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8385" windowWidth="17520" windowHeight="5775"/>
  </bookViews>
  <sheets>
    <sheet name="TOC" sheetId="1" r:id="rId1"/>
    <sheet name="Intro" sheetId="18" r:id="rId2"/>
    <sheet name="Glossary" sheetId="13" r:id="rId3"/>
    <sheet name="Tab1" sheetId="2" r:id="rId4"/>
    <sheet name="Tab2" sheetId="3" r:id="rId5"/>
    <sheet name="Tab3" sheetId="4" r:id="rId6"/>
    <sheet name="Tab4" sheetId="5" r:id="rId7"/>
    <sheet name="Tab5" sheetId="6" r:id="rId8"/>
    <sheet name="Tab6a" sheetId="7" r:id="rId9"/>
    <sheet name="Tab6b" sheetId="8" r:id="rId10"/>
    <sheet name="Tab7a" sheetId="9" r:id="rId11"/>
    <sheet name="Tab7b" sheetId="10" r:id="rId12"/>
    <sheet name="Tab8a" sheetId="11" r:id="rId13"/>
    <sheet name="Tab8b" sheetId="12" r:id="rId14"/>
    <sheet name="Biomed Top" sheetId="14" r:id="rId15"/>
    <sheet name="Dent Clin Top" sheetId="16" r:id="rId16"/>
    <sheet name="Behav Topics" sheetId="17" r:id="rId17"/>
  </sheets>
  <definedNames>
    <definedName name="_ftn1" localSheetId="1">Intro!$A$10</definedName>
    <definedName name="_ftnref1" localSheetId="1">Intro!$A$7</definedName>
    <definedName name="_xlnm.Print_Area" localSheetId="16">'Behav Topics'!$A$1:$B$59</definedName>
    <definedName name="_xlnm.Print_Area" localSheetId="14">'Biomed Top'!$A$1:$B$125</definedName>
    <definedName name="_xlnm.Print_Area" localSheetId="15">'Dent Clin Top'!$A$1:$B$167</definedName>
    <definedName name="_xlnm.Print_Area" localSheetId="2">Glossary!$A$1:$B$42</definedName>
    <definedName name="_xlnm.Print_Area" localSheetId="1">Intro!$A$1:$A$21</definedName>
    <definedName name="_xlnm.Print_Area" localSheetId="3">'Tab1'!$A$1:$M$74</definedName>
    <definedName name="_xlnm.Print_Area" localSheetId="4">'Tab2'!$A$1:$J$74</definedName>
    <definedName name="_xlnm.Print_Area" localSheetId="5">'Tab3'!$A$1:$AA$74</definedName>
    <definedName name="_xlnm.Print_Area" localSheetId="6">'Tab4'!$A$1:$BA$74</definedName>
    <definedName name="_xlnm.Print_Area" localSheetId="7">'Tab5'!$A$1:$S$74</definedName>
    <definedName name="_xlnm.Print_Area" localSheetId="8">Tab6a!$A$1:$BZ$75</definedName>
    <definedName name="_xlnm.Print_Area" localSheetId="9">Tab6b!$A$1:$C$24</definedName>
    <definedName name="_xlnm.Print_Area" localSheetId="10">Tab7a!$A$1:$EZ$74</definedName>
    <definedName name="_xlnm.Print_Area" localSheetId="11">Tab7b!$A$1:$C$34</definedName>
    <definedName name="_xlnm.Print_Area" localSheetId="12">Tab8a!$A$1:$BB$74</definedName>
    <definedName name="_xlnm.Print_Area" localSheetId="13">Tab8b!$A$1:$C$25</definedName>
    <definedName name="_xlnm.Print_Area" localSheetId="0">TOC!$A$1:$A$18</definedName>
    <definedName name="_xlnm.Print_Titles" localSheetId="16">'Behav Topics'!$1:$1</definedName>
    <definedName name="_xlnm.Print_Titles" localSheetId="14">'Biomed Top'!$1:$1</definedName>
    <definedName name="_xlnm.Print_Titles" localSheetId="15">'Dent Clin Top'!$1:$1</definedName>
    <definedName name="_xlnm.Print_Titles" localSheetId="5">'Tab3'!$A:$C</definedName>
    <definedName name="_xlnm.Print_Titles" localSheetId="6">'Tab4'!$A:$C</definedName>
    <definedName name="_xlnm.Print_Titles" localSheetId="7">'Tab5'!$A:$C</definedName>
    <definedName name="_xlnm.Print_Titles" localSheetId="8">Tab6a!$A:$G</definedName>
    <definedName name="_xlnm.Print_Titles" localSheetId="10">Tab7a!$A:$G</definedName>
    <definedName name="_xlnm.Print_Titles" localSheetId="12">Tab8a!$A:$G</definedName>
  </definedNames>
  <calcPr calcId="145621"/>
</workbook>
</file>

<file path=xl/calcChain.xml><?xml version="1.0" encoding="utf-8"?>
<calcChain xmlns="http://schemas.openxmlformats.org/spreadsheetml/2006/main">
  <c r="EZ70" i="9" l="1"/>
  <c r="EY70" i="9"/>
  <c r="EX70" i="9"/>
  <c r="EW70" i="9"/>
  <c r="EV70" i="9"/>
  <c r="EI70" i="9"/>
  <c r="EE70" i="9"/>
  <c r="DW70" i="9"/>
  <c r="DT70" i="9"/>
  <c r="DS70" i="9"/>
  <c r="DK70" i="9"/>
  <c r="DH70" i="9"/>
  <c r="DG70" i="9"/>
  <c r="DE70" i="9"/>
  <c r="DB70" i="9"/>
  <c r="DA70" i="9"/>
  <c r="CY70" i="9"/>
  <c r="CV70" i="9"/>
  <c r="CU70" i="9"/>
  <c r="CS70" i="9"/>
  <c r="CP70" i="9"/>
  <c r="CO70" i="9"/>
  <c r="CM70" i="9"/>
  <c r="CI70" i="9"/>
  <c r="CA70" i="9"/>
  <c r="BW70" i="9"/>
  <c r="BU70" i="9"/>
  <c r="BR70" i="9"/>
  <c r="BQ70" i="9"/>
  <c r="BO70" i="9"/>
  <c r="BL70" i="9"/>
  <c r="BK70" i="9"/>
  <c r="BI70" i="9"/>
  <c r="BF70" i="9"/>
  <c r="BE70" i="9"/>
  <c r="BC70" i="9"/>
  <c r="AY70" i="9"/>
  <c r="AW70" i="9"/>
  <c r="AS70" i="9"/>
  <c r="P70" i="9"/>
  <c r="V70" i="9"/>
  <c r="AB70" i="9"/>
  <c r="AC70" i="9"/>
  <c r="AD70" i="9"/>
  <c r="AH70" i="9"/>
  <c r="AN70" i="9"/>
  <c r="AO70" i="9"/>
  <c r="AP70" i="9"/>
  <c r="AQ70" i="9"/>
  <c r="AM70" i="9"/>
  <c r="AK70" i="9"/>
  <c r="AG70" i="9"/>
  <c r="Y70" i="9"/>
  <c r="U70" i="9"/>
  <c r="S70" i="9"/>
  <c r="O70" i="9"/>
  <c r="M70" i="9"/>
  <c r="I70" i="9"/>
  <c r="BB70" i="11"/>
  <c r="BA70" i="11"/>
  <c r="AZ70" i="11"/>
  <c r="AY70" i="11"/>
  <c r="AX70" i="11"/>
  <c r="AQ70" i="11"/>
  <c r="AM70" i="11"/>
  <c r="AK70" i="11"/>
  <c r="AG70" i="11"/>
  <c r="AE70" i="11"/>
  <c r="AA70" i="11"/>
  <c r="Y70" i="11"/>
  <c r="U70" i="11"/>
  <c r="S70" i="11"/>
  <c r="O70" i="11"/>
  <c r="M70" i="11"/>
  <c r="I70" i="11"/>
  <c r="BZ73" i="7"/>
  <c r="BY73" i="7"/>
  <c r="BX73" i="7"/>
  <c r="BW73" i="7"/>
  <c r="BV73" i="7"/>
  <c r="AZ73" i="5"/>
  <c r="Z73" i="4"/>
  <c r="H73" i="3"/>
  <c r="F73" i="3"/>
  <c r="D73" i="3"/>
  <c r="L71" i="2"/>
  <c r="Q64" i="6" l="1"/>
  <c r="Q70" i="6"/>
  <c r="M70" i="6"/>
  <c r="M64" i="6"/>
  <c r="I70" i="6"/>
  <c r="I64" i="6"/>
  <c r="AY70" i="5"/>
  <c r="AY64" i="5"/>
  <c r="AW64" i="5"/>
  <c r="AI64" i="5"/>
  <c r="AI70" i="5"/>
  <c r="AC70" i="5"/>
  <c r="AC64" i="5"/>
  <c r="K70" i="5"/>
  <c r="AE70" i="5"/>
  <c r="K64" i="5"/>
  <c r="Y70" i="4"/>
  <c r="M70" i="4"/>
  <c r="Y64" i="4"/>
  <c r="M64" i="4"/>
  <c r="I63" i="2"/>
  <c r="O70" i="6" l="1"/>
  <c r="K70" i="6"/>
  <c r="G70" i="6"/>
  <c r="E70" i="6"/>
  <c r="S70" i="6"/>
  <c r="AW70" i="5"/>
  <c r="AU70" i="5"/>
  <c r="AS70" i="5"/>
  <c r="AQ70" i="5"/>
  <c r="AO70" i="5"/>
  <c r="AM70" i="5"/>
  <c r="AK70" i="5"/>
  <c r="AG70" i="5"/>
  <c r="AA70" i="5"/>
  <c r="Y70" i="5"/>
  <c r="W70" i="5"/>
  <c r="U70" i="5"/>
  <c r="S70" i="5"/>
  <c r="Q70" i="5"/>
  <c r="O70" i="5"/>
  <c r="M70" i="5"/>
  <c r="I70" i="5"/>
  <c r="G70" i="5"/>
  <c r="E70" i="5"/>
  <c r="BA70" i="5"/>
  <c r="BA64" i="5"/>
  <c r="AU64" i="5"/>
  <c r="AS64" i="5"/>
  <c r="AQ64" i="5"/>
  <c r="AO64" i="5"/>
  <c r="AM64" i="5"/>
  <c r="AK64" i="5"/>
  <c r="AG64" i="5"/>
  <c r="AE64" i="5"/>
  <c r="AA64" i="5"/>
  <c r="Y64" i="5"/>
  <c r="W64" i="5"/>
  <c r="U64" i="5"/>
  <c r="S64" i="5"/>
  <c r="Q64" i="5"/>
  <c r="O64" i="5"/>
  <c r="M64" i="5"/>
  <c r="I64" i="5"/>
  <c r="G64" i="5"/>
  <c r="E64" i="5"/>
  <c r="W70" i="4"/>
  <c r="U70" i="4"/>
  <c r="S70" i="4"/>
  <c r="Q70" i="4"/>
  <c r="O70" i="4"/>
  <c r="K70" i="4"/>
  <c r="I70" i="4"/>
  <c r="G70" i="4"/>
  <c r="E70" i="4"/>
  <c r="AA70" i="4"/>
  <c r="AA64" i="4"/>
  <c r="W64" i="4"/>
  <c r="U64" i="4"/>
  <c r="S64" i="4"/>
  <c r="Q64" i="4"/>
  <c r="O64" i="4"/>
  <c r="K64" i="4"/>
  <c r="I64" i="4"/>
  <c r="G64" i="4"/>
  <c r="E64" i="4"/>
  <c r="I70" i="3"/>
  <c r="G70" i="3"/>
  <c r="E70" i="3"/>
  <c r="I64" i="3"/>
  <c r="G64" i="3"/>
  <c r="E64" i="3"/>
  <c r="J70" i="11" l="1"/>
  <c r="K70" i="11"/>
  <c r="L70" i="11"/>
  <c r="P70" i="11"/>
  <c r="Q70" i="11"/>
  <c r="R70" i="11"/>
  <c r="V70" i="11"/>
  <c r="W70" i="11"/>
  <c r="X70" i="11"/>
  <c r="AB70" i="11"/>
  <c r="AC70" i="11"/>
  <c r="AD70" i="11"/>
  <c r="AH70" i="11"/>
  <c r="AI70" i="11"/>
  <c r="AJ70" i="11"/>
  <c r="AN70" i="11"/>
  <c r="AO70" i="11"/>
  <c r="AP70" i="11"/>
  <c r="AS70" i="11"/>
  <c r="AU70" i="11"/>
  <c r="AV70" i="11"/>
  <c r="AW70" i="11"/>
  <c r="J70" i="9"/>
  <c r="K70" i="9"/>
  <c r="L70" i="9"/>
  <c r="Q70" i="9"/>
  <c r="R70" i="9"/>
  <c r="W70" i="9"/>
  <c r="X70" i="9"/>
  <c r="AA70" i="9"/>
  <c r="AE70" i="9"/>
  <c r="AI70" i="9"/>
  <c r="AJ70" i="9"/>
  <c r="AT70" i="9"/>
  <c r="AU70" i="9"/>
  <c r="AV70" i="9"/>
  <c r="AZ70" i="9"/>
  <c r="BA70" i="9"/>
  <c r="BB70" i="9"/>
  <c r="BG70" i="9"/>
  <c r="BH70" i="9"/>
  <c r="BM70" i="9"/>
  <c r="BN70" i="9"/>
  <c r="BS70" i="9"/>
  <c r="BT70" i="9"/>
  <c r="BX70" i="9"/>
  <c r="BY70" i="9"/>
  <c r="BZ70" i="9"/>
  <c r="CC70" i="9"/>
  <c r="CD70" i="9"/>
  <c r="CE70" i="9"/>
  <c r="CF70" i="9"/>
  <c r="CG70" i="9"/>
  <c r="CJ70" i="9"/>
  <c r="CK70" i="9"/>
  <c r="CL70" i="9"/>
  <c r="CQ70" i="9"/>
  <c r="CR70" i="9"/>
  <c r="CW70" i="9"/>
  <c r="CX70" i="9"/>
  <c r="DC70" i="9"/>
  <c r="DD70" i="9"/>
  <c r="DI70" i="9"/>
  <c r="DJ70" i="9"/>
  <c r="DM70" i="9"/>
  <c r="DN70" i="9"/>
  <c r="DO70" i="9"/>
  <c r="DP70" i="9"/>
  <c r="DQ70" i="9"/>
  <c r="DU70" i="9"/>
  <c r="DV70" i="9"/>
  <c r="DY70" i="9"/>
  <c r="DZ70" i="9"/>
  <c r="EA70" i="9"/>
  <c r="EB70" i="9"/>
  <c r="EC70" i="9"/>
  <c r="EF70" i="9"/>
  <c r="EG70" i="9"/>
  <c r="EH70" i="9"/>
  <c r="EK70" i="9"/>
  <c r="EL70" i="9"/>
  <c r="EM70" i="9"/>
  <c r="EN70" i="9"/>
  <c r="EO70" i="9"/>
  <c r="EQ70" i="9"/>
  <c r="ER70" i="9"/>
  <c r="ES70" i="9"/>
  <c r="ET70" i="9"/>
  <c r="EU70" i="9"/>
  <c r="F64" i="6"/>
  <c r="H64" i="6"/>
  <c r="J64" i="6"/>
  <c r="L64" i="6"/>
  <c r="N64" i="6"/>
  <c r="P64" i="6"/>
  <c r="R64" i="6"/>
  <c r="S64" i="6" s="1"/>
  <c r="D64" i="6"/>
  <c r="K69" i="2"/>
  <c r="L63" i="2"/>
  <c r="J63" i="2"/>
  <c r="O64" i="6" l="1"/>
  <c r="G64" i="6"/>
  <c r="E64" i="6"/>
  <c r="K64" i="6"/>
  <c r="G69" i="2"/>
  <c r="H69" i="2"/>
  <c r="I69" i="2"/>
  <c r="J69" i="2"/>
  <c r="I66" i="2"/>
  <c r="J66" i="2"/>
  <c r="I65" i="2"/>
  <c r="K40" i="2"/>
  <c r="M69" i="2" s="1"/>
  <c r="K61" i="2"/>
  <c r="J67" i="2"/>
  <c r="J65" i="2"/>
  <c r="M28" i="2"/>
  <c r="K67" i="2" l="1"/>
  <c r="K65" i="2"/>
  <c r="K66" i="2"/>
  <c r="M61" i="2"/>
  <c r="M40" i="2"/>
  <c r="M63" i="2"/>
  <c r="K63" i="2"/>
  <c r="M65" i="2" l="1"/>
  <c r="M66" i="2"/>
</calcChain>
</file>

<file path=xl/sharedStrings.xml><?xml version="1.0" encoding="utf-8"?>
<sst xmlns="http://schemas.openxmlformats.org/spreadsheetml/2006/main" count="11863" uniqueCount="775">
  <si>
    <t> </t>
  </si>
  <si>
    <t>Table 1: Dental Schools Ordered by Total Clock Hours of Instruction, 2010-11</t>
  </si>
  <si>
    <t>Table 2: Clock Hours of Instruction by Science Area, 2010-11</t>
  </si>
  <si>
    <t>Table 3: Clock Hours of Instruction by Major Teaching Area in Biomedical Sciences, 2010-11</t>
  </si>
  <si>
    <t>Table 4: Clock Hours of Instruction by Major Teaching Area in Dental/Clinical Sciences, 2010-11</t>
  </si>
  <si>
    <t>Glossary of Terms</t>
  </si>
  <si>
    <t/>
  </si>
  <si>
    <t>ST</t>
  </si>
  <si>
    <t>DENTAL SCHOOL</t>
  </si>
  <si>
    <t>TYPE OF SUPPORT</t>
  </si>
  <si>
    <t>TYPE OF TERM</t>
  </si>
  <si>
    <t>1ST YEAR</t>
  </si>
  <si>
    <t>2ND YEAR</t>
  </si>
  <si>
    <t>3RD YEAR</t>
  </si>
  <si>
    <t>4TH YEAR</t>
  </si>
  <si>
    <t>TOTAL</t>
  </si>
  <si>
    <t>AZ</t>
  </si>
  <si>
    <t>A.T. STILL UNIV. OF HEALTH SCIENCES ARIZONA</t>
  </si>
  <si>
    <t>Private</t>
  </si>
  <si>
    <t>Semester</t>
  </si>
  <si>
    <t>20-22</t>
  </si>
  <si>
    <t>IA</t>
  </si>
  <si>
    <t>UNIVERSITY OF IOWA</t>
  </si>
  <si>
    <t>Public</t>
  </si>
  <si>
    <t>CA</t>
  </si>
  <si>
    <t>LOMA LINDA UNIVERSITY</t>
  </si>
  <si>
    <t>Quarter</t>
  </si>
  <si>
    <t>10-11</t>
  </si>
  <si>
    <t>MA</t>
  </si>
  <si>
    <t>HARVARD UNIVERSITY</t>
  </si>
  <si>
    <t>16-29</t>
  </si>
  <si>
    <t>WI</t>
  </si>
  <si>
    <t>MARQUETTE UNIVERSITY</t>
  </si>
  <si>
    <t>16-19</t>
  </si>
  <si>
    <t>CO</t>
  </si>
  <si>
    <t>UNIVERSITY OF COLORADO</t>
  </si>
  <si>
    <t>10-17</t>
  </si>
  <si>
    <t>MI</t>
  </si>
  <si>
    <t>UNIVERSITY OF DETROIT-MERCY</t>
  </si>
  <si>
    <t>UNIVERSITY OF SOUTHERN CALIFORNIA</t>
  </si>
  <si>
    <t>Trimester</t>
  </si>
  <si>
    <t>GA</t>
  </si>
  <si>
    <t>MEDICAL COLLEGE OF GEORGIA</t>
  </si>
  <si>
    <t>8-16</t>
  </si>
  <si>
    <t>NE</t>
  </si>
  <si>
    <t>CREIGHTON UNIVERSITY</t>
  </si>
  <si>
    <t>MO</t>
  </si>
  <si>
    <t>UNIVERSITY OF MISSOURI, KANSAS CITY</t>
  </si>
  <si>
    <t>VA</t>
  </si>
  <si>
    <t>VIRGINIA COMMONWEALTH UNIVERSITY</t>
  </si>
  <si>
    <t>17-18</t>
  </si>
  <si>
    <t>MS</t>
  </si>
  <si>
    <t>UNIVERSITY OF MISSISSIPPI</t>
  </si>
  <si>
    <t>10-19</t>
  </si>
  <si>
    <t>TN</t>
  </si>
  <si>
    <t>MEHARRY MEDICAL COLLEGE</t>
  </si>
  <si>
    <t>32-39</t>
  </si>
  <si>
    <t>NV</t>
  </si>
  <si>
    <t>UNIVERSITY OF NEVADA, LAS VEGAS</t>
  </si>
  <si>
    <t>SC</t>
  </si>
  <si>
    <t>MEDICAL UNIVERSITY OF SOUTH CAROLINA</t>
  </si>
  <si>
    <t>WA</t>
  </si>
  <si>
    <t>UNIVERSITY OF WASHINGTON</t>
  </si>
  <si>
    <t>8-11</t>
  </si>
  <si>
    <t>BOSTON UNIVERSITY</t>
  </si>
  <si>
    <t>20-28</t>
  </si>
  <si>
    <t>NJ</t>
  </si>
  <si>
    <t>U. OF MEDICINE &amp; DENTISTRY AT NEW JERSEY</t>
  </si>
  <si>
    <t>UNIVERSITY OF TENNESSEE</t>
  </si>
  <si>
    <t>18-22</t>
  </si>
  <si>
    <t>NY</t>
  </si>
  <si>
    <t>STATE UNIVERSITY OF NEW YORK, STONY BROOK</t>
  </si>
  <si>
    <t>TUFTS UNIVERSITY</t>
  </si>
  <si>
    <t>TX</t>
  </si>
  <si>
    <t>TEXAS A&amp;M, BAYLOR COLLEGE OF DENTISTRY</t>
  </si>
  <si>
    <t>WV</t>
  </si>
  <si>
    <t>WEST VIRGINIA UNIVERSITY</t>
  </si>
  <si>
    <t>UNIVERSITY OF NEBRASKA</t>
  </si>
  <si>
    <t>PA</t>
  </si>
  <si>
    <t>UNIVERSITY OF PITTSBURGH</t>
  </si>
  <si>
    <t>OK</t>
  </si>
  <si>
    <t>UNIVERSITY OF OKLAHOMA</t>
  </si>
  <si>
    <t>17-26</t>
  </si>
  <si>
    <t>UNIVERSITY OF TEXAS, HOUSTON</t>
  </si>
  <si>
    <t>CT</t>
  </si>
  <si>
    <t>UNIVERSITY OF CONNECTICUT</t>
  </si>
  <si>
    <t>Academic Year</t>
  </si>
  <si>
    <t>42-45</t>
  </si>
  <si>
    <t>IL</t>
  </si>
  <si>
    <t>SOUTHERN ILLINOIS UNIVERSITY</t>
  </si>
  <si>
    <t>DC</t>
  </si>
  <si>
    <t>HOWARD UNIVERSITY</t>
  </si>
  <si>
    <t>14-16</t>
  </si>
  <si>
    <t>NEW YORK UNIVERSITY</t>
  </si>
  <si>
    <t>16-25</t>
  </si>
  <si>
    <t>KY</t>
  </si>
  <si>
    <t>UNIVERSITY OF LOUISVILLE</t>
  </si>
  <si>
    <t>12-17</t>
  </si>
  <si>
    <t>UNIVERSITY OF ILLINOIS, CHICAGO</t>
  </si>
  <si>
    <t>TEMPLE UNIVERSITY</t>
  </si>
  <si>
    <t>14-17</t>
  </si>
  <si>
    <t>UNIVERSITY OF TEXAS, SAN ANTONIO</t>
  </si>
  <si>
    <t>15-24</t>
  </si>
  <si>
    <t>MIDWESTERN UNIVERSITY, AZ*</t>
  </si>
  <si>
    <t>UNIVERSITY OF CALIFORNIA, LOS ANGELES</t>
  </si>
  <si>
    <t>9-12</t>
  </si>
  <si>
    <t>OH</t>
  </si>
  <si>
    <t>CASE SCHOOL OF DENTAL MEDICINE</t>
  </si>
  <si>
    <t>AL</t>
  </si>
  <si>
    <t>UNIVERSITY OF ALABAMA</t>
  </si>
  <si>
    <t>20-23</t>
  </si>
  <si>
    <t>NC</t>
  </si>
  <si>
    <t>UNIVERSITY OF NORTH CAROLINA</t>
  </si>
  <si>
    <t>10-16</t>
  </si>
  <si>
    <t>UNIVERSITY OF KENTUCKY</t>
  </si>
  <si>
    <t>IN</t>
  </si>
  <si>
    <t>INDIANA UNIVERSITY</t>
  </si>
  <si>
    <t>OR</t>
  </si>
  <si>
    <t>OREGON HEALTH &amp; SCIENCE UNIVERSITY</t>
  </si>
  <si>
    <t>MN</t>
  </si>
  <si>
    <t>UNIVERSITY OF MINNESOTA</t>
  </si>
  <si>
    <t>7-16</t>
  </si>
  <si>
    <t>MD</t>
  </si>
  <si>
    <t>UNIVERSITY OF MARYLAND</t>
  </si>
  <si>
    <t>19-27</t>
  </si>
  <si>
    <t>UNIVERSITY OF PENNSYLVANIA</t>
  </si>
  <si>
    <t>14-18</t>
  </si>
  <si>
    <t>UNIVERSITY OF THE PACIFIC</t>
  </si>
  <si>
    <t>UNIVERSITY OF CALIFORNIA, SAN FRANCISCO</t>
  </si>
  <si>
    <t>OHIO STATE UNIVERSITY</t>
  </si>
  <si>
    <t>PR</t>
  </si>
  <si>
    <t>UNIVERSITY OF PUERTO RICO</t>
  </si>
  <si>
    <t>41-46</t>
  </si>
  <si>
    <t>STATE UNIVERSITY OF NEW YORK, BUFFALO</t>
  </si>
  <si>
    <t>16-18</t>
  </si>
  <si>
    <t>FL</t>
  </si>
  <si>
    <t>UNIVERSITY OF FLORIDA</t>
  </si>
  <si>
    <t>UNIVERSITY OF MICHIGAN</t>
  </si>
  <si>
    <t>COLUMBIA UNIVERSITY</t>
  </si>
  <si>
    <t>16-22</t>
  </si>
  <si>
    <t>NOVA SOUTHEASTERN UNIVERSITY</t>
  </si>
  <si>
    <t>10-18</t>
  </si>
  <si>
    <t>LA</t>
  </si>
  <si>
    <t>LOUISIANA STATE UNIVERSITY</t>
  </si>
  <si>
    <t>40-43</t>
  </si>
  <si>
    <t>WESTERN UNIVERSITY OF HEALTH MEDICINE*</t>
  </si>
  <si>
    <t>4-22</t>
  </si>
  <si>
    <t>.</t>
  </si>
  <si>
    <t>%</t>
  </si>
  <si>
    <t>TOTAL HOURS</t>
  </si>
  <si>
    <t>Table 5: Clock Hours of Instruction by Major Teaching Area in Behavioral, Social, Information and Research Sciences, 2010-11</t>
  </si>
  <si>
    <t>Table 6a: Clock Hours of Instruction for All Biomedical Sciences Courses, 2010-11</t>
  </si>
  <si>
    <t>CURRICULAR INTEGRATION</t>
  </si>
  <si>
    <t>INTERPROFESSIONAL COURSES</t>
  </si>
  <si>
    <t>AT LEAST 1 COMP</t>
  </si>
  <si>
    <t>SOME</t>
  </si>
  <si>
    <t>SHARED</t>
  </si>
  <si>
    <t>ENTIRE CURRIC</t>
  </si>
  <si>
    <t>NONE</t>
  </si>
  <si>
    <t>ALL</t>
  </si>
  <si>
    <t>FEW COURSES</t>
  </si>
  <si>
    <t>OTHER</t>
  </si>
  <si>
    <t>Table 7a: Clock Hours of Instruction for All Dental/Clinical Sciences Courses, 2010-11</t>
  </si>
  <si>
    <t>Table 8a: Clock Hours of Instruction for All Behavioral, Social, Information and Research Sciences Courses, 2010-11</t>
  </si>
  <si>
    <t>BEHAV DIDACTIC</t>
  </si>
  <si>
    <t>BEHAV LAB</t>
  </si>
  <si>
    <t>BEHAV SCH</t>
  </si>
  <si>
    <t>BEHAV COMM</t>
  </si>
  <si>
    <t>TOTAL BEHAV INSTRUC</t>
  </si>
  <si>
    <t>OTHER TEACHING AREA</t>
  </si>
  <si>
    <t>Genetics</t>
  </si>
  <si>
    <t>Cariology, Genetics and Biostatistics</t>
  </si>
  <si>
    <t>Hematology/Oncology, Nephrology/Metabolism, Review of Internal Medicine, Exam of Internal Medicine</t>
  </si>
  <si>
    <t>Course Introduction, Nutrition, Embryology, BioTerrorism</t>
  </si>
  <si>
    <t>Craniofacial Genetics, Microbiology, Immunology, Pharmacology and Therapeutics</t>
  </si>
  <si>
    <t>Molecular Genetics, Oral Biology</t>
  </si>
  <si>
    <t>Nutrition</t>
  </si>
  <si>
    <t>Embryology, Genetics</t>
  </si>
  <si>
    <t>Area of Concentration program</t>
  </si>
  <si>
    <t>Genes and Cancer</t>
  </si>
  <si>
    <t>Cariology, Genetics</t>
  </si>
  <si>
    <t>Integrative Sciences</t>
  </si>
  <si>
    <t>Epithelium and Glands, Genetic Diseases, Pediatric Diseases, Multiple Sclerosis, Environmental Diseases</t>
  </si>
  <si>
    <t>Reproduction, NB Part I prep, Genetics, Endorinology</t>
  </si>
  <si>
    <t>Physical Development, Pulmonary Medicine, Endocrine, Reproductive</t>
  </si>
  <si>
    <t>Infection Control &amp; Environmental Safety, Infection Control &amp; Environmental Safety, Mentor Program, Team Activity</t>
  </si>
  <si>
    <t>State Board Orientation</t>
  </si>
  <si>
    <t>Comprehensive Care</t>
  </si>
  <si>
    <t>Physical Evaluation/Data Collection, Physical Evaluation/Data Collection</t>
  </si>
  <si>
    <t>Evidence Based Dentistry</t>
  </si>
  <si>
    <t>Comprehensive Care Seminar, Evidenced Base Dentistry</t>
  </si>
  <si>
    <t>Soft Tissue Lazers, CAD CAM</t>
  </si>
  <si>
    <t>Core skills, Area of Concentration</t>
  </si>
  <si>
    <t>Oral Biology II, Implantology, Dental Materials Science II, Operative Technique II, Year III Comprehensive Multidisciplinary</t>
  </si>
  <si>
    <t>Technology Day, Alternate Obturation Methods</t>
  </si>
  <si>
    <t>Comprehensive Patient Care (Multidisciplinary)</t>
  </si>
  <si>
    <t>Comprenhensive Patient Care Presentation</t>
  </si>
  <si>
    <t>Emerging Technologies in Caries Detection and Diagnosis</t>
  </si>
  <si>
    <t>Religion &amp; interpersonal relationships</t>
  </si>
  <si>
    <t>Cariology, Critical Thinking</t>
  </si>
  <si>
    <t>New Student Orientation</t>
  </si>
  <si>
    <t>Course Introductions</t>
  </si>
  <si>
    <t>Survey of Specialties - D1, Community Outreach - D1, Electives - D4</t>
  </si>
  <si>
    <t>Pilot Program for Special Needs Pts.</t>
  </si>
  <si>
    <t>Interdisciplinary Seminar, Board Review</t>
  </si>
  <si>
    <t>Spanish for Dental Practice, Infection control, Area of Concentration</t>
  </si>
  <si>
    <t>Cultural Competence</t>
  </si>
  <si>
    <t>Dental Auxillary Utilization</t>
  </si>
  <si>
    <t>Test Taking Strategies, Architectural Barriers</t>
  </si>
  <si>
    <t>Interdisciplinary Health Care</t>
  </si>
  <si>
    <t>CURRICULAR INTEGRATION:</t>
  </si>
  <si>
    <t>INSTRUCTIONAL UNIT:</t>
  </si>
  <si>
    <t>INTERPROFESSIONAL COURSES:</t>
  </si>
  <si>
    <t>MAXIMUM:</t>
  </si>
  <si>
    <t>The highest value.</t>
  </si>
  <si>
    <t>MEAN:</t>
  </si>
  <si>
    <t>The mean is the simple average of responses.  The mean is calculated by summing the values reported and then dividing the sum by the number of responses.  All means presented in this reported are based on non-zero entries.</t>
  </si>
  <si>
    <t>MEDIAN:</t>
  </si>
  <si>
    <t>The median is the statistic representing the observation that falls at the 50% mark.  One half of the population falls below this figure.</t>
  </si>
  <si>
    <t>MINIMUM:</t>
  </si>
  <si>
    <t>The lowest value.</t>
  </si>
  <si>
    <t>N:</t>
  </si>
  <si>
    <t>Number of non-zero values.</t>
  </si>
  <si>
    <t>N/A:</t>
  </si>
  <si>
    <t>Not available or not applicable.</t>
  </si>
  <si>
    <t>PROBLEM-BASED LEARNING (PBL):</t>
  </si>
  <si>
    <t>Instruction where students learn by a discovery method through exploration of patient problems in small groups guided by faculty facilitators; students take responsibility for guiding their own learning and from peer teaching.</t>
  </si>
  <si>
    <t>An educational institution whose programs and activities are operated by publicly elected or appointed school officials and which is supported primarily by public funds.</t>
  </si>
  <si>
    <t>TYPE OF SUPPORT:</t>
  </si>
  <si>
    <t>Schools are self-identified as either “Public,” “Private,” or “Private-State Related.”</t>
  </si>
  <si>
    <t>MEAN OF NON-ZERO ENTRIES</t>
  </si>
  <si>
    <t>N</t>
  </si>
  <si>
    <t>MINIMUM</t>
  </si>
  <si>
    <t>MAXIMUM</t>
  </si>
  <si>
    <t>MEDIAN</t>
  </si>
  <si>
    <t>BASIC</t>
  </si>
  <si>
    <t>CLINICAL LAB</t>
  </si>
  <si>
    <t>CLINICAL SCH</t>
  </si>
  <si>
    <t>CLINICAL COMM</t>
  </si>
  <si>
    <t>TOTAL CLINICAL INSTRUC</t>
  </si>
  <si>
    <t>CLINICAL DIDACTIC</t>
  </si>
  <si>
    <t>RANK</t>
  </si>
  <si>
    <t>TERM LENGTH (WEEKS)</t>
  </si>
  <si>
    <t>TOTAL CLOCK HRS OF INSTRUC</t>
  </si>
  <si>
    <t>AVG CLOCK HOURS/ WEEK</t>
  </si>
  <si>
    <t>Other</t>
  </si>
  <si>
    <t>LAB</t>
  </si>
  <si>
    <t>SCH</t>
  </si>
  <si>
    <t>COMM</t>
  </si>
  <si>
    <t>DENTAL EMERGENCIES</t>
  </si>
  <si>
    <t>ORAL DIAGNOSIS &amp; TREATMENT PLANNING</t>
  </si>
  <si>
    <t>ORAL MEDICINE</t>
  </si>
  <si>
    <t>ORAL &amp; MAXILLOFACIAL PATHOLOGY</t>
  </si>
  <si>
    <t>ANESTHESIOLOGY/PAIN &amp; ANXIETY CONTROL</t>
  </si>
  <si>
    <t>PERIODONTICS</t>
  </si>
  <si>
    <t>ENDODONTICS</t>
  </si>
  <si>
    <t>ORAL &amp; MAXILLOFACIAL SURGERY</t>
  </si>
  <si>
    <t>HOSPITAL DENTISTRY</t>
  </si>
  <si>
    <t>BIOMATERIALS SCIENCE</t>
  </si>
  <si>
    <t>OPERATIVE DENTISTRY</t>
  </si>
  <si>
    <t>ESTHETIC DENTISTRY</t>
  </si>
  <si>
    <t>OCCLUSION</t>
  </si>
  <si>
    <t>IMPLANT DENTISTRY</t>
  </si>
  <si>
    <t>PEDIATRIC DENTISTRY</t>
  </si>
  <si>
    <t>ORTHODONTICS &amp; DENTOFACIAL ORTHOPEDICS</t>
  </si>
  <si>
    <t>DENTAL PUBLIC HEALTH &amp; PREVENTION</t>
  </si>
  <si>
    <t>COMMUNITY-BASED PATIENT CARE</t>
  </si>
  <si>
    <t>BEHAVIORAL/SOCIAL SCIENCE PRINCIPLES OF DENTAL PRACTICE</t>
  </si>
  <si>
    <t>GERIATRIC &amp; APPLICATION OF BEHAVIORAL PRINCIPLES TO THE CLINICAL CARE OF PATIENTS WITH SPECIAL NEEDS</t>
  </si>
  <si>
    <t>INFORMATION MANAGEMENT</t>
  </si>
  <si>
    <t>PRACTICE MANAGEMENT</t>
  </si>
  <si>
    <t>RESEARCH</t>
  </si>
  <si>
    <t>WEEKS OF INSTRUCTION</t>
  </si>
  <si>
    <t>TOTAL BIOMED INSTRUC</t>
  </si>
  <si>
    <t>BIOMED DIDACTIC</t>
  </si>
  <si>
    <t>BIO-MED LAB</t>
  </si>
  <si>
    <t>BIO-MED SCH</t>
  </si>
  <si>
    <t>BIO-MED COMM</t>
  </si>
  <si>
    <t>Table 8b: Other Teaching Areas in Behavioral Social, Information and Research Sciences Listed, 2010-11</t>
  </si>
  <si>
    <t>Other Behavioral, Social, Information and Research Sciences</t>
  </si>
  <si>
    <t>Communication Skills, Cultural competence, clinical business office procedures, orientation to clinic record management</t>
  </si>
  <si>
    <t>Clinical Pharmacology, Clinical Pharmacology</t>
  </si>
  <si>
    <t>Clinical Patient Management</t>
  </si>
  <si>
    <t>Patient Care Policies, Madison County Educational Program, Basic Word Structure, Medical Specialties, Body Systems, Abbreviations and Acronyms</t>
  </si>
  <si>
    <t>Healthcare Finance, Cultural (other) Special Needs (other)</t>
  </si>
  <si>
    <t>TERM</t>
  </si>
  <si>
    <t>DEFINITION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</si>
  <si>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</si>
  <si>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Estate planning</t>
  </si>
  <si>
    <t>Table 6b: Other Teaching Areas in Biomedical Sciences Listed, 2010-11</t>
  </si>
  <si>
    <t>Table 7b: Other Teaching Areas in Dental/Clinical Sciences Listed, 2010-11</t>
  </si>
  <si>
    <t>Table 5: Clock Hours of Instruction by Major Teaching Area in Behavioral Social, Information and Research Sciences, 2010-11</t>
  </si>
  <si>
    <t>OROFACIAL PAIN &amp; DYSFUNCTION</t>
  </si>
  <si>
    <t>PROSTHODONTICS: FIXED AND REMOVABLE (COMPLETE AND PARTIAL)</t>
  </si>
  <si>
    <t>OTHER CONTENT AREAS IN BIOMEDICAL SCIENCES</t>
  </si>
  <si>
    <t>OTHER CONTENT AREAS IN DENTAL/CLINICAL SCIENCES</t>
  </si>
  <si>
    <t>OTHER CONTENT AREAS IN BEHAVIORAL, SOCIAL, INFORMATION &amp; RESEARCH SCIENCES</t>
  </si>
  <si>
    <t>Table 8b: Other Teaching Areas in Behavioral, Social, Information and Research Sciences Listed, 2010-11</t>
  </si>
  <si>
    <t>PRIV-ST</t>
  </si>
  <si>
    <t>BASIC,BEHAV</t>
  </si>
  <si>
    <t>BEHAV</t>
  </si>
  <si>
    <t>BASIC,BEHAV,CLIN</t>
  </si>
  <si>
    <t>CLIN</t>
  </si>
  <si>
    <t>BASIC,CLIN</t>
  </si>
  <si>
    <t>BEHAV,OTH</t>
  </si>
  <si>
    <t>BASIC,OTH</t>
  </si>
  <si>
    <t>OTH</t>
  </si>
  <si>
    <t>BASIC,BEHAV,OTH</t>
  </si>
  <si>
    <t>BEHAV,CLIN,OTH</t>
  </si>
  <si>
    <t>BASIC,BEHAV,CLIN,OTH</t>
  </si>
  <si>
    <t>INTERPROFESS COURSES</t>
  </si>
  <si>
    <t>MED</t>
  </si>
  <si>
    <t>MED,SHARED</t>
  </si>
  <si>
    <t>MED,DENT</t>
  </si>
  <si>
    <t>DENT</t>
  </si>
  <si>
    <t>SHARED,DENT</t>
  </si>
  <si>
    <t>DENT,SHARED</t>
  </si>
  <si>
    <t>OTHER,DENT</t>
  </si>
  <si>
    <t>DIDAC-TIC</t>
  </si>
  <si>
    <t>PBL</t>
  </si>
  <si>
    <t>CRL</t>
  </si>
  <si>
    <t>COURSES USE</t>
  </si>
  <si>
    <t>TOT</t>
  </si>
  <si>
    <t>A.T. STILL UNIV. OF HEALTH SCI</t>
  </si>
  <si>
    <t>UNIV OF CA, SAN FRANCISCO</t>
  </si>
  <si>
    <t>UNIV OF CA, LOS ANGELES</t>
  </si>
  <si>
    <t>UNIV OF SOUTHERN CALIF</t>
  </si>
  <si>
    <t>WESTERN UNIV OF HLTH MED*</t>
  </si>
  <si>
    <t>NOVA SOUTHEASTERN UNIV</t>
  </si>
  <si>
    <t>MEDICAL COLL OF GEORGIA</t>
  </si>
  <si>
    <t>SOUTHERN ILLINOIS UNIV</t>
  </si>
  <si>
    <t>UNIV OF ILLINOIS, CHICAGO</t>
  </si>
  <si>
    <t>LOUISIANA STATE UNIV</t>
  </si>
  <si>
    <t>UNIVOF DETROIT-MERCY</t>
  </si>
  <si>
    <t>UNIV OF MISSOURI, KC</t>
  </si>
  <si>
    <t>UNIV OF NEVADA, LAS VEGAS</t>
  </si>
  <si>
    <t>U. MED &amp; DENT AT NEW JERSEY</t>
  </si>
  <si>
    <t>ST UNIV OF NY, STONY BROOK</t>
  </si>
  <si>
    <t>ST UNIV OF NY, BUFFALO</t>
  </si>
  <si>
    <t>UNIV OF NORTH CAROLINA</t>
  </si>
  <si>
    <t>CASE SCH OF DENTAL MED</t>
  </si>
  <si>
    <t>UNIV OF OKLAHOMA</t>
  </si>
  <si>
    <t>OREGON HLTH &amp; SCI UNIV</t>
  </si>
  <si>
    <t>UNIVOF PENNSYLVANIA</t>
  </si>
  <si>
    <t>UNIV OF PITTSBURGH</t>
  </si>
  <si>
    <t>MED UNIV OF S CAROLINA</t>
  </si>
  <si>
    <t>MEHARRY MEDICAL COLL</t>
  </si>
  <si>
    <t>UNIV OF TENNESSEE</t>
  </si>
  <si>
    <t>TEXAS A&amp;M, BAYLOR COLL</t>
  </si>
  <si>
    <t>UNIV OF TEXAS, HOUSTON</t>
  </si>
  <si>
    <t>UNIV OF TEXAS, SAN ANTONIO</t>
  </si>
  <si>
    <t>VIRGINIA COMMNWLTH UNIV</t>
  </si>
  <si>
    <t>UNIV OF WASHINGTON</t>
  </si>
  <si>
    <t>WEST VIRGINIA UNIV</t>
  </si>
  <si>
    <t>UNIV OF PUERTO RICO</t>
  </si>
  <si>
    <t>SHR,MED,DENT</t>
  </si>
  <si>
    <t>BAS,BEHAV,CLIN,OTH</t>
  </si>
  <si>
    <t>DENT,SHARE</t>
  </si>
  <si>
    <t>DENT,OTHER</t>
  </si>
  <si>
    <t>DENT,OTH</t>
  </si>
  <si>
    <t>OTH,DENT</t>
  </si>
  <si>
    <t>SHARE,DENT</t>
  </si>
  <si>
    <t>INSTRUCT UNIT</t>
  </si>
  <si>
    <t>PHYSICAL EVALUATION/DATA COLLECTION</t>
  </si>
  <si>
    <t>ORAL &amp; MAXILLOFACIAL RADIOLOGY</t>
  </si>
  <si>
    <t>GENERAL MEDICAL EMERGENCIES</t>
  </si>
  <si>
    <t xml:space="preserve">GROSS/MACROSCOPIC ANATOMY </t>
  </si>
  <si>
    <t xml:space="preserve">MICROSCOPIC ANATOMY </t>
  </si>
  <si>
    <t xml:space="preserve">NEUROANATOMY </t>
  </si>
  <si>
    <t xml:space="preserve">BIOCHEMISTRY &amp; MOLECULAR BIOLOGY </t>
  </si>
  <si>
    <t xml:space="preserve">CRANIOFACIAL BIOLOGY </t>
  </si>
  <si>
    <t xml:space="preserve">MICROBIOLOGY </t>
  </si>
  <si>
    <t xml:space="preserve">PHYSIOLOGY </t>
  </si>
  <si>
    <t xml:space="preserve">PATHOLOGY - GENERAL &amp; SYSTEMIC </t>
  </si>
  <si>
    <t xml:space="preserve">IMMUNOLOGY </t>
  </si>
  <si>
    <t xml:space="preserve">PHARMACOLOGY &amp; THERAPUTICS </t>
  </si>
  <si>
    <t>MED,DENT,OTHER</t>
  </si>
  <si>
    <t>Private-state related</t>
  </si>
  <si>
    <t>A.T. STILL UNIV. OF HEALTH SCIENCES</t>
  </si>
  <si>
    <t>BIOMEDICAL SCIENCE</t>
  </si>
  <si>
    <t>HOURS</t>
  </si>
  <si>
    <t>DENTAL/ CLINICAL SCIENCE</t>
  </si>
  <si>
    <t>BEHAV, SOCIAL, INFO, &amp; RESEARCH SCI</t>
  </si>
  <si>
    <t>*NOTE: Midwestern University, AZ and Western University of Health Sciences did not have enrollment in all class years in 2010-11 because they were new programs. As a result, their clock hour totals are lower than most full programs.</t>
  </si>
  <si>
    <t xml:space="preserve">MICRO ANATOMY </t>
  </si>
  <si>
    <t>BIOCHEM &amp; MOLEC-ULAR BIOLOGY</t>
  </si>
  <si>
    <t>CRANIOFACIAL BIOLOGY</t>
  </si>
  <si>
    <t>GROSS/  MACRO ANATOMY</t>
  </si>
  <si>
    <t xml:space="preserve">PATHOLOGY </t>
  </si>
  <si>
    <t xml:space="preserve">PHARM &amp; THERAPEUTICS </t>
  </si>
  <si>
    <t xml:space="preserve"> HOURS</t>
  </si>
  <si>
    <t>TOTAL BIOMEDICAL SCI</t>
  </si>
  <si>
    <t xml:space="preserve">ORAL DIAG &amp; TREAT PLAN </t>
  </si>
  <si>
    <t xml:space="preserve">COMM-BASED PATIENT CARE </t>
  </si>
  <si>
    <t xml:space="preserve">OTHER DENT/ CLIN SCI </t>
  </si>
  <si>
    <t>PHYS EVAL/  DATA COLLEC</t>
  </si>
  <si>
    <t>ORAL&amp; MAX RADIOLOGY</t>
  </si>
  <si>
    <t>GENERAL MED EMERGENCIES</t>
  </si>
  <si>
    <t>ORAL &amp; MAX PATHOLOGY</t>
  </si>
  <si>
    <t xml:space="preserve">OROFACIAL PAIN &amp; DYSFUN </t>
  </si>
  <si>
    <t xml:space="preserve">ANES/ PAIN &amp; ANXTY CNTRL </t>
  </si>
  <si>
    <t>ORAL &amp; MAX SURGERY</t>
  </si>
  <si>
    <t>PROSTHO: FIXED &amp; REMOVABLE</t>
  </si>
  <si>
    <t>ORTHODONTICS</t>
  </si>
  <si>
    <t>DPH AND PREVENTION</t>
  </si>
  <si>
    <t xml:space="preserve">OTHER BIOMEDICAL SCI </t>
  </si>
  <si>
    <t>TOTAL DENT/ CLIN SCI</t>
  </si>
  <si>
    <t>TOTALS (EXCLUDING NEW SCHOOLS)</t>
  </si>
  <si>
    <t>TOTALS (INCLUDING NEW SCHOOLS)</t>
  </si>
  <si>
    <t xml:space="preserve">GERIATRIC/ SPECIAL NEEDS PTS </t>
  </si>
  <si>
    <t xml:space="preserve">RESEARCH </t>
  </si>
  <si>
    <t xml:space="preserve">INFORMATION MANAGEMENT </t>
  </si>
  <si>
    <t xml:space="preserve">PRACTICE MANAGEMENT </t>
  </si>
  <si>
    <t>OTHER BEHAV, SOCIAL, INFO &amp; RESEARCH SCIENCES</t>
  </si>
  <si>
    <t>TOTAL BEHAV, SOCIAL, INFO &amp; RESEARCH SCIENCES</t>
  </si>
  <si>
    <t>BEHAVIORAL/ SOCIAL SCIENCE PRINC OF DENTAL PRAC</t>
  </si>
  <si>
    <t>Dental Screening and Dental Health Education</t>
  </si>
  <si>
    <t>Service learning, SDCL 711-Clinical Orientation I, SDCL 712-Clinical Orientation II, SDCL 713-Clinical Orientation III</t>
  </si>
  <si>
    <t>PE/DC, OMR, OD/TP, Anes, Perio, Endo, Oper Den, Prostho, Behavioral, OMS, Esthetic, and Geriatric, Med emerg., Dent emerg., Oral med, and OMP</t>
  </si>
  <si>
    <t>Orientation to Clinical Dentistry, Instrument and Equipment Usage, Impression Making</t>
  </si>
  <si>
    <t>Clinic Observations, Clinical Procedures, Course Introduction, Intramurals</t>
  </si>
  <si>
    <t>GP Meetings, Clinic Survival, Orientation - Years 3 &amp; 4</t>
  </si>
  <si>
    <t>Comprehensive Care Clinic</t>
  </si>
  <si>
    <t>Other Dental/Clinical Sciences</t>
  </si>
  <si>
    <t>Nutrition, Dental Anatomy, Comprehensive Care, Oral Rehabilitation, Quality Assurance, Case Presentations, General Dentistry Clinical Qualified</t>
  </si>
  <si>
    <t>Dental Materials, Intro to Clinical Dentistry</t>
  </si>
  <si>
    <t>Special Care Clinic</t>
  </si>
  <si>
    <t>Intro to Dentistry, Clinic Orientation, Cert. in Public Health</t>
  </si>
  <si>
    <t>Emerging Technology, Clinical Genetics &amp; Aids Symposium, Elective Courses</t>
  </si>
  <si>
    <t>Advanced Clinical Dentistry, Patient Care</t>
  </si>
  <si>
    <t>Other Biomedical Sciences</t>
  </si>
  <si>
    <t>WESTERN UNIVERSITY OF HEALTH MEDICINE</t>
  </si>
  <si>
    <t>MIDWESTERN UNIVERSITY, AZ</t>
  </si>
  <si>
    <t>Table of Contents</t>
  </si>
  <si>
    <t>CASE-REINFORCED LEARNING (CRL):</t>
  </si>
  <si>
    <t>Also referred to as "Case-related" or “Case-based Learning,” in this instruction method students participate in small group, case-based conferences to reinforce lecture-based instruction or case presentations of the student’s patient.  In CRL, cases allow students to discuss the application of lecture information and to use this information to analyze problems.</t>
  </si>
  <si>
    <t>The department that offers the curriculum of that teaching area.  In Tables 6a, 7a, and 8a, "DENT" means that instruction is performed by faculty in the dental school, "MED" refers to instruction that is performed by faculty in the medical school, “SHARED” means that instruction is done by faculty in the dental and medical schools, and “OTHER” refers to instruction from faculty who are neither in the dental school nor the medical school.</t>
  </si>
  <si>
    <t>PRIVATE SCHOOL</t>
  </si>
  <si>
    <t>PRIVATE-STATE RELATED SCHOOL:</t>
  </si>
  <si>
    <t>PUBLIC SCHOOL:</t>
  </si>
  <si>
    <t>A privately supported program that receives a per capita enrollment subsidy from the state (e.g., some states allocate a prescribed dollar amount per state resident enrolled in their programs).</t>
  </si>
  <si>
    <t>Interprofessional educational experiences address team building and collaborative interprofessional care and involve students, faculty, and other members of different health professions in a variety of settings, including shared teaching and learning environments with other allied health and medical students.  In Tables 6a, 7a, and 8a, “NONE” indicates that dental students have no interprofessional classes, “BASIC” means dental students take basic science interprofessional courses, “BEHAV” indicates that dental students take behavioral communications, ethics, or professionalism courses, “CLIN” means dental students take interprofessional clinical courses, and “OTH” indicates that dental students take other types of interprofessional courses.</t>
  </si>
  <si>
    <t>CLOCK HOUR:</t>
  </si>
  <si>
    <t>DIDACTIC INSTRUCTION:</t>
  </si>
  <si>
    <t>LABORATORY INSTRUCTION (LAB):</t>
  </si>
  <si>
    <t>PATIENT CARE INSTRUCTION:</t>
  </si>
  <si>
    <t>Community-Based (COMM):</t>
  </si>
  <si>
    <t>School-Based (SCH):</t>
  </si>
  <si>
    <t>A unit of measure that represents an hour (50 minutes) of scheduled instruction given to students.</t>
  </si>
  <si>
    <t>Scheduled time in which students are expected to complete instructional modules, computerized instruction, attend lectures/seminars/clinical conferences, or participate in small group learning.</t>
  </si>
  <si>
    <t>Instructional method in which a single instructor works closely with small groups of students who actively participate in learning exercises in a laboratory setting or practice behavior or psychomotor skills in a simulated environment.</t>
  </si>
  <si>
    <t>All contact hours with patients, both block and comprehensive assignments.</t>
  </si>
  <si>
    <t>Patient care activities occurring at the main teaching site of the sponsoring institution or program.</t>
  </si>
  <si>
    <t>Patient care activities occurring at a site geographically remote or apart from the main teaching site.</t>
  </si>
  <si>
    <t>PUBLIC</t>
  </si>
  <si>
    <t>PRIVATE</t>
  </si>
  <si>
    <t>Indicates the degree to which the curriculum is organized around themes or threads of inter-related topics taught by interdisciplinary teams of faculty (e.g., an organ-based or systems-based structure) rather than being organized around the traditional disciplinary boundaries. In Tables 6a, 7a, and 8a, "AT LEAST 1 COMP" means that at least one major curriculum component is integrated into thematic units without discipline boundaries, "ENTIRE CURRIC" means that the entire curriculum is integrated around themes or threads, "FEW COURSES" indicates that a few courses are integrated, but not entire curriculum, and "NONE" represents a traditional, discipline-based curriculum with no integration.</t>
  </si>
  <si>
    <t xml:space="preserve">Gross/Macroscopic Anatomy </t>
  </si>
  <si>
    <t>Microscopic Anatomy</t>
  </si>
  <si>
    <t>Neuroanatomy</t>
  </si>
  <si>
    <t xml:space="preserve">Biochemistry and Molecular Biology </t>
  </si>
  <si>
    <t>Craniofacial Biology</t>
  </si>
  <si>
    <t>Microbiology</t>
  </si>
  <si>
    <t>Physiology</t>
  </si>
  <si>
    <t>Pathology – General and Systemic</t>
  </si>
  <si>
    <t>Immunology</t>
  </si>
  <si>
    <t>Pharmacology and Therapeutics</t>
  </si>
  <si>
    <t>Physical Evaluation/Data Collection</t>
  </si>
  <si>
    <t>Oral and Maxillofacial Radiology</t>
  </si>
  <si>
    <t>General Medical Emergencies</t>
  </si>
  <si>
    <t>Dental Emergencies</t>
  </si>
  <si>
    <t>Oral Diagnosis and Treatment Planning</t>
  </si>
  <si>
    <t>Oral Medicine</t>
  </si>
  <si>
    <t>Oral and Maxillofacial Pathology</t>
  </si>
  <si>
    <t>Orofacial Pain and Dysfunction</t>
  </si>
  <si>
    <t>Anesthesiology/Pain and Anxiety Control</t>
  </si>
  <si>
    <t>Periodontics</t>
  </si>
  <si>
    <t>Endodontics</t>
  </si>
  <si>
    <t>Oral and Maxillofacial Surgery</t>
  </si>
  <si>
    <t>Hospital Dentistry</t>
  </si>
  <si>
    <t>Biomaterials Science</t>
  </si>
  <si>
    <t>Operative Dentistry</t>
  </si>
  <si>
    <t>Occlusion</t>
  </si>
  <si>
    <t>Implant Dentistry</t>
  </si>
  <si>
    <t>Pediatric Dentistry</t>
  </si>
  <si>
    <t>Orthodontics and Dentofacial Orthopedics</t>
  </si>
  <si>
    <t>Dental Public Health and Prevention</t>
  </si>
  <si>
    <t>Community-Based Patient Care</t>
  </si>
  <si>
    <t>Behavioral/Social Science principles of Dental Practice</t>
  </si>
  <si>
    <t>Geriatric and Application of Behavioral Principles to the Clinical Care of Patients with Special Needs</t>
  </si>
  <si>
    <t>Information Management</t>
  </si>
  <si>
    <t>Ethics, Jurisprudence and Regulatory Compliance</t>
  </si>
  <si>
    <t>Practice Management</t>
  </si>
  <si>
    <t>Research</t>
  </si>
  <si>
    <t>Blood and lymph vascular systems (Reticuloendothelial system)</t>
  </si>
  <si>
    <t>Connective tissues (skeleton, joints and ligaments, cartilage, muscles and fascia)</t>
  </si>
  <si>
    <t>Gastrointestinal (tract, associated organs)</t>
  </si>
  <si>
    <t>Genitourinary tract (including reproductive system)</t>
  </si>
  <si>
    <t>Special senses</t>
  </si>
  <si>
    <t>Respiratory system</t>
  </si>
  <si>
    <t>Endocrine system</t>
  </si>
  <si>
    <t>Skin and appendages</t>
  </si>
  <si>
    <t>Head and neck anatomy</t>
  </si>
  <si>
    <t>Tooth morphology</t>
  </si>
  <si>
    <t>Primary dentition</t>
  </si>
  <si>
    <t>Permanent dentition</t>
  </si>
  <si>
    <t>Pulpal morphology</t>
  </si>
  <si>
    <t>Anatomy of the investing tissue</t>
  </si>
  <si>
    <t>Comparative dental anatomy</t>
  </si>
  <si>
    <t>Oral Histology</t>
  </si>
  <si>
    <t>Teeth (development and structure)</t>
  </si>
  <si>
    <t>Oral mucosa (including tongue and tonsils)</t>
  </si>
  <si>
    <t>Supporting structures</t>
  </si>
  <si>
    <t>Temporomandibular joint</t>
  </si>
  <si>
    <t>Salivary glands</t>
  </si>
  <si>
    <t>Gross</t>
  </si>
  <si>
    <t>Head and neck</t>
  </si>
  <si>
    <t>Microscopic</t>
  </si>
  <si>
    <t>Review of physical and organic chemistry (water, buffers, colloids, carbohydrates, lipids, proteins, amino acids, enzymes)</t>
  </si>
  <si>
    <t>Cell biology</t>
  </si>
  <si>
    <t>Digestion and absorption</t>
  </si>
  <si>
    <t>Vitamins</t>
  </si>
  <si>
    <t>Biological oxidation</t>
  </si>
  <si>
    <t>Lipid, protein, and carbohydrate metabolic pathways</t>
  </si>
  <si>
    <t>Nucleotides, DNA, RNA, replication, synthesis</t>
  </si>
  <si>
    <t>Inborn errors of metabolism</t>
  </si>
  <si>
    <t>Body fluids and acid-base balance</t>
  </si>
  <si>
    <t>Blood clotting mechanisms</t>
  </si>
  <si>
    <t>Hormones</t>
  </si>
  <si>
    <t>Biochemistry of specific dental interests (calcified tissues, fluorides, plaque, calculus, caries, saliva, periodontal disease, pain)</t>
  </si>
  <si>
    <t>Growth and development, general concepts</t>
  </si>
  <si>
    <t>Craniofacial growth &amp; development</t>
  </si>
  <si>
    <t>Developmental biology</t>
  </si>
  <si>
    <t>Control of gene activity</t>
  </si>
  <si>
    <t>Microbial physiology, metabolism and structure</t>
  </si>
  <si>
    <t>Microbial genetics</t>
  </si>
  <si>
    <t>Cultivation of microorganisms</t>
  </si>
  <si>
    <t>Antimicrobial chemotherapy</t>
  </si>
  <si>
    <t>Microbial infections</t>
  </si>
  <si>
    <t>Microbiology of oral infections, dental caries and periodontal diseases</t>
  </si>
  <si>
    <t>Oral microbial ecology</t>
  </si>
  <si>
    <t>Virology, viral structure and metabolisms (includes viral infections, etc.)</t>
  </si>
  <si>
    <t>Herpes viruses and viral hepatitis</t>
  </si>
  <si>
    <t>Mycology</t>
  </si>
  <si>
    <t>Sterilization, disinfection and asepsis</t>
  </si>
  <si>
    <t>Basic nerve, muscle, and membrane potentials</t>
  </si>
  <si>
    <t>Cardiovascular</t>
  </si>
  <si>
    <t>Respiration</t>
  </si>
  <si>
    <t>Renal, body fluids</t>
  </si>
  <si>
    <t>Gastrointestinal</t>
  </si>
  <si>
    <t>Endocrinology</t>
  </si>
  <si>
    <t>Nervous system (autonomic nervous system, somato-sensory point system, motor function, special senses, higher brain functions)</t>
  </si>
  <si>
    <t>Oral physiology</t>
  </si>
  <si>
    <t>Neurophysiology</t>
  </si>
  <si>
    <t>Basic cellular and vascular pathology processes</t>
  </si>
  <si>
    <t>Infectious diseases (systemic)</t>
  </si>
  <si>
    <t>Inflammation and repair (including immunopathology)</t>
  </si>
  <si>
    <t>Neoplasia and growth disturbances</t>
  </si>
  <si>
    <t>Nutritional, metabolic, and storage disorders</t>
  </si>
  <si>
    <t>Organ and system pathology</t>
  </si>
  <si>
    <t>Immune responses</t>
  </si>
  <si>
    <t>Antigen-antibody reactions</t>
  </si>
  <si>
    <t>Antibody structure and function</t>
  </si>
  <si>
    <t>Complement</t>
  </si>
  <si>
    <t>Allergy and hypersensitivity</t>
  </si>
  <si>
    <t>Antibody mediated and cell-mediated reactions</t>
  </si>
  <si>
    <t>Host-parasite interactions</t>
  </si>
  <si>
    <t>Secretory immune system</t>
  </si>
  <si>
    <t>Transplantation and tumor immunology</t>
  </si>
  <si>
    <t>Vaccines</t>
  </si>
  <si>
    <t>Non-specific and specific host defenses in the oral cavity</t>
  </si>
  <si>
    <t>Pharmacodynamics</t>
  </si>
  <si>
    <t>Drug and laws and prescription writing</t>
  </si>
  <si>
    <t>Autonomic nervous system</t>
  </si>
  <si>
    <t>Central nervous system (including analgesics and local anesthesia)</t>
  </si>
  <si>
    <t>Cardiovascular (including agents affecting coagulation)</t>
  </si>
  <si>
    <t>Renal</t>
  </si>
  <si>
    <t>Pulmonary</t>
  </si>
  <si>
    <t>Chemotherapy (local and systemic)</t>
  </si>
  <si>
    <t>Endocrine</t>
  </si>
  <si>
    <t>Muscle</t>
  </si>
  <si>
    <t>Digestive</t>
  </si>
  <si>
    <t>Clinical pharmacology in dentistry</t>
  </si>
  <si>
    <t>Adverse interactions of drugs</t>
  </si>
  <si>
    <t>Biodata (identify age, sex, race, marital status, etc.)</t>
  </si>
  <si>
    <t>Clinical laboratory examination</t>
  </si>
  <si>
    <t>Evaluation of the medically compromised patient history</t>
  </si>
  <si>
    <t>Review of systems - general examination</t>
  </si>
  <si>
    <t>Vital signs</t>
  </si>
  <si>
    <t>Clinical Nutrition</t>
  </si>
  <si>
    <t>Radiation physics</t>
  </si>
  <si>
    <t>Interaction of X-radiation and matter</t>
  </si>
  <si>
    <t>Factors affecting radiographic image-production</t>
  </si>
  <si>
    <t>Biological effects of X-radiation</t>
  </si>
  <si>
    <t>Radiation safety and protection</t>
  </si>
  <si>
    <t>Intraoral radiographic techniques</t>
  </si>
  <si>
    <t>Extraoral radiographic techniques</t>
  </si>
  <si>
    <t>Interpretation of radiographs</t>
  </si>
  <si>
    <t>Digital imaging</t>
  </si>
  <si>
    <t>Complex imaging</t>
  </si>
  <si>
    <t>Syncope</t>
  </si>
  <si>
    <t>Drug reactions and anaphylaxis</t>
  </si>
  <si>
    <t>Cardiopulmonary emergencies</t>
  </si>
  <si>
    <t>Comas and convulsions</t>
  </si>
  <si>
    <t>Acute oral pain</t>
  </si>
  <si>
    <t>Acute oral infection</t>
  </si>
  <si>
    <t>Acute traumatic injury</t>
  </si>
  <si>
    <t>Post-operative complications (excluding oral surgery complications)</t>
  </si>
  <si>
    <t>Examination of head, neck, and oral soft tissues excluding radiographic examination)</t>
  </si>
  <si>
    <t>Diagnosis, treatment alternatives</t>
  </si>
  <si>
    <t>Clinical examination of dental and periodontal tissues (excluding radiographic examination)</t>
  </si>
  <si>
    <t>Treatment planning for disorders/diseases of the dentition and periodontium</t>
  </si>
  <si>
    <t>Treatment planning for disorders/diseases of the oral soft tissues and bone</t>
  </si>
  <si>
    <t>Risk assessment</t>
  </si>
  <si>
    <t>Criteria for referral and interactions with specialists</t>
  </si>
  <si>
    <t>Non-surgical management alternative of disorders/diseases of the dentition and periodontium</t>
  </si>
  <si>
    <t>Non-surgical treatment alternatives of disorders/ diseases of the oral soft tissue and bone</t>
  </si>
  <si>
    <t>Women’s health issues</t>
  </si>
  <si>
    <t>Disturbances of oral development and growth (including neoplasia)</t>
  </si>
  <si>
    <t>Diseases of microbial and viral origin (including dental caries and periodontal diseases)</t>
  </si>
  <si>
    <t>Infectious diseases (oral, and systemic with oral manifestations)</t>
  </si>
  <si>
    <t>Oral injuries and repair</t>
  </si>
  <si>
    <t>Oral aspects of specific tissues or organs (including bone, joints, blood, skin, nerve, and muscle)</t>
  </si>
  <si>
    <t>Oral medicine, clinical evaluation or differential diagnosis/disorders of diseases of dentition and periodontium)</t>
  </si>
  <si>
    <t>Clinical evaluation differential diagnosis of disorders/diseases of the soft tissue and bone</t>
  </si>
  <si>
    <t>Chronic pain</t>
  </si>
  <si>
    <t>Occlusally related pathologies and their treatment (including temporomandibular dysfunctions, relief of occlusal interferences)</t>
  </si>
  <si>
    <t>Local anesthesia techniques</t>
  </si>
  <si>
    <t>Intravenous analgesia – anesthesia indication/techniques</t>
  </si>
  <si>
    <t>Nitrous oxide analgesia indication/techniques</t>
  </si>
  <si>
    <t>Hypnosis and acupuncture</t>
  </si>
  <si>
    <t>The normal periodontium</t>
  </si>
  <si>
    <t>Etiology of periodontal disease</t>
  </si>
  <si>
    <t>Periodontal therapy</t>
  </si>
  <si>
    <t>Supportive periodontal therapy</t>
  </si>
  <si>
    <t>Pulpal biology</t>
  </si>
  <si>
    <t>Non-surgical endodontics</t>
  </si>
  <si>
    <t>Surgical endodontics</t>
  </si>
  <si>
    <t>Extractions</t>
  </si>
  <si>
    <t>Impaction surgery</t>
  </si>
  <si>
    <t>Soft tissue surgery</t>
  </si>
  <si>
    <t>Hard tissue surgery</t>
  </si>
  <si>
    <t>Preprosthodontic surgery</t>
  </si>
  <si>
    <t>Post-operative complications</t>
  </si>
  <si>
    <t>Orthognathic surgery</t>
  </si>
  <si>
    <t>Hospital protocol</t>
  </si>
  <si>
    <t>The dentist's role in the hospital operating room under general anesthesia conditions</t>
  </si>
  <si>
    <t>Hospital records and the dentist</t>
  </si>
  <si>
    <t>Outpatient care</t>
  </si>
  <si>
    <t>Materials used intraorally</t>
  </si>
  <si>
    <t>Materials used extraorally (gypsum products, polishing agents used outside the mouth, etc.)</t>
  </si>
  <si>
    <t>Basic procedures (instruments, cavity classification)</t>
  </si>
  <si>
    <t>Isolation of the working field</t>
  </si>
  <si>
    <t>Treatment of the moderate and deep carious lesion</t>
  </si>
  <si>
    <t>Dental amalgams</t>
  </si>
  <si>
    <t>Cast gold restorations (partial coverage)</t>
  </si>
  <si>
    <t>Restoration of the endodontically treated tooth</t>
  </si>
  <si>
    <t>Ceramic (including metal-ceramic restorations)</t>
  </si>
  <si>
    <t>Tooth-colored restorative materials</t>
  </si>
  <si>
    <t>Whitening systems</t>
  </si>
  <si>
    <t>Veneers</t>
  </si>
  <si>
    <t>Direct Bonded Restorations</t>
  </si>
  <si>
    <t>Principles of engineering and design</t>
  </si>
  <si>
    <t>Full coverage single tooth</t>
  </si>
  <si>
    <t>Full coverage retainers</t>
  </si>
  <si>
    <t>Partial coverage retainers for abutments</t>
  </si>
  <si>
    <t>Precision attachments for bridges or partial dentures</t>
  </si>
  <si>
    <t>Prosthesis design</t>
  </si>
  <si>
    <t>Technical procedures</t>
  </si>
  <si>
    <t>Long-term maintenance</t>
  </si>
  <si>
    <t>Maxillofacial prosthetics</t>
  </si>
  <si>
    <t>Growth and development of occlusion (biofunctional therapy and habit patterns)</t>
  </si>
  <si>
    <t>Dynamics of mandibular movement (anatomy and physiology of the stomatognathic system)</t>
  </si>
  <si>
    <t>Determinants of occlusion (neuromuscular, emotional, etc.)</t>
  </si>
  <si>
    <t>Classification of types of occlusion of the natural dentition (group function, cuspid, guarded, centric related)</t>
  </si>
  <si>
    <t>Articulator designs</t>
  </si>
  <si>
    <t>Recording of mandibular movement and occlusal records</t>
  </si>
  <si>
    <t>Theories of occlusion of the artificial dentition</t>
  </si>
  <si>
    <t>Indications and diagnosis</t>
  </si>
  <si>
    <t>Surgical placement</t>
  </si>
  <si>
    <t>Restoration</t>
  </si>
  <si>
    <t>Maintenance</t>
  </si>
  <si>
    <t>Clinical dentistry procedures in children</t>
  </si>
  <si>
    <t>Pediatric restorative dental procedures</t>
  </si>
  <si>
    <t>Space maintenance</t>
  </si>
  <si>
    <t>Child/behavior management</t>
  </si>
  <si>
    <t>Pulp therapy for the child patient</t>
  </si>
  <si>
    <t>Child abuse</t>
  </si>
  <si>
    <t>Infant care</t>
  </si>
  <si>
    <t>Biomechanics</t>
  </si>
  <si>
    <t>Appliance design and fabrication</t>
  </si>
  <si>
    <t>Treatment of children</t>
  </si>
  <si>
    <t>Treatment of adults</t>
  </si>
  <si>
    <t>Forensic dentistry/medicine</t>
  </si>
  <si>
    <t>Principles of biostatistics</t>
  </si>
  <si>
    <t>Epidemiology of disease</t>
  </si>
  <si>
    <t>Health care economics</t>
  </si>
  <si>
    <t>Social and access to care issues</t>
  </si>
  <si>
    <t>Health care delivery systems</t>
  </si>
  <si>
    <t>Primary preventive theory and technique</t>
  </si>
  <si>
    <t>Domestic and elder abuse</t>
  </si>
  <si>
    <t>Emerging Technologies</t>
  </si>
  <si>
    <t>Prosthodontics:  Fixed and Removable (Complete and Partial)</t>
  </si>
  <si>
    <t>Esthetic Dentistry</t>
  </si>
  <si>
    <t>Understanding human behavior</t>
  </si>
  <si>
    <t>Management of human behavior</t>
  </si>
  <si>
    <t>Behavior modification</t>
  </si>
  <si>
    <t>Patient management</t>
  </si>
  <si>
    <t>Communication skills</t>
  </si>
  <si>
    <t>Smoking cessation</t>
  </si>
  <si>
    <t>Cultural competence</t>
  </si>
  <si>
    <t>Mentally/emotionally handicapped</t>
  </si>
  <si>
    <t>Physically handicapped</t>
  </si>
  <si>
    <t>Chronically ill</t>
  </si>
  <si>
    <t>Homebound</t>
  </si>
  <si>
    <t>Elder abuse</t>
  </si>
  <si>
    <t>Third party caregiver</t>
  </si>
  <si>
    <t>Geriatric nutrition</t>
  </si>
  <si>
    <t>Medically compromised</t>
  </si>
  <si>
    <t>Communicable disease</t>
  </si>
  <si>
    <t>Culturally diverse populations</t>
  </si>
  <si>
    <t>Information technology</t>
  </si>
  <si>
    <t>Software applications</t>
  </si>
  <si>
    <t>Literature searches</t>
  </si>
  <si>
    <t>Preparation/design of case presentations</t>
  </si>
  <si>
    <t>Internet/World Wide Web</t>
  </si>
  <si>
    <t>Professional ethics</t>
  </si>
  <si>
    <t>Jurisprudence</t>
  </si>
  <si>
    <t>History of dentistry</t>
  </si>
  <si>
    <t>Scope of practice</t>
  </si>
  <si>
    <t>HIPAA</t>
  </si>
  <si>
    <t>OSHA</t>
  </si>
  <si>
    <t>Informed Consent</t>
  </si>
  <si>
    <t>Quality assurance and peer review</t>
  </si>
  <si>
    <t>Professional practice development</t>
  </si>
  <si>
    <t>Personnel management:  securing, hiring, and training intraoffice personnel</t>
  </si>
  <si>
    <t>Managing relations with laboratory technicians</t>
  </si>
  <si>
    <t>Business management</t>
  </si>
  <si>
    <t>Leadership training</t>
  </si>
  <si>
    <t>Personal finance</t>
  </si>
  <si>
    <t>Dental team management</t>
  </si>
  <si>
    <t>Ergonomics</t>
  </si>
  <si>
    <t>Principles of four-handed dentistry</t>
  </si>
  <si>
    <t>Delegation of duties</t>
  </si>
  <si>
    <t>Research Methodology</t>
  </si>
  <si>
    <t>Research Design</t>
  </si>
  <si>
    <t>Critique of Dental Literature</t>
  </si>
  <si>
    <t>Evidence-Based Dentistry</t>
  </si>
  <si>
    <t>Topics for Major Teaching Areas in Dental/Clinical Science</t>
  </si>
  <si>
    <t>Clinic time used for labwork, surgical assists, failed appts</t>
  </si>
  <si>
    <t>Source: American Dental Association, 2010-11 Survey of Dental Education-Volume 4: Curriculum</t>
  </si>
  <si>
    <t>©2013 American Dental Association</t>
  </si>
  <si>
    <t>ETHICS, JURISPRUDENCE &amp; REGULATORY COMPLIANCE</t>
  </si>
  <si>
    <t>UNIV OF MARYLAND</t>
  </si>
  <si>
    <t>Clinical Pharmacology, Nutrition, Translational Oral Biology</t>
  </si>
  <si>
    <t>Forensic Dentistry</t>
  </si>
  <si>
    <t>Glossary of Terms and Codes Used in this Report</t>
  </si>
  <si>
    <t>Topics for Major Teaching Areas in Biomedical Sciences</t>
  </si>
  <si>
    <t>Topics for Major Teaching Areas in Behavioral, Social, Information, and Research Sciences</t>
  </si>
  <si>
    <t>Topics for Major Teaching Areas in Dental/Clinical Sciences</t>
  </si>
  <si>
    <t>Introduction</t>
  </si>
  <si>
    <t>*One dental school, Midwestern University-Illinois, was accredited but had not enrolled its first class in Fall 2010. Since it had no enrollment, it is not included in this report.</t>
  </si>
  <si>
    <t>The purpose of the curriculum survey is to:</t>
  </si>
  <si>
    <r>
      <t>Volume 4: Curriculum</t>
    </r>
    <r>
      <rPr>
        <sz val="10"/>
        <color theme="1"/>
        <rFont val="Arial"/>
        <family val="2"/>
      </rPr>
      <t xml:space="preserve"> summarizes a portion of the information gathered by the American Dental Association's  (ADA) 2010-11 </t>
    </r>
    <r>
      <rPr>
        <i/>
        <sz val="10"/>
        <color theme="1"/>
        <rFont val="Arial"/>
        <family val="2"/>
      </rPr>
      <t>Survey of Dental Education</t>
    </r>
    <r>
      <rPr>
        <sz val="10"/>
        <color theme="1"/>
        <rFont val="Arial"/>
        <family val="2"/>
      </rPr>
      <t>. This volume, published in alternate years, reports the time devoted to the instruction, laboratory, and patient care activities at all United States dental schools with enrollment in all class years, by curriculum type and major teaching area.</t>
    </r>
  </si>
  <si>
    <r>
      <t xml:space="preserve">Requests to complete the 2010-11 </t>
    </r>
    <r>
      <rPr>
        <i/>
        <sz val="10"/>
        <color theme="1"/>
        <rFont val="Arial"/>
        <family val="2"/>
      </rPr>
      <t>Survey of Dental Education</t>
    </r>
    <r>
      <rPr>
        <sz val="10"/>
        <color theme="1"/>
        <rFont val="Arial"/>
        <family val="2"/>
      </rPr>
      <t xml:space="preserve"> were sent to all 59 United States dental schools* and ten Canadian dental schools in August 2010. Responses to Group I, Group II, Group III, Group IV, and the Critical Sheet portions of the survey were provided electronically. All U.S. schools were required to complete the survey in order to maintain accreditation by the Commission on Dental Accreditation (CODA).</t>
    </r>
  </si>
  <si>
    <t>The survey instrument used in this project consists of four sections, with each section focused on a particular aspect of the dental school. Group I queries general information, including facilities, admissions, faculty and patient care. Group II pertains to student information, including enrollment by academic year and by race/ethnicity, citizenship, the number of graduates by race/ethnicity, tuition and financial aid. Group III solicits detailed information about revenue by source and expenditures by functional categories. Group IV, conducted in alternate years, asks for details on clock hours and curriculum offered. Most of the data used in this volume was gathered in Group IV, with some supporting data collected in Group I.</t>
  </si>
  <si>
    <t>Provide a vehicle for collecting data on curriculum content, format and methods of instruction at U.S. dental schools.</t>
  </si>
  <si>
    <t>Provide data for review and analysis by the ADA/ADEA/CODA Liaison Committee on Surveys and Reports.</t>
  </si>
  <si>
    <t>Support decision-making at schools and provide basis for comparison among schools and by individual schools over time.</t>
  </si>
  <si>
    <t>Enable benchmarking and support the accreditation process.</t>
  </si>
  <si>
    <t>Provide national historical data for trend analysis.</t>
  </si>
  <si>
    <r>
      <t xml:space="preserve">Throughout </t>
    </r>
    <r>
      <rPr>
        <i/>
        <sz val="10"/>
        <color theme="1"/>
        <rFont val="Arial"/>
        <family val="2"/>
      </rPr>
      <t>Volume 4</t>
    </r>
    <r>
      <rPr>
        <sz val="10"/>
        <color theme="1"/>
        <rFont val="Arial"/>
        <family val="2"/>
      </rPr>
      <t>, all data refer to dental schools in the United States only. All clock hours refer to time spent by all students during the 2010-11 academic year, rather than to time spent by the students of a particular class. Data summaries in this report are not intended to prescribe or define an ideal curriculum.</t>
    </r>
  </si>
  <si>
    <r>
      <t xml:space="preserve">Group IV of the 2010-11 </t>
    </r>
    <r>
      <rPr>
        <i/>
        <sz val="10"/>
        <color theme="1"/>
        <rFont val="Arial"/>
        <family val="2"/>
      </rPr>
      <t>Survey of Dental Education</t>
    </r>
    <r>
      <rPr>
        <sz val="10"/>
        <color theme="1"/>
        <rFont val="Arial"/>
        <family val="2"/>
      </rPr>
      <t xml:space="preserve"> survey instrument pertains to the dental school curricula. It is organized into three parts, based on the three major teaching areas: biomedical science; dental/clinical science; and behavioral, social, information, and research sciences. Schools are asked to report the total number of clock hours spent in the classroom and the laboratory by teaching area. In addition, courses in biomedical science may be offered outside of the dental school, so the instructional unit associated with each biomedical science course is recorded. Some dental/clinical science courses include time spent on intramural and extramural patient care; these clock hours are also recorded. A reference copy of the survey instrument is available from the ADA upon request.</t>
    </r>
  </si>
  <si>
    <t>Return to Table of Contents</t>
  </si>
  <si>
    <t>Originally published January 2013; updated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</si>
</sst>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_(* #,##0_);_(* \(#,##0\);_(* &quot;-&quot;??_);_(@_)"/>
  </numFmts>
  <fonts count="28"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10"/>
      <color theme="1"/>
      <name val="Arial"/>
      <family val="2"/>
    </font>
    <font>
      <sz val="8"/>
      <color theme="1"/>
      <name val="Arial"/>
      <family val="2"/>
    </font>
    <font>
      <sz val="10"/>
      <name val="Arial"/>
      <family val="2"/>
    </font>
    <font>
      <sz val="8"/>
      <name val="Arial"/>
      <family val="2"/>
    </font>
    <font>
      <u/>
      <sz val="10"/>
      <color theme="10"/>
      <name val="Arial"/>
      <family val="2"/>
    </font>
    <font>
      <sz val="10"/>
      <color rgb="FF000000"/>
      <name val="Arial"/>
      <family val="2"/>
    </font>
    <font>
      <i/>
      <sz val="10"/>
      <color rgb="FF000000"/>
      <name val="Arial"/>
      <family val="2"/>
    </font>
    <font>
      <b/>
      <i/>
      <sz val="10"/>
      <color theme="1"/>
      <name val="Arial"/>
      <family val="2"/>
    </font>
    <font>
      <b/>
      <sz val="10"/>
      <name val="Arial"/>
      <family val="2"/>
    </font>
    <font>
      <sz val="9"/>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4"/>
        <bgColor theme="4"/>
      </patternFill>
    </fill>
    <fill>
      <patternFill patternType="solid">
        <fgColor theme="4"/>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xf numFmtId="0" fontId="22" fillId="0" borderId="0" applyNumberFormat="0" applyFill="0" applyBorder="0" applyAlignment="0" applyProtection="0"/>
  </cellStyleXfs>
  <cellXfs count="199">
    <xf numFmtId="0" fontId="0" fillId="0" borderId="0" xfId="0"/>
    <xf numFmtId="0" fontId="0" fillId="33" borderId="0" xfId="0" applyNumberFormat="1" applyFont="1" applyFill="1" applyBorder="1" applyAlignment="1" applyProtection="1"/>
    <xf numFmtId="0" fontId="0" fillId="33" borderId="0" xfId="0" applyNumberFormat="1" applyFont="1" applyFill="1" applyBorder="1" applyAlignment="1" applyProtection="1"/>
    <xf numFmtId="0" fontId="0" fillId="33" borderId="0" xfId="0" applyNumberFormat="1" applyFont="1" applyFill="1" applyBorder="1" applyAlignment="1" applyProtection="1">
      <alignment horizontal="center"/>
    </xf>
    <xf numFmtId="0" fontId="0" fillId="0" borderId="11" xfId="0" applyNumberFormat="1" applyFont="1" applyFill="1" applyBorder="1" applyAlignment="1" applyProtection="1">
      <alignment horizontal="right" wrapText="1"/>
    </xf>
    <xf numFmtId="0" fontId="0" fillId="0" borderId="11" xfId="0" applyNumberFormat="1" applyFont="1" applyFill="1" applyBorder="1" applyAlignment="1" applyProtection="1">
      <alignment horizontal="center" wrapText="1"/>
    </xf>
    <xf numFmtId="0" fontId="0" fillId="0" borderId="11" xfId="0" applyNumberFormat="1" applyFont="1" applyFill="1" applyBorder="1" applyAlignment="1" applyProtection="1">
      <alignment horizontal="left" wrapText="1"/>
    </xf>
    <xf numFmtId="0" fontId="16" fillId="0" borderId="10" xfId="0" applyNumberFormat="1" applyFont="1" applyFill="1" applyBorder="1" applyAlignment="1" applyProtection="1">
      <alignment horizontal="right" wrapText="1"/>
    </xf>
    <xf numFmtId="0" fontId="16" fillId="0" borderId="10" xfId="0" applyNumberFormat="1" applyFont="1" applyFill="1" applyBorder="1" applyAlignment="1" applyProtection="1">
      <alignment horizontal="center" wrapText="1"/>
    </xf>
    <xf numFmtId="0" fontId="16" fillId="0" borderId="10" xfId="0" applyNumberFormat="1" applyFont="1" applyFill="1" applyBorder="1" applyAlignment="1" applyProtection="1">
      <alignment horizontal="left" wrapText="1"/>
    </xf>
    <xf numFmtId="0" fontId="0" fillId="33" borderId="0" xfId="0" applyNumberFormat="1" applyFont="1" applyFill="1" applyBorder="1" applyAlignment="1" applyProtection="1">
      <alignment horizontal="right"/>
    </xf>
    <xf numFmtId="0" fontId="0" fillId="33" borderId="0" xfId="0" applyNumberFormat="1" applyFont="1" applyFill="1" applyBorder="1" applyAlignment="1" applyProtection="1">
      <alignment horizontal="left"/>
    </xf>
    <xf numFmtId="0" fontId="0" fillId="33" borderId="0" xfId="0" applyNumberFormat="1" applyFont="1" applyFill="1" applyBorder="1" applyAlignment="1" applyProtection="1"/>
    <xf numFmtId="0" fontId="16" fillId="33" borderId="0" xfId="0" applyNumberFormat="1" applyFont="1" applyFill="1" applyBorder="1" applyAlignment="1" applyProtection="1"/>
    <xf numFmtId="166" fontId="0" fillId="0" borderId="11" xfId="42" applyNumberFormat="1" applyFont="1" applyFill="1" applyBorder="1" applyAlignment="1" applyProtection="1">
      <alignment horizontal="right" wrapText="1"/>
    </xf>
    <xf numFmtId="0" fontId="16" fillId="0" borderId="12" xfId="0" applyNumberFormat="1" applyFont="1" applyFill="1" applyBorder="1" applyAlignment="1" applyProtection="1">
      <alignment horizontal="right" wrapText="1"/>
    </xf>
    <xf numFmtId="0" fontId="0" fillId="0" borderId="11" xfId="0" applyNumberFormat="1" applyFont="1" applyFill="1" applyBorder="1" applyAlignment="1" applyProtection="1">
      <alignment wrapText="1"/>
    </xf>
    <xf numFmtId="1" fontId="0" fillId="0" borderId="11" xfId="0" applyNumberFormat="1" applyFont="1" applyFill="1" applyBorder="1" applyAlignment="1" applyProtection="1">
      <alignment horizontal="right" wrapText="1"/>
    </xf>
    <xf numFmtId="1" fontId="0" fillId="0" borderId="11" xfId="0" applyNumberFormat="1" applyFont="1" applyFill="1" applyBorder="1" applyAlignment="1" applyProtection="1">
      <alignment horizontal="right"/>
    </xf>
    <xf numFmtId="0" fontId="0" fillId="0" borderId="11" xfId="0" applyNumberFormat="1" applyFont="1" applyFill="1" applyBorder="1" applyAlignment="1" applyProtection="1">
      <alignment horizontal="right"/>
    </xf>
    <xf numFmtId="166" fontId="0" fillId="0" borderId="11" xfId="42" applyNumberFormat="1" applyFont="1" applyFill="1" applyBorder="1" applyAlignment="1" applyProtection="1">
      <alignment horizontal="right"/>
    </xf>
    <xf numFmtId="0" fontId="16" fillId="33" borderId="0" xfId="0" applyNumberFormat="1" applyFont="1" applyFill="1" applyBorder="1" applyAlignment="1" applyProtection="1"/>
    <xf numFmtId="0" fontId="0" fillId="33" borderId="0" xfId="0" applyNumberFormat="1" applyFont="1" applyFill="1" applyBorder="1" applyAlignment="1" applyProtection="1">
      <alignment wrapText="1"/>
    </xf>
    <xf numFmtId="0" fontId="0" fillId="33" borderId="0" xfId="0" applyNumberFormat="1" applyFont="1" applyFill="1" applyBorder="1" applyAlignment="1" applyProtection="1"/>
    <xf numFmtId="0" fontId="0" fillId="33" borderId="0" xfId="0" applyNumberFormat="1" applyFont="1" applyFill="1" applyBorder="1" applyAlignment="1" applyProtection="1"/>
    <xf numFmtId="0" fontId="16" fillId="33" borderId="0" xfId="0" applyNumberFormat="1" applyFont="1" applyFill="1" applyBorder="1" applyAlignment="1" applyProtection="1"/>
    <xf numFmtId="0" fontId="0" fillId="33" borderId="0" xfId="0" applyNumberFormat="1" applyFont="1" applyFill="1" applyBorder="1" applyAlignment="1" applyProtection="1"/>
    <xf numFmtId="164" fontId="0" fillId="33" borderId="0" xfId="0" applyNumberFormat="1" applyFont="1" applyFill="1" applyBorder="1" applyAlignment="1" applyProtection="1"/>
    <xf numFmtId="0" fontId="0" fillId="0" borderId="20" xfId="0" applyNumberFormat="1" applyFont="1" applyFill="1" applyBorder="1" applyAlignment="1" applyProtection="1">
      <alignment horizontal="left" wrapText="1"/>
    </xf>
    <xf numFmtId="0" fontId="0" fillId="0" borderId="22" xfId="0" applyNumberFormat="1" applyFont="1" applyFill="1" applyBorder="1" applyAlignment="1" applyProtection="1">
      <alignment horizontal="right"/>
    </xf>
    <xf numFmtId="0" fontId="0" fillId="0" borderId="22" xfId="0" applyNumberFormat="1" applyFont="1" applyFill="1" applyBorder="1" applyAlignment="1" applyProtection="1">
      <alignment horizontal="right" wrapText="1"/>
    </xf>
    <xf numFmtId="0" fontId="0" fillId="0" borderId="24"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left" wrapText="1"/>
    </xf>
    <xf numFmtId="0" fontId="16" fillId="0" borderId="17" xfId="0" applyNumberFormat="1" applyFont="1" applyFill="1" applyBorder="1" applyAlignment="1" applyProtection="1">
      <alignment horizontal="right" wrapText="1"/>
    </xf>
    <xf numFmtId="0" fontId="0" fillId="0" borderId="18" xfId="0" applyNumberFormat="1" applyFont="1" applyFill="1" applyBorder="1" applyAlignment="1" applyProtection="1">
      <alignment horizontal="right" wrapText="1"/>
    </xf>
    <xf numFmtId="0" fontId="16" fillId="0" borderId="19" xfId="0" applyNumberFormat="1" applyFont="1" applyFill="1" applyBorder="1" applyAlignment="1" applyProtection="1">
      <alignment horizontal="right" wrapText="1"/>
    </xf>
    <xf numFmtId="164" fontId="0" fillId="0" borderId="20" xfId="0" applyNumberFormat="1" applyFont="1" applyFill="1" applyBorder="1" applyAlignment="1" applyProtection="1">
      <alignment horizontal="right" wrapText="1"/>
    </xf>
    <xf numFmtId="0" fontId="0" fillId="0" borderId="21" xfId="0" applyNumberFormat="1" applyFont="1" applyFill="1" applyBorder="1" applyAlignment="1" applyProtection="1">
      <alignment horizontal="left"/>
    </xf>
    <xf numFmtId="0" fontId="13" fillId="9" borderId="0" xfId="18" applyNumberFormat="1" applyFont="1" applyBorder="1" applyAlignment="1" applyProtection="1"/>
    <xf numFmtId="0" fontId="13" fillId="9" borderId="13" xfId="18" applyNumberFormat="1" applyFont="1" applyBorder="1" applyAlignment="1" applyProtection="1"/>
    <xf numFmtId="0" fontId="13" fillId="9" borderId="12" xfId="18" applyNumberFormat="1" applyFont="1" applyBorder="1" applyAlignment="1" applyProtection="1">
      <alignment horizontal="right" wrapText="1"/>
    </xf>
    <xf numFmtId="0" fontId="13" fillId="35" borderId="12"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xf>
    <xf numFmtId="0" fontId="17" fillId="35" borderId="0" xfId="0" applyNumberFormat="1" applyFont="1" applyFill="1" applyBorder="1" applyAlignment="1" applyProtection="1">
      <alignment horizontal="left"/>
    </xf>
    <xf numFmtId="0" fontId="13" fillId="0" borderId="0" xfId="0" applyNumberFormat="1" applyFont="1" applyFill="1" applyBorder="1" applyAlignment="1" applyProtection="1"/>
    <xf numFmtId="0" fontId="17" fillId="35" borderId="0" xfId="0" applyNumberFormat="1" applyFont="1" applyFill="1" applyBorder="1" applyAlignment="1" applyProtection="1"/>
    <xf numFmtId="0" fontId="13" fillId="35" borderId="12" xfId="0" applyNumberFormat="1" applyFont="1" applyFill="1" applyBorder="1" applyAlignment="1" applyProtection="1">
      <alignment horizontal="left" wrapText="1"/>
    </xf>
    <xf numFmtId="0" fontId="17" fillId="35" borderId="0" xfId="0" applyNumberFormat="1" applyFont="1" applyFill="1" applyBorder="1" applyAlignment="1" applyProtection="1">
      <alignment horizontal="right"/>
    </xf>
    <xf numFmtId="0" fontId="16" fillId="0" borderId="0" xfId="0" applyFont="1"/>
    <xf numFmtId="0" fontId="18" fillId="0" borderId="0" xfId="0" applyFont="1"/>
    <xf numFmtId="0" fontId="0" fillId="0" borderId="0" xfId="0" applyFont="1" applyAlignment="1">
      <alignment wrapText="1"/>
    </xf>
    <xf numFmtId="0" fontId="13" fillId="35"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left" wrapText="1"/>
    </xf>
    <xf numFmtId="0" fontId="0" fillId="0" borderId="25" xfId="0" applyNumberFormat="1" applyFont="1" applyFill="1" applyBorder="1" applyAlignment="1" applyProtection="1">
      <alignment horizontal="right" wrapText="1"/>
    </xf>
    <xf numFmtId="0" fontId="0" fillId="0" borderId="26" xfId="0" applyNumberFormat="1" applyFont="1" applyFill="1" applyBorder="1" applyAlignment="1" applyProtection="1">
      <alignment horizontal="center" wrapText="1"/>
    </xf>
    <xf numFmtId="0" fontId="0" fillId="0" borderId="26" xfId="0" applyNumberFormat="1" applyFont="1" applyFill="1" applyBorder="1" applyAlignment="1" applyProtection="1">
      <alignment horizontal="left" wrapText="1"/>
    </xf>
    <xf numFmtId="0" fontId="0" fillId="0" borderId="26" xfId="0" applyNumberFormat="1" applyFont="1" applyFill="1" applyBorder="1" applyAlignment="1" applyProtection="1">
      <alignment horizontal="right" wrapText="1"/>
    </xf>
    <xf numFmtId="166" fontId="0" fillId="0" borderId="26" xfId="42" applyNumberFormat="1" applyFont="1" applyFill="1" applyBorder="1" applyAlignment="1" applyProtection="1">
      <alignment horizontal="right" wrapText="1"/>
    </xf>
    <xf numFmtId="164" fontId="0" fillId="0" borderId="27" xfId="0" applyNumberFormat="1" applyFont="1" applyFill="1" applyBorder="1" applyAlignment="1" applyProtection="1">
      <alignment horizontal="right" wrapText="1"/>
    </xf>
    <xf numFmtId="0" fontId="0" fillId="0" borderId="15" xfId="0" applyNumberFormat="1" applyFont="1" applyFill="1" applyBorder="1" applyAlignment="1" applyProtection="1">
      <alignment horizontal="right" wrapText="1"/>
    </xf>
    <xf numFmtId="0" fontId="0" fillId="0" borderId="13" xfId="0" applyNumberFormat="1" applyFont="1" applyFill="1" applyBorder="1" applyAlignment="1" applyProtection="1">
      <alignment horizontal="center" wrapText="1"/>
    </xf>
    <xf numFmtId="0" fontId="0" fillId="0" borderId="13" xfId="0" applyNumberFormat="1" applyFont="1" applyFill="1" applyBorder="1" applyAlignment="1" applyProtection="1">
      <alignment horizontal="left" wrapText="1"/>
    </xf>
    <xf numFmtId="0" fontId="0" fillId="0" borderId="13" xfId="0" applyNumberFormat="1" applyFont="1" applyFill="1" applyBorder="1" applyAlignment="1" applyProtection="1">
      <alignment horizontal="right" wrapText="1"/>
    </xf>
    <xf numFmtId="166" fontId="0" fillId="0" borderId="13" xfId="42" applyNumberFormat="1" applyFont="1" applyFill="1" applyBorder="1" applyAlignment="1" applyProtection="1">
      <alignment horizontal="right" wrapText="1"/>
    </xf>
    <xf numFmtId="164" fontId="0" fillId="0" borderId="14" xfId="0" applyNumberFormat="1" applyFont="1" applyFill="1" applyBorder="1" applyAlignment="1" applyProtection="1">
      <alignment horizontal="right" wrapText="1"/>
    </xf>
    <xf numFmtId="0" fontId="0" fillId="0" borderId="13" xfId="0" applyNumberFormat="1" applyFont="1" applyFill="1" applyBorder="1" applyAlignment="1" applyProtection="1">
      <alignment horizontal="right"/>
    </xf>
    <xf numFmtId="0" fontId="0" fillId="0" borderId="15" xfId="0" applyNumberFormat="1" applyFont="1" applyFill="1" applyBorder="1" applyAlignment="1" applyProtection="1">
      <alignment horizontal="left"/>
    </xf>
    <xf numFmtId="164" fontId="0" fillId="0" borderId="13" xfId="0" applyNumberFormat="1" applyFont="1" applyFill="1" applyBorder="1" applyAlignment="1" applyProtection="1">
      <alignment horizontal="right" wrapText="1"/>
    </xf>
    <xf numFmtId="164" fontId="0" fillId="33" borderId="13" xfId="0" applyNumberFormat="1" applyFont="1" applyFill="1" applyBorder="1" applyAlignment="1" applyProtection="1"/>
    <xf numFmtId="165" fontId="0" fillId="33" borderId="13" xfId="42" applyNumberFormat="1" applyFont="1" applyFill="1" applyBorder="1" applyAlignment="1" applyProtection="1"/>
    <xf numFmtId="164" fontId="0" fillId="33" borderId="14" xfId="0" applyNumberFormat="1" applyFont="1" applyFill="1" applyBorder="1" applyAlignment="1" applyProtection="1"/>
    <xf numFmtId="0" fontId="0" fillId="0" borderId="14" xfId="0" applyNumberFormat="1" applyFont="1" applyFill="1" applyBorder="1" applyAlignment="1" applyProtection="1">
      <alignment horizontal="right" wrapText="1"/>
    </xf>
    <xf numFmtId="165" fontId="0" fillId="0" borderId="13" xfId="42" applyNumberFormat="1" applyFont="1" applyFill="1" applyBorder="1" applyAlignment="1" applyProtection="1">
      <alignment horizontal="right" wrapText="1"/>
    </xf>
    <xf numFmtId="0"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center" wrapText="1"/>
    </xf>
    <xf numFmtId="164" fontId="0" fillId="0" borderId="0"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horizontal="left"/>
    </xf>
    <xf numFmtId="0" fontId="0" fillId="0" borderId="0" xfId="0" applyBorder="1"/>
    <xf numFmtId="0" fontId="0" fillId="0" borderId="23" xfId="0" applyNumberFormat="1" applyFont="1" applyFill="1" applyBorder="1" applyAlignment="1" applyProtection="1">
      <alignment horizontal="right"/>
    </xf>
    <xf numFmtId="0" fontId="0" fillId="0" borderId="18" xfId="0" applyNumberFormat="1" applyFont="1" applyFill="1" applyBorder="1" applyAlignment="1" applyProtection="1">
      <alignment horizontal="left"/>
    </xf>
    <xf numFmtId="165" fontId="0" fillId="0" borderId="22" xfId="42" applyNumberFormat="1" applyFont="1" applyFill="1" applyBorder="1" applyAlignment="1" applyProtection="1">
      <alignment horizontal="right"/>
    </xf>
    <xf numFmtId="0" fontId="0" fillId="0" borderId="16" xfId="0" applyNumberFormat="1" applyFont="1" applyFill="1" applyBorder="1" applyAlignment="1" applyProtection="1">
      <alignment horizontal="center" wrapText="1"/>
    </xf>
    <xf numFmtId="0" fontId="0" fillId="0" borderId="16" xfId="0" applyNumberFormat="1" applyFont="1" applyFill="1" applyBorder="1" applyAlignment="1" applyProtection="1">
      <alignment horizontal="right"/>
    </xf>
    <xf numFmtId="0" fontId="0" fillId="0" borderId="21" xfId="0" applyNumberFormat="1" applyFont="1" applyFill="1" applyBorder="1" applyAlignment="1" applyProtection="1">
      <alignment horizontal="left" wrapText="1"/>
    </xf>
    <xf numFmtId="0" fontId="0" fillId="0" borderId="15" xfId="0" applyNumberFormat="1" applyFont="1" applyFill="1" applyBorder="1" applyAlignment="1" applyProtection="1">
      <alignment horizontal="left" wrapText="1"/>
    </xf>
    <xf numFmtId="0" fontId="0" fillId="0" borderId="24" xfId="0" applyNumberFormat="1" applyFont="1" applyFill="1" applyBorder="1" applyAlignment="1" applyProtection="1">
      <alignment horizontal="left"/>
    </xf>
    <xf numFmtId="0" fontId="0" fillId="0" borderId="24" xfId="0" applyNumberFormat="1" applyFont="1" applyFill="1" applyBorder="1" applyAlignment="1" applyProtection="1">
      <alignment horizontal="center" wrapText="1"/>
    </xf>
    <xf numFmtId="0" fontId="0" fillId="0" borderId="24" xfId="0" applyNumberFormat="1" applyFont="1" applyFill="1" applyBorder="1" applyAlignment="1" applyProtection="1">
      <alignment horizontal="right"/>
    </xf>
    <xf numFmtId="0" fontId="0" fillId="0" borderId="18" xfId="0" applyNumberFormat="1" applyFont="1" applyFill="1" applyBorder="1" applyAlignment="1" applyProtection="1">
      <alignment horizontal="left" wrapText="1"/>
    </xf>
    <xf numFmtId="0" fontId="0" fillId="0" borderId="26" xfId="0" applyNumberFormat="1" applyFont="1" applyFill="1" applyBorder="1" applyAlignment="1" applyProtection="1">
      <alignment wrapText="1"/>
    </xf>
    <xf numFmtId="164" fontId="0" fillId="0" borderId="26" xfId="0" applyNumberFormat="1" applyFont="1" applyFill="1" applyBorder="1" applyAlignment="1" applyProtection="1">
      <alignment horizontal="right" wrapText="1"/>
    </xf>
    <xf numFmtId="0" fontId="0" fillId="0" borderId="13" xfId="0" applyNumberFormat="1" applyFont="1" applyFill="1" applyBorder="1" applyAlignment="1" applyProtection="1">
      <alignment wrapText="1"/>
    </xf>
    <xf numFmtId="164" fontId="0" fillId="0" borderId="11" xfId="0" applyNumberFormat="1" applyFont="1" applyFill="1" applyBorder="1" applyAlignment="1" applyProtection="1">
      <alignment horizontal="right" wrapText="1"/>
    </xf>
    <xf numFmtId="164" fontId="0" fillId="0" borderId="22" xfId="0" applyNumberFormat="1" applyFont="1" applyFill="1" applyBorder="1" applyAlignment="1" applyProtection="1">
      <alignment horizontal="right" wrapText="1"/>
    </xf>
    <xf numFmtId="1" fontId="0" fillId="0" borderId="13" xfId="0" applyNumberFormat="1" applyFont="1" applyFill="1" applyBorder="1" applyAlignment="1" applyProtection="1">
      <alignment horizontal="right" wrapText="1"/>
    </xf>
    <xf numFmtId="1" fontId="0" fillId="0" borderId="13" xfId="0" applyNumberFormat="1" applyFont="1" applyFill="1" applyBorder="1" applyAlignment="1" applyProtection="1">
      <alignment horizontal="right"/>
    </xf>
    <xf numFmtId="165" fontId="0" fillId="0" borderId="11" xfId="42" applyNumberFormat="1" applyFont="1" applyFill="1" applyBorder="1" applyAlignment="1" applyProtection="1">
      <alignment horizontal="right" wrapText="1"/>
    </xf>
    <xf numFmtId="0" fontId="16" fillId="0" borderId="23" xfId="0" applyNumberFormat="1" applyFont="1" applyFill="1" applyBorder="1" applyAlignment="1" applyProtection="1">
      <alignment horizontal="left"/>
    </xf>
    <xf numFmtId="0" fontId="0" fillId="0" borderId="21" xfId="0" applyNumberFormat="1" applyFont="1" applyFill="1" applyBorder="1" applyAlignment="1" applyProtection="1">
      <alignment horizontal="right" wrapText="1"/>
    </xf>
    <xf numFmtId="0" fontId="0" fillId="0" borderId="14" xfId="0" applyNumberFormat="1" applyFont="1" applyFill="1" applyBorder="1" applyAlignment="1" applyProtection="1">
      <alignment horizontal="left"/>
    </xf>
    <xf numFmtId="0" fontId="0" fillId="0" borderId="15" xfId="0" applyNumberFormat="1" applyFont="1" applyFill="1" applyBorder="1" applyAlignment="1" applyProtection="1">
      <alignment horizontal="right"/>
    </xf>
    <xf numFmtId="0" fontId="0" fillId="0" borderId="20" xfId="0" applyNumberFormat="1" applyFont="1" applyFill="1" applyBorder="1" applyAlignment="1" applyProtection="1">
      <alignment horizontal="left"/>
    </xf>
    <xf numFmtId="0" fontId="0" fillId="0" borderId="18" xfId="0" applyNumberFormat="1" applyFont="1" applyFill="1" applyBorder="1" applyAlignment="1" applyProtection="1">
      <alignment horizontal="right"/>
    </xf>
    <xf numFmtId="0" fontId="0" fillId="0" borderId="21" xfId="0" applyNumberFormat="1" applyFont="1" applyFill="1" applyBorder="1" applyAlignment="1" applyProtection="1">
      <alignment horizontal="right"/>
    </xf>
    <xf numFmtId="0" fontId="13" fillId="9" borderId="15" xfId="18" applyNumberFormat="1" applyFont="1" applyBorder="1" applyAlignment="1" applyProtection="1"/>
    <xf numFmtId="0" fontId="17" fillId="9" borderId="12" xfId="18" applyNumberFormat="1" applyBorder="1" applyAlignment="1" applyProtection="1">
      <alignment horizontal="center" wrapText="1"/>
    </xf>
    <xf numFmtId="0" fontId="13" fillId="9" borderId="12" xfId="18" applyNumberFormat="1" applyFont="1" applyBorder="1" applyAlignment="1" applyProtection="1">
      <alignment horizontal="left" wrapText="1"/>
    </xf>
    <xf numFmtId="0" fontId="13" fillId="35" borderId="12" xfId="0" applyNumberFormat="1" applyFont="1" applyFill="1" applyBorder="1" applyAlignment="1" applyProtection="1">
      <alignment horizontal="center" wrapText="1"/>
    </xf>
    <xf numFmtId="1" fontId="0" fillId="0" borderId="26" xfId="0" applyNumberFormat="1" applyFont="1" applyFill="1" applyBorder="1" applyAlignment="1" applyProtection="1">
      <alignment horizontal="right" wrapText="1"/>
    </xf>
    <xf numFmtId="164" fontId="0" fillId="0" borderId="13" xfId="0" applyNumberFormat="1" applyFont="1" applyFill="1" applyBorder="1" applyAlignment="1" applyProtection="1">
      <alignment horizontal="right"/>
    </xf>
    <xf numFmtId="165" fontId="0" fillId="0" borderId="13" xfId="0" applyNumberFormat="1" applyFont="1" applyFill="1" applyBorder="1" applyAlignment="1" applyProtection="1">
      <alignment horizontal="right" wrapText="1"/>
    </xf>
    <xf numFmtId="0" fontId="17" fillId="35" borderId="15" xfId="0" applyNumberFormat="1" applyFont="1" applyFill="1" applyBorder="1" applyAlignment="1" applyProtection="1">
      <alignment horizontal="left"/>
    </xf>
    <xf numFmtId="166" fontId="0" fillId="0" borderId="26" xfId="42" applyNumberFormat="1" applyFont="1" applyFill="1" applyBorder="1" applyAlignment="1" applyProtection="1">
      <alignment horizontal="right"/>
    </xf>
    <xf numFmtId="0" fontId="0" fillId="0" borderId="26" xfId="0" applyNumberFormat="1" applyFont="1" applyFill="1" applyBorder="1" applyAlignment="1" applyProtection="1">
      <alignment horizontal="right"/>
    </xf>
    <xf numFmtId="166" fontId="0" fillId="0" borderId="13" xfId="42" applyNumberFormat="1" applyFont="1" applyFill="1" applyBorder="1" applyAlignment="1" applyProtection="1">
      <alignment horizontal="right"/>
    </xf>
    <xf numFmtId="164" fontId="0" fillId="0" borderId="26" xfId="0" applyNumberFormat="1" applyFont="1" applyFill="1" applyBorder="1" applyAlignment="1" applyProtection="1">
      <alignment horizontal="right"/>
    </xf>
    <xf numFmtId="1" fontId="0" fillId="0" borderId="26" xfId="0" applyNumberFormat="1" applyFont="1" applyFill="1" applyBorder="1" applyAlignment="1" applyProtection="1">
      <alignment horizontal="right"/>
    </xf>
    <xf numFmtId="166" fontId="0" fillId="0" borderId="22" xfId="42" applyNumberFormat="1" applyFont="1" applyFill="1" applyBorder="1" applyAlignment="1" applyProtection="1">
      <alignment horizontal="right" wrapText="1"/>
    </xf>
    <xf numFmtId="166" fontId="0" fillId="0" borderId="22" xfId="42" applyNumberFormat="1" applyFont="1" applyFill="1" applyBorder="1" applyAlignment="1" applyProtection="1">
      <alignment horizontal="right"/>
    </xf>
    <xf numFmtId="166" fontId="0" fillId="0" borderId="22" xfId="42" applyNumberFormat="1" applyFont="1" applyFill="1" applyBorder="1" applyAlignment="1" applyProtection="1">
      <alignment horizontal="left" wrapText="1"/>
    </xf>
    <xf numFmtId="1" fontId="0" fillId="0" borderId="22" xfId="0" applyNumberFormat="1" applyFont="1" applyFill="1" applyBorder="1" applyAlignment="1" applyProtection="1">
      <alignment horizontal="right"/>
    </xf>
    <xf numFmtId="1" fontId="0" fillId="0" borderId="22" xfId="0" applyNumberFormat="1" applyFont="1" applyFill="1" applyBorder="1" applyAlignment="1" applyProtection="1">
      <alignment horizontal="right" wrapText="1"/>
    </xf>
    <xf numFmtId="1" fontId="0" fillId="0" borderId="22" xfId="0" applyNumberFormat="1" applyFont="1" applyFill="1" applyBorder="1" applyAlignment="1" applyProtection="1">
      <alignment horizontal="left" wrapText="1"/>
    </xf>
    <xf numFmtId="164" fontId="0" fillId="0" borderId="13" xfId="0" applyNumberFormat="1" applyFont="1" applyFill="1" applyBorder="1" applyAlignment="1" applyProtection="1">
      <alignment horizontal="left" wrapText="1"/>
    </xf>
    <xf numFmtId="1" fontId="0" fillId="0" borderId="13" xfId="0" applyNumberFormat="1" applyFont="1" applyFill="1" applyBorder="1" applyAlignment="1" applyProtection="1">
      <alignment horizontal="left" wrapText="1"/>
    </xf>
    <xf numFmtId="1" fontId="0" fillId="0" borderId="11"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left"/>
    </xf>
    <xf numFmtId="1" fontId="0" fillId="0" borderId="15" xfId="0" applyNumberFormat="1" applyFont="1" applyFill="1" applyBorder="1" applyAlignment="1" applyProtection="1">
      <alignment horizontal="left" wrapText="1"/>
    </xf>
    <xf numFmtId="164" fontId="0" fillId="0" borderId="16" xfId="0" applyNumberFormat="1" applyFont="1" applyFill="1" applyBorder="1" applyAlignment="1" applyProtection="1">
      <alignment horizontal="left" wrapText="1"/>
    </xf>
    <xf numFmtId="164" fontId="0" fillId="0" borderId="21" xfId="0" applyNumberFormat="1" applyFont="1" applyFill="1" applyBorder="1" applyAlignment="1" applyProtection="1">
      <alignment horizontal="left" wrapText="1"/>
    </xf>
    <xf numFmtId="0" fontId="0" fillId="0" borderId="0" xfId="0" applyBorder="1" applyAlignment="1">
      <alignment horizontal="center"/>
    </xf>
    <xf numFmtId="165" fontId="1" fillId="0" borderId="13" xfId="42"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left" wrapText="1"/>
    </xf>
    <xf numFmtId="0" fontId="0" fillId="0" borderId="16" xfId="0" applyNumberFormat="1" applyFont="1" applyFill="1" applyBorder="1" applyAlignment="1" applyProtection="1">
      <alignment horizontal="right" wrapText="1"/>
    </xf>
    <xf numFmtId="164" fontId="0" fillId="0" borderId="0" xfId="0" applyNumberFormat="1" applyFont="1" applyFill="1" applyBorder="1" applyAlignment="1" applyProtection="1">
      <alignment horizontal="right"/>
    </xf>
    <xf numFmtId="164" fontId="0" fillId="0" borderId="15" xfId="0" applyNumberFormat="1" applyFont="1" applyFill="1" applyBorder="1" applyAlignment="1" applyProtection="1">
      <alignment horizontal="right" wrapText="1"/>
    </xf>
    <xf numFmtId="0" fontId="0" fillId="0" borderId="24" xfId="0" applyNumberFormat="1" applyFont="1" applyFill="1" applyBorder="1" applyAlignment="1" applyProtection="1">
      <alignment horizontal="right" wrapText="1"/>
    </xf>
    <xf numFmtId="0" fontId="16" fillId="0" borderId="16" xfId="0" applyNumberFormat="1" applyFont="1" applyFill="1" applyBorder="1" applyAlignment="1" applyProtection="1">
      <alignment horizontal="right"/>
    </xf>
    <xf numFmtId="0" fontId="0" fillId="0" borderId="27" xfId="0" applyNumberFormat="1" applyFont="1" applyFill="1" applyBorder="1" applyAlignment="1" applyProtection="1">
      <alignment horizontal="left" wrapText="1"/>
    </xf>
    <xf numFmtId="0" fontId="0" fillId="0" borderId="14" xfId="0" applyNumberFormat="1" applyFont="1" applyFill="1" applyBorder="1" applyAlignment="1" applyProtection="1">
      <alignment horizontal="left" wrapText="1"/>
    </xf>
    <xf numFmtId="0" fontId="0" fillId="0" borderId="25" xfId="0" applyNumberFormat="1" applyFont="1" applyFill="1" applyBorder="1" applyAlignment="1" applyProtection="1">
      <alignment horizontal="left" wrapText="1"/>
    </xf>
    <xf numFmtId="0" fontId="18" fillId="0" borderId="15" xfId="0" applyNumberFormat="1" applyFont="1" applyFill="1" applyBorder="1" applyAlignment="1" applyProtection="1">
      <alignment horizontal="left" wrapText="1"/>
    </xf>
    <xf numFmtId="0" fontId="21" fillId="0" borderId="0" xfId="43" applyFont="1" applyFill="1" applyAlignment="1">
      <alignment vertical="center"/>
    </xf>
    <xf numFmtId="0" fontId="19" fillId="0" borderId="0" xfId="0" applyFont="1"/>
    <xf numFmtId="0" fontId="16" fillId="33" borderId="0" xfId="0" applyNumberFormat="1" applyFont="1" applyFill="1" applyBorder="1" applyAlignment="1" applyProtection="1"/>
    <xf numFmtId="0" fontId="21" fillId="0" borderId="0" xfId="43" applyFont="1" applyFill="1" applyAlignment="1"/>
    <xf numFmtId="0" fontId="19" fillId="33" borderId="0" xfId="0" applyNumberFormat="1" applyFont="1" applyFill="1" applyBorder="1" applyAlignment="1" applyProtection="1"/>
    <xf numFmtId="0" fontId="17" fillId="9" borderId="14" xfId="18" applyNumberFormat="1" applyBorder="1" applyAlignment="1" applyProtection="1">
      <alignment horizontal="right"/>
    </xf>
    <xf numFmtId="0" fontId="0" fillId="35" borderId="14" xfId="0" applyNumberFormat="1" applyFont="1" applyFill="1" applyBorder="1" applyAlignment="1" applyProtection="1">
      <alignment horizontal="center"/>
    </xf>
    <xf numFmtId="0" fontId="17" fillId="35" borderId="14" xfId="0" applyNumberFormat="1" applyFont="1" applyFill="1" applyBorder="1" applyAlignment="1" applyProtection="1">
      <alignment horizontal="center"/>
    </xf>
    <xf numFmtId="0" fontId="17" fillId="35" borderId="14" xfId="0" applyNumberFormat="1" applyFont="1" applyFill="1" applyBorder="1" applyAlignment="1" applyProtection="1">
      <alignment horizontal="right"/>
    </xf>
    <xf numFmtId="0" fontId="17" fillId="35" borderId="15" xfId="0" applyNumberFormat="1" applyFont="1" applyFill="1" applyBorder="1" applyAlignment="1" applyProtection="1"/>
    <xf numFmtId="0" fontId="17" fillId="35" borderId="14" xfId="0" applyNumberFormat="1" applyFont="1" applyFill="1" applyBorder="1" applyAlignment="1" applyProtection="1"/>
    <xf numFmtId="0" fontId="17" fillId="35" borderId="15" xfId="0" applyNumberFormat="1" applyFont="1" applyFill="1" applyBorder="1" applyAlignment="1" applyProtection="1">
      <alignment horizontal="right"/>
    </xf>
    <xf numFmtId="0" fontId="18" fillId="0" borderId="14" xfId="0" applyNumberFormat="1" applyFont="1" applyFill="1" applyBorder="1" applyAlignment="1" applyProtection="1">
      <alignment horizontal="right" wrapText="1"/>
    </xf>
    <xf numFmtId="0" fontId="16" fillId="33" borderId="0" xfId="0" applyNumberFormat="1" applyFont="1" applyFill="1" applyBorder="1" applyAlignment="1" applyProtection="1"/>
    <xf numFmtId="0" fontId="16" fillId="33" borderId="0" xfId="0" applyNumberFormat="1" applyFont="1" applyFill="1" applyBorder="1" applyAlignment="1" applyProtection="1">
      <alignment horizontal="left" wrapText="1"/>
    </xf>
    <xf numFmtId="0" fontId="16" fillId="33" borderId="0" xfId="0" applyNumberFormat="1" applyFont="1" applyFill="1" applyBorder="1" applyAlignment="1" applyProtection="1">
      <alignment horizontal="left"/>
    </xf>
    <xf numFmtId="0" fontId="22" fillId="0" borderId="0" xfId="44"/>
    <xf numFmtId="0" fontId="0" fillId="0" borderId="0" xfId="0" applyAlignment="1">
      <alignment wrapText="1"/>
    </xf>
    <xf numFmtId="0" fontId="0" fillId="0" borderId="0" xfId="0" applyAlignment="1">
      <alignment horizontal="justify" vertical="center"/>
    </xf>
    <xf numFmtId="0" fontId="18" fillId="0" borderId="0" xfId="0" applyFont="1" applyAlignment="1">
      <alignment wrapText="1"/>
    </xf>
    <xf numFmtId="0" fontId="23" fillId="0" borderId="0" xfId="0" applyFont="1" applyAlignment="1">
      <alignment horizontal="justify" vertical="center"/>
    </xf>
    <xf numFmtId="0" fontId="24" fillId="0" borderId="0" xfId="0" applyFont="1" applyAlignment="1">
      <alignment horizontal="justify" vertical="center"/>
    </xf>
    <xf numFmtId="0" fontId="19" fillId="0" borderId="0" xfId="0" applyFont="1" applyAlignment="1">
      <alignment wrapText="1"/>
    </xf>
    <xf numFmtId="0" fontId="22" fillId="0" borderId="0" xfId="44" applyNumberFormat="1" applyFill="1" applyBorder="1" applyAlignment="1" applyProtection="1">
      <alignment horizontal="left" wrapText="1"/>
    </xf>
    <xf numFmtId="0" fontId="22" fillId="0" borderId="0" xfId="44" applyNumberFormat="1" applyFill="1" applyBorder="1" applyAlignment="1" applyProtection="1">
      <alignment wrapText="1"/>
    </xf>
    <xf numFmtId="0" fontId="25" fillId="0" borderId="0" xfId="0" applyFont="1"/>
    <xf numFmtId="0" fontId="26" fillId="0" borderId="0" xfId="43" applyFont="1"/>
    <xf numFmtId="0" fontId="0" fillId="0" borderId="24" xfId="0" applyBorder="1" applyAlignment="1">
      <alignment horizontal="center"/>
    </xf>
    <xf numFmtId="0" fontId="0" fillId="0" borderId="24" xfId="0" applyBorder="1"/>
    <xf numFmtId="0" fontId="16" fillId="0" borderId="24" xfId="0" applyNumberFormat="1" applyFont="1" applyFill="1" applyBorder="1" applyAlignment="1" applyProtection="1">
      <alignment horizontal="center" wrapText="1"/>
    </xf>
    <xf numFmtId="0" fontId="16" fillId="0" borderId="24" xfId="0" applyNumberFormat="1" applyFont="1" applyFill="1" applyBorder="1" applyAlignment="1" applyProtection="1">
      <alignment horizontal="left" wrapText="1"/>
    </xf>
    <xf numFmtId="0" fontId="0" fillId="33" borderId="22" xfId="0" applyNumberFormat="1" applyFont="1" applyFill="1" applyBorder="1" applyAlignment="1" applyProtection="1">
      <alignment horizontal="center"/>
    </xf>
    <xf numFmtId="0" fontId="0" fillId="0" borderId="22" xfId="0" applyNumberFormat="1" applyFont="1" applyFill="1" applyBorder="1" applyAlignment="1" applyProtection="1">
      <alignment horizontal="left" wrapText="1"/>
    </xf>
    <xf numFmtId="164" fontId="0" fillId="0" borderId="23" xfId="0" applyNumberFormat="1" applyFont="1" applyFill="1" applyBorder="1" applyAlignment="1" applyProtection="1">
      <alignment horizontal="right" wrapText="1"/>
    </xf>
    <xf numFmtId="166" fontId="0" fillId="33" borderId="0" xfId="0" applyNumberFormat="1" applyFont="1" applyFill="1" applyBorder="1" applyAlignment="1" applyProtection="1"/>
    <xf numFmtId="1" fontId="0" fillId="33" borderId="0" xfId="0" applyNumberFormat="1" applyFont="1" applyFill="1" applyBorder="1" applyAlignment="1" applyProtection="1"/>
    <xf numFmtId="0" fontId="16" fillId="33" borderId="0" xfId="0" applyNumberFormat="1" applyFont="1" applyFill="1" applyBorder="1" applyAlignment="1" applyProtection="1"/>
    <xf numFmtId="0" fontId="19" fillId="33" borderId="0" xfId="0" applyNumberFormat="1" applyFont="1" applyFill="1" applyBorder="1" applyAlignment="1" applyProtection="1">
      <alignment wrapText="1"/>
    </xf>
    <xf numFmtId="0" fontId="13" fillId="34" borderId="14" xfId="0" applyNumberFormat="1" applyFont="1" applyFill="1" applyBorder="1" applyAlignment="1">
      <alignment horizontal="center" wrapText="1"/>
    </xf>
    <xf numFmtId="0" fontId="13" fillId="34" borderId="0" xfId="0" applyNumberFormat="1" applyFont="1" applyFill="1" applyBorder="1" applyAlignment="1">
      <alignment horizontal="center" wrapText="1"/>
    </xf>
    <xf numFmtId="0" fontId="22" fillId="0" borderId="24" xfId="44" applyBorder="1" applyAlignment="1">
      <alignment horizontal="left"/>
    </xf>
    <xf numFmtId="0" fontId="19" fillId="33" borderId="0" xfId="0" applyNumberFormat="1" applyFont="1" applyFill="1" applyBorder="1" applyAlignment="1" applyProtection="1">
      <alignment horizontal="left" wrapText="1"/>
    </xf>
    <xf numFmtId="0" fontId="13" fillId="9" borderId="14" xfId="18" applyNumberFormat="1" applyFont="1" applyBorder="1" applyAlignment="1" applyProtection="1">
      <alignment horizontal="center" wrapText="1"/>
    </xf>
    <xf numFmtId="0" fontId="13" fillId="9" borderId="15" xfId="18" applyNumberFormat="1" applyFont="1" applyBorder="1" applyAlignment="1" applyProtection="1">
      <alignment horizontal="center" wrapText="1"/>
    </xf>
    <xf numFmtId="0" fontId="22" fillId="0" borderId="0" xfId="44" applyAlignment="1">
      <alignment horizontal="left"/>
    </xf>
    <xf numFmtId="0" fontId="13" fillId="35" borderId="0" xfId="0" applyNumberFormat="1" applyFont="1" applyFill="1" applyBorder="1" applyAlignment="1" applyProtection="1">
      <alignment horizontal="center" wrapText="1"/>
    </xf>
    <xf numFmtId="0" fontId="16" fillId="33" borderId="0" xfId="0" applyNumberFormat="1" applyFont="1" applyFill="1" applyBorder="1" applyAlignment="1" applyProtection="1">
      <alignment horizontal="left" wrapText="1"/>
    </xf>
    <xf numFmtId="0" fontId="13" fillId="35" borderId="15" xfId="0" applyNumberFormat="1" applyFont="1" applyFill="1" applyBorder="1" applyAlignment="1" applyProtection="1">
      <alignment horizontal="center" wrapText="1"/>
    </xf>
    <xf numFmtId="0" fontId="13" fillId="35" borderId="14" xfId="0" applyNumberFormat="1" applyFont="1" applyFill="1" applyBorder="1" applyAlignment="1" applyProtection="1">
      <alignment horizontal="center" wrapText="1"/>
    </xf>
    <xf numFmtId="0" fontId="13" fillId="35" borderId="13" xfId="0" applyNumberFormat="1" applyFont="1" applyFill="1" applyBorder="1" applyAlignment="1" applyProtection="1">
      <alignment horizontal="center" wrapText="1"/>
    </xf>
    <xf numFmtId="0" fontId="16" fillId="33" borderId="0" xfId="0" applyNumberFormat="1" applyFont="1" applyFill="1" applyBorder="1" applyAlignment="1" applyProtection="1">
      <alignment horizontal="left"/>
    </xf>
    <xf numFmtId="0" fontId="19" fillId="33" borderId="16" xfId="0" applyNumberFormat="1" applyFont="1" applyFill="1" applyBorder="1" applyAlignment="1" applyProtection="1">
      <alignment horizontal="left" wrapText="1"/>
    </xf>
    <xf numFmtId="0" fontId="13" fillId="35" borderId="0" xfId="0" applyNumberFormat="1" applyFont="1" applyFill="1" applyBorder="1" applyAlignment="1" applyProtection="1">
      <alignment horizontal="center"/>
    </xf>
    <xf numFmtId="0" fontId="16" fillId="0" borderId="0" xfId="0" applyFont="1" applyAlignment="1">
      <alignment horizontal="left" wrapText="1"/>
    </xf>
    <xf numFmtId="0" fontId="27" fillId="33" borderId="0" xfId="0" applyNumberFormat="1" applyFont="1" applyFill="1" applyBorder="1" applyAlignment="1" applyProtection="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2">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1" indent="0" justifyLastLine="0" shrinkToFit="0" readingOrder="0"/>
      <protection locked="1" hidden="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alignment horizontal="center" vertical="bottom" textRotation="0" wrapText="0" indent="0" justifyLastLine="0" shrinkToFit="0" readingOrder="0"/>
    </dxf>
    <dxf>
      <border diagonalUp="0" diagonalDown="0">
        <left style="thin">
          <color auto="1"/>
        </left>
        <right style="thin">
          <color auto="1"/>
        </right>
        <top style="thin">
          <color auto="1"/>
        </top>
        <bottom style="thin">
          <color auto="1"/>
        </bottom>
      </border>
    </dxf>
    <dxf>
      <border>
        <bottom style="thin">
          <color auto="1"/>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right" vertical="bottom" textRotation="0" wrapText="1"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1" indent="0" justifyLastLine="0" shrinkToFit="0" readingOrder="0"/>
      <protection locked="1" hidden="0"/>
    </dxf>
    <dxf>
      <border outline="0">
        <bottom style="medium">
          <color auto="1"/>
        </bottom>
      </border>
    </dxf>
    <dxf>
      <font>
        <b/>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auto="1"/>
        </left>
        <right style="thin">
          <color auto="1"/>
        </right>
        <top/>
        <bottom/>
      </border>
      <protection locked="1" hidden="0"/>
    </dxf>
    <dxf>
      <fill>
        <patternFill>
          <bgColor theme="4" tint="0.79998168889431442"/>
        </patternFill>
      </fill>
    </dxf>
    <dxf>
      <fill>
        <patternFill>
          <bgColor theme="4" tint="0.79998168889431442"/>
        </patternFill>
      </fill>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1" defaultTableStyle="TableStyleMedium2" defaultPivotStyle="PivotStyleLight16">
    <tableStyle name="Volume 4 style"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4" name="Table4" displayName="Table4" ref="A2:A18" totalsRowShown="0" headerRowDxfId="61" dataDxfId="59" headerRowBorderDxfId="60" tableBorderDxfId="58" totalsRowBorderDxfId="57">
  <tableColumns count="1">
    <tableColumn id="1" name=" " dataDxfId="56"/>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3:M71" totalsRowCount="1" headerRowDxfId="53" dataDxfId="51" headerRowBorderDxfId="52" tableBorderDxfId="50">
  <tableColumns count="13">
    <tableColumn id="1" name="RANK" dataDxfId="49" totalsRowDxfId="48"/>
    <tableColumn id="2" name="ST" dataDxfId="47" totalsRowDxfId="46"/>
    <tableColumn id="3" name="DENTAL SCHOOL" dataDxfId="45" totalsRowDxfId="44"/>
    <tableColumn id="4" name="TYPE OF SUPPORT" dataDxfId="43" totalsRowDxfId="42"/>
    <tableColumn id="5" name="TYPE OF TERM" dataDxfId="41" totalsRowDxfId="40"/>
    <tableColumn id="6" name="TERM LENGTH (WEEKS)" dataDxfId="39" totalsRowDxfId="38"/>
    <tableColumn id="7" name="1ST YEAR" dataDxfId="37" totalsRowDxfId="36"/>
    <tableColumn id="8" name="2ND YEAR" dataDxfId="35" totalsRowDxfId="34"/>
    <tableColumn id="9" name="3RD YEAR" dataDxfId="33" totalsRowDxfId="32"/>
    <tableColumn id="10" name="4TH YEAR" dataDxfId="31" totalsRowDxfId="30"/>
    <tableColumn id="11" name="TOTAL" dataDxfId="29" totalsRowDxfId="28"/>
    <tableColumn id="12" name="TOTAL CLOCK HRS OF INSTRUC" totalsRowFunction="custom" totalsRowDxfId="27">
      <totalsRowFormula>L69*L70</totalsRowFormula>
    </tableColumn>
    <tableColumn id="13" name="AVG CLOCK HOURS/ WEEK" dataDxfId="26" totalsRowDxfId="25"/>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3:C22" headerRowBorderDxfId="13" tableBorderDxfId="12">
  <tableColumns count="3">
    <tableColumn id="1" name="ST" totalsRowLabel="Total" dataDxfId="11"/>
    <tableColumn id="2" name="DENTAL SCHOOL"/>
    <tableColumn id="3" name="OTHER TEACHING AREA" totalsRowFunction="count"/>
  </tableColumns>
  <tableStyleInfo name="TableStyleMedium2" showFirstColumn="0" showLastColumn="0" showRowStripes="1" showColumnStripes="0"/>
</table>
</file>

<file path=xl/tables/table4.xml><?xml version="1.0" encoding="utf-8"?>
<table xmlns="http://schemas.openxmlformats.org/spreadsheetml/2006/main" id="8" name="Table8" displayName="Table8" ref="A3:C31" headerRowBorderDxfId="9" tableBorderDxfId="8">
  <tableColumns count="3">
    <tableColumn id="1" name="ST" totalsRowLabel="Total" dataDxfId="7" totalsRowDxfId="6"/>
    <tableColumn id="2" name="DENTAL SCHOOL"/>
    <tableColumn id="3" name="OTHER TEACHING AREA" totalsRowFunction="count"/>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A3:C23" totalsRowShown="0" headerRowBorderDxfId="4" tableBorderDxfId="3">
  <tableColumns count="3">
    <tableColumn id="1" name="ST" dataDxfId="2"/>
    <tableColumn id="2" name="DENTAL SCHOOL" dataDxfId="1"/>
    <tableColumn id="3" name="OTHER TEACHING ARE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workbookViewId="0"/>
  </sheetViews>
  <sheetFormatPr defaultColWidth="8.7109375" defaultRowHeight="12.75" x14ac:dyDescent="0.2"/>
  <cols>
    <col min="1" max="1" width="110.28515625" style="1" customWidth="1"/>
    <col min="2" max="16384" width="8.7109375" style="1"/>
  </cols>
  <sheetData>
    <row r="1" spans="1:1" ht="15.95" customHeight="1" x14ac:dyDescent="0.2">
      <c r="A1" s="13" t="s">
        <v>433</v>
      </c>
    </row>
    <row r="2" spans="1:1" ht="15" customHeight="1" x14ac:dyDescent="0.2">
      <c r="A2" s="31" t="s">
        <v>0</v>
      </c>
    </row>
    <row r="3" spans="1:1" s="26" customFormat="1" ht="15" customHeight="1" x14ac:dyDescent="0.2">
      <c r="A3" s="167" t="s">
        <v>760</v>
      </c>
    </row>
    <row r="4" spans="1:1" ht="16.5" customHeight="1" x14ac:dyDescent="0.2">
      <c r="A4" s="167" t="s">
        <v>5</v>
      </c>
    </row>
    <row r="5" spans="1:1" ht="16.5" customHeight="1" x14ac:dyDescent="0.2">
      <c r="A5" s="167" t="s">
        <v>1</v>
      </c>
    </row>
    <row r="6" spans="1:1" ht="16.5" customHeight="1" x14ac:dyDescent="0.2">
      <c r="A6" s="160" t="s">
        <v>2</v>
      </c>
    </row>
    <row r="7" spans="1:1" ht="16.5" customHeight="1" x14ac:dyDescent="0.2">
      <c r="A7" s="167" t="s">
        <v>3</v>
      </c>
    </row>
    <row r="8" spans="1:1" ht="16.5" customHeight="1" x14ac:dyDescent="0.2">
      <c r="A8" s="167" t="s">
        <v>4</v>
      </c>
    </row>
    <row r="9" spans="1:1" ht="16.5" customHeight="1" x14ac:dyDescent="0.2">
      <c r="A9" s="168" t="s">
        <v>291</v>
      </c>
    </row>
    <row r="10" spans="1:1" ht="16.5" customHeight="1" x14ac:dyDescent="0.2">
      <c r="A10" s="167" t="s">
        <v>151</v>
      </c>
    </row>
    <row r="11" spans="1:1" ht="16.5" customHeight="1" x14ac:dyDescent="0.2">
      <c r="A11" s="167" t="s">
        <v>289</v>
      </c>
    </row>
    <row r="12" spans="1:1" ht="16.5" customHeight="1" x14ac:dyDescent="0.2">
      <c r="A12" s="167" t="s">
        <v>162</v>
      </c>
    </row>
    <row r="13" spans="1:1" ht="16.5" customHeight="1" x14ac:dyDescent="0.2">
      <c r="A13" s="167" t="s">
        <v>290</v>
      </c>
    </row>
    <row r="14" spans="1:1" ht="16.5" customHeight="1" x14ac:dyDescent="0.2">
      <c r="A14" s="167" t="s">
        <v>163</v>
      </c>
    </row>
    <row r="15" spans="1:1" ht="16.5" customHeight="1" x14ac:dyDescent="0.2">
      <c r="A15" s="167" t="s">
        <v>297</v>
      </c>
    </row>
    <row r="16" spans="1:1" ht="16.5" customHeight="1" x14ac:dyDescent="0.2">
      <c r="A16" s="167" t="s">
        <v>757</v>
      </c>
    </row>
    <row r="17" spans="1:2" ht="16.5" customHeight="1" x14ac:dyDescent="0.2">
      <c r="A17" s="167" t="s">
        <v>748</v>
      </c>
    </row>
    <row r="18" spans="1:2" ht="16.5" customHeight="1" x14ac:dyDescent="0.2">
      <c r="A18" s="167" t="s">
        <v>758</v>
      </c>
      <c r="B18" s="50"/>
    </row>
    <row r="21" spans="1:2" x14ac:dyDescent="0.2">
      <c r="A21" s="198" t="s">
        <v>774</v>
      </c>
    </row>
  </sheetData>
  <hyperlinks>
    <hyperlink ref="A3" location="Intro!A1" display="Introduction"/>
    <hyperlink ref="A4" location="Glossary!A1" display="Glossary of Terms"/>
    <hyperlink ref="A5" location="'Tab1'!A1" display="Table 1: Dental Schools Ordered by Total Clock Hours of Instruction, 2010-11"/>
    <hyperlink ref="A6" location="'Tab2'!A1" display="Table 2: Clock Hours of Instruction by Science Area, 2010-11"/>
    <hyperlink ref="A7" location="'Tab3'!A1" display="Table 3: Clock Hours of Instruction by Major Teaching Area in Biomedical Sciences, 2010-11"/>
    <hyperlink ref="A8" location="'Tab4'!A1" display="Table 4: Clock Hours of Instruction by Major Teaching Area in Dental/Clinical Sciences, 2010-11"/>
    <hyperlink ref="A9" location="'Tab5'!A1" display="Table 5: Clock Hours of Instruction by Major Teaching Area in Behavioral Social, Information and Research Sciences, 2010-11"/>
    <hyperlink ref="A10" location="Tab6a!A1" display="Table 6a: Clock Hours of Instruction for All Biomedical Sciences Courses, 2010-11"/>
    <hyperlink ref="A11" location="Tab6a!A1" display="Table 6b: Other Teaching Areas in Biomedical Sciences Listed, 2010-11"/>
    <hyperlink ref="A12" location="Tab7a!A1" display="Table 7a: Clock Hours of Instruction for All Dental/Clinical Sciences Courses, 2010-11"/>
    <hyperlink ref="A13" location="Tab7b!A1" display="Table 7b: Other Teaching Areas in Dental/Clinical Sciences Listed, 2010-11"/>
    <hyperlink ref="A14" location="Tab8a!A1" display="Table 8a: Clock Hours of Instruction for All Behavioral, Social, Information and Research Sciences Courses, 2010-11"/>
    <hyperlink ref="A15" location="Tab8b!A1" display="Table 8b: Other Teaching Areas in Behavioral, Social, Information and Research Sciences Listed, 2010-11"/>
    <hyperlink ref="A16" location="'Biomed Top'!A1" display="Topics for Major Teaching Areas in Biomedical Sciences"/>
    <hyperlink ref="A17" location="'Dent Clin Top'!A1" display="Topics for Major Teaching Areas in Dental/Clinical Science"/>
    <hyperlink ref="A18" location="'Behav Topics'!A1" display="Topics for Major Teaching Areas in Behavioral, Social, Information, and Research Sciences"/>
  </hyperlinks>
  <pageMargins left="0.25" right="0.25" top="0.75" bottom="0.75" header="0.3" footer="0.3"/>
  <pageSetup fitToHeight="0" orientation="portrait" r:id="rId1"/>
  <headerFooter>
    <oddHeader>&amp;L&amp;"Arial,Bold"2010-11 &amp;"Arial,Bold Italic"Survey of Dental Education
&amp;"Arial,Bold"Volume 4 - Curriculum</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7109375" defaultRowHeight="12.75" x14ac:dyDescent="0.2"/>
  <cols>
    <col min="1" max="1" width="6.85546875" style="3" customWidth="1"/>
    <col min="2" max="2" width="48.28515625" style="1" bestFit="1" customWidth="1"/>
    <col min="3" max="3" width="93.140625" style="1" customWidth="1"/>
    <col min="4" max="16384" width="8.7109375" style="1"/>
  </cols>
  <sheetData>
    <row r="1" spans="1:5" ht="13.5" customHeight="1" x14ac:dyDescent="0.2">
      <c r="A1" s="25" t="s">
        <v>289</v>
      </c>
      <c r="B1" s="25"/>
      <c r="C1" s="25"/>
      <c r="D1" s="25"/>
      <c r="E1" s="25"/>
    </row>
    <row r="2" spans="1:5" x14ac:dyDescent="0.2">
      <c r="A2" s="188" t="s">
        <v>773</v>
      </c>
      <c r="B2" s="188"/>
    </row>
    <row r="3" spans="1:5" ht="26.25" customHeight="1" x14ac:dyDescent="0.2">
      <c r="A3" s="171" t="s">
        <v>7</v>
      </c>
      <c r="B3" s="172" t="s">
        <v>8</v>
      </c>
      <c r="C3" s="172" t="s">
        <v>169</v>
      </c>
    </row>
    <row r="4" spans="1:5" ht="15" customHeight="1" x14ac:dyDescent="0.2">
      <c r="A4" s="131" t="s">
        <v>108</v>
      </c>
      <c r="B4" s="78" t="s">
        <v>109</v>
      </c>
      <c r="C4" s="78" t="s">
        <v>170</v>
      </c>
    </row>
    <row r="5" spans="1:5" ht="15" customHeight="1" x14ac:dyDescent="0.2">
      <c r="A5" s="131" t="s">
        <v>16</v>
      </c>
      <c r="B5" s="78" t="s">
        <v>17</v>
      </c>
      <c r="C5" s="78" t="s">
        <v>183</v>
      </c>
    </row>
    <row r="6" spans="1:5" ht="15" customHeight="1" x14ac:dyDescent="0.2">
      <c r="A6" s="131" t="s">
        <v>24</v>
      </c>
      <c r="B6" s="78" t="s">
        <v>431</v>
      </c>
      <c r="C6" s="78" t="s">
        <v>184</v>
      </c>
    </row>
    <row r="7" spans="1:5" ht="15" customHeight="1" x14ac:dyDescent="0.2">
      <c r="A7" s="131" t="s">
        <v>84</v>
      </c>
      <c r="B7" s="78" t="s">
        <v>85</v>
      </c>
      <c r="C7" s="78" t="s">
        <v>171</v>
      </c>
    </row>
    <row r="8" spans="1:5" ht="15" customHeight="1" x14ac:dyDescent="0.2">
      <c r="A8" s="131" t="s">
        <v>88</v>
      </c>
      <c r="B8" s="78" t="s">
        <v>89</v>
      </c>
      <c r="C8" s="78" t="s">
        <v>172</v>
      </c>
    </row>
    <row r="9" spans="1:5" ht="15" customHeight="1" x14ac:dyDescent="0.2">
      <c r="A9" s="131" t="s">
        <v>115</v>
      </c>
      <c r="B9" s="78" t="s">
        <v>116</v>
      </c>
      <c r="C9" s="78" t="s">
        <v>173</v>
      </c>
    </row>
    <row r="10" spans="1:5" ht="15" customHeight="1" x14ac:dyDescent="0.2">
      <c r="A10" s="131" t="s">
        <v>28</v>
      </c>
      <c r="B10" s="78" t="s">
        <v>64</v>
      </c>
      <c r="C10" s="78" t="s">
        <v>175</v>
      </c>
    </row>
    <row r="11" spans="1:5" ht="15" customHeight="1" x14ac:dyDescent="0.2">
      <c r="A11" s="131" t="s">
        <v>28</v>
      </c>
      <c r="B11" s="78" t="s">
        <v>29</v>
      </c>
      <c r="C11" s="78" t="s">
        <v>174</v>
      </c>
    </row>
    <row r="12" spans="1:5" ht="15" customHeight="1" x14ac:dyDescent="0.2">
      <c r="A12" s="131" t="s">
        <v>37</v>
      </c>
      <c r="B12" s="78" t="s">
        <v>38</v>
      </c>
      <c r="C12" s="78" t="s">
        <v>176</v>
      </c>
    </row>
    <row r="13" spans="1:5" ht="15" customHeight="1" x14ac:dyDescent="0.2">
      <c r="A13" s="131" t="s">
        <v>119</v>
      </c>
      <c r="B13" s="78" t="s">
        <v>120</v>
      </c>
      <c r="C13" s="78" t="s">
        <v>177</v>
      </c>
    </row>
    <row r="14" spans="1:5" ht="15" customHeight="1" x14ac:dyDescent="0.2">
      <c r="A14" s="131" t="s">
        <v>51</v>
      </c>
      <c r="B14" s="78" t="s">
        <v>52</v>
      </c>
      <c r="C14" s="78" t="s">
        <v>430</v>
      </c>
    </row>
    <row r="15" spans="1:5" ht="15" customHeight="1" x14ac:dyDescent="0.2">
      <c r="A15" s="131" t="s">
        <v>57</v>
      </c>
      <c r="B15" s="78" t="s">
        <v>58</v>
      </c>
      <c r="C15" s="78" t="s">
        <v>182</v>
      </c>
    </row>
    <row r="16" spans="1:5" ht="15" customHeight="1" x14ac:dyDescent="0.2">
      <c r="A16" s="131" t="s">
        <v>70</v>
      </c>
      <c r="B16" s="78" t="s">
        <v>138</v>
      </c>
      <c r="C16" s="78" t="s">
        <v>178</v>
      </c>
    </row>
    <row r="17" spans="1:3" ht="15" customHeight="1" x14ac:dyDescent="0.2">
      <c r="A17" s="131" t="s">
        <v>70</v>
      </c>
      <c r="B17" s="78" t="s">
        <v>71</v>
      </c>
      <c r="C17" s="78" t="s">
        <v>754</v>
      </c>
    </row>
    <row r="18" spans="1:3" ht="15" customHeight="1" x14ac:dyDescent="0.2">
      <c r="A18" s="131" t="s">
        <v>80</v>
      </c>
      <c r="B18" s="78" t="s">
        <v>81</v>
      </c>
      <c r="C18" s="78" t="s">
        <v>179</v>
      </c>
    </row>
    <row r="19" spans="1:3" ht="15" customHeight="1" x14ac:dyDescent="0.2">
      <c r="A19" s="131" t="s">
        <v>78</v>
      </c>
      <c r="B19" s="78" t="s">
        <v>79</v>
      </c>
      <c r="C19" s="78" t="s">
        <v>180</v>
      </c>
    </row>
    <row r="20" spans="1:3" ht="15" customHeight="1" x14ac:dyDescent="0.2">
      <c r="A20" s="131" t="s">
        <v>73</v>
      </c>
      <c r="B20" s="78" t="s">
        <v>74</v>
      </c>
      <c r="C20" s="78" t="s">
        <v>181</v>
      </c>
    </row>
    <row r="21" spans="1:3" ht="15" customHeight="1" x14ac:dyDescent="0.2">
      <c r="A21" s="131" t="s">
        <v>48</v>
      </c>
      <c r="B21" s="78" t="s">
        <v>49</v>
      </c>
      <c r="C21" s="78" t="s">
        <v>430</v>
      </c>
    </row>
    <row r="22" spans="1:3" ht="15" customHeight="1" x14ac:dyDescent="0.2">
      <c r="A22" s="131" t="s">
        <v>75</v>
      </c>
      <c r="B22" s="78" t="s">
        <v>76</v>
      </c>
      <c r="C22" s="78" t="s">
        <v>176</v>
      </c>
    </row>
    <row r="23" spans="1:3" ht="22.5" customHeight="1" x14ac:dyDescent="0.2">
      <c r="A23" s="147" t="s">
        <v>750</v>
      </c>
      <c r="B23" s="3"/>
      <c r="C23" s="26"/>
    </row>
    <row r="24" spans="1:3" x14ac:dyDescent="0.2">
      <c r="A24" s="145" t="s">
        <v>751</v>
      </c>
      <c r="B24" s="3"/>
      <c r="C24" s="26"/>
    </row>
  </sheetData>
  <sortState ref="A4:C24">
    <sortCondition ref="A4:A24"/>
    <sortCondition ref="B4:B24"/>
  </sortState>
  <mergeCells count="1">
    <mergeCell ref="A2:B2"/>
  </mergeCells>
  <hyperlinks>
    <hyperlink ref="A2" location="TOC!A1" display="Return to Table of Contents"/>
  </hyperlinks>
  <pageMargins left="0.25" right="0.25" top="0.75" bottom="0.75" header="0.3" footer="0.3"/>
  <pageSetup scale="92" fitToHeight="0" orientation="landscape" r:id="rId1"/>
  <headerFooter>
    <oddHeader>&amp;L&amp;"Arial,Bold"2010-11 &amp;"Arial,Bold Italic"Survey of Dental Education&amp;"Arial,Bold"
Volume 4 - Curriculum</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74"/>
  <sheetViews>
    <sheetView zoomScaleNormal="100" workbookViewId="0">
      <pane xSplit="3" ySplit="4" topLeftCell="D5" activePane="bottomRight" state="frozen"/>
      <selection pane="topRight" activeCell="D1" sqref="D1"/>
      <selection pane="bottomLeft" activeCell="A4" sqref="A4"/>
      <selection pane="bottomRight" sqref="A1:G1"/>
    </sheetView>
  </sheetViews>
  <sheetFormatPr defaultColWidth="8.7109375" defaultRowHeight="12.75" x14ac:dyDescent="0.2"/>
  <cols>
    <col min="1" max="1" width="5.28515625" style="3" customWidth="1"/>
    <col min="2" max="2" width="9.85546875" style="1" customWidth="1"/>
    <col min="3" max="3" width="30.5703125" style="1" customWidth="1"/>
    <col min="4" max="4" width="18" style="1" customWidth="1"/>
    <col min="5" max="5" width="8.85546875" style="1" customWidth="1"/>
    <col min="6" max="6" width="8.28515625" style="1" customWidth="1"/>
    <col min="7" max="7" width="23.140625" style="1" customWidth="1"/>
    <col min="8" max="8" width="13.28515625" style="1" customWidth="1"/>
    <col min="9" max="9" width="7" style="1" customWidth="1"/>
    <col min="10" max="10" width="5.85546875" style="1" bestFit="1" customWidth="1"/>
    <col min="11" max="13" width="7" style="1" bestFit="1" customWidth="1"/>
    <col min="14" max="14" width="14" style="1" customWidth="1"/>
    <col min="15" max="15" width="7.140625" style="1" customWidth="1"/>
    <col min="16" max="16" width="5.85546875" style="1" bestFit="1" customWidth="1"/>
    <col min="17" max="19" width="7" style="1" bestFit="1" customWidth="1"/>
    <col min="20" max="20" width="13.140625" style="1" customWidth="1"/>
    <col min="21" max="21" width="7.42578125" style="1" customWidth="1"/>
    <col min="22" max="22" width="5.42578125" style="1" bestFit="1" customWidth="1"/>
    <col min="23" max="23" width="5.85546875" style="1" bestFit="1" customWidth="1"/>
    <col min="24" max="25" width="7" style="1" bestFit="1" customWidth="1"/>
    <col min="26" max="26" width="13" style="1" customWidth="1"/>
    <col min="27" max="27" width="7.42578125" style="1" customWidth="1"/>
    <col min="28" max="28" width="4.7109375" style="1" bestFit="1" customWidth="1"/>
    <col min="29" max="31" width="7" style="1" bestFit="1" customWidth="1"/>
    <col min="32" max="32" width="11.42578125" style="1" customWidth="1"/>
    <col min="33" max="33" width="7" style="1" customWidth="1"/>
    <col min="34" max="34" width="5.85546875" style="1" bestFit="1" customWidth="1"/>
    <col min="35" max="36" width="7" style="1" bestFit="1" customWidth="1"/>
    <col min="37" max="37" width="8.140625" style="1" bestFit="1" customWidth="1"/>
    <col min="38" max="38" width="10.85546875" style="1" customWidth="1"/>
    <col min="39" max="39" width="6.85546875" style="1" customWidth="1"/>
    <col min="40" max="40" width="4.7109375" style="1" bestFit="1" customWidth="1"/>
    <col min="41" max="43" width="7" style="1" bestFit="1" customWidth="1"/>
    <col min="44" max="44" width="10.140625" style="1" customWidth="1"/>
    <col min="45" max="45" width="7" style="1" customWidth="1"/>
    <col min="46" max="47" width="5.85546875" style="1" bestFit="1" customWidth="1"/>
    <col min="48" max="49" width="7" style="1" bestFit="1" customWidth="1"/>
    <col min="50" max="50" width="13.28515625" style="1" customWidth="1"/>
    <col min="51" max="51" width="7.28515625" style="1" bestFit="1" customWidth="1"/>
    <col min="52" max="52" width="4.7109375" style="1" bestFit="1" customWidth="1"/>
    <col min="53" max="53" width="5.85546875" style="1" bestFit="1" customWidth="1"/>
    <col min="54" max="55" width="7" style="1" bestFit="1" customWidth="1"/>
    <col min="56" max="56" width="11.42578125" style="1" customWidth="1"/>
    <col min="57" max="57" width="7.28515625" style="1" customWidth="1"/>
    <col min="58" max="58" width="5.42578125" style="1" bestFit="1" customWidth="1"/>
    <col min="59" max="61" width="7" style="1" bestFit="1" customWidth="1"/>
    <col min="62" max="62" width="10.28515625" style="1" customWidth="1"/>
    <col min="63" max="63" width="7.140625" style="1" customWidth="1"/>
    <col min="64" max="64" width="7" style="1" bestFit="1" customWidth="1"/>
    <col min="65" max="65" width="8.140625" style="1" bestFit="1" customWidth="1"/>
    <col min="66" max="66" width="7" style="1" bestFit="1" customWidth="1"/>
    <col min="67" max="67" width="8.140625" style="1" bestFit="1" customWidth="1"/>
    <col min="68" max="68" width="10.5703125" style="1" customWidth="1"/>
    <col min="69" max="69" width="7.28515625" style="1" customWidth="1"/>
    <col min="70" max="72" width="7" style="1" bestFit="1" customWidth="1"/>
    <col min="73" max="73" width="6.85546875" style="1" customWidth="1"/>
    <col min="74" max="74" width="10.85546875" style="1" customWidth="1"/>
    <col min="75" max="75" width="7.42578125" style="1" customWidth="1"/>
    <col min="76" max="76" width="5.42578125" style="1" bestFit="1" customWidth="1"/>
    <col min="77" max="79" width="7" style="1" bestFit="1" customWidth="1"/>
    <col min="80" max="80" width="10.42578125" style="1" customWidth="1"/>
    <col min="81" max="81" width="7.42578125" style="1" customWidth="1"/>
    <col min="82" max="83" width="5.85546875" style="1" bestFit="1" customWidth="1"/>
    <col min="84" max="85" width="7" style="1" bestFit="1" customWidth="1"/>
    <col min="86" max="86" width="10.28515625" style="1" customWidth="1"/>
    <col min="87" max="87" width="7.7109375" style="1" customWidth="1"/>
    <col min="88" max="88" width="7" style="1" bestFit="1" customWidth="1"/>
    <col min="89" max="89" width="5.85546875" style="1" bestFit="1" customWidth="1"/>
    <col min="90" max="91" width="7" style="1" bestFit="1" customWidth="1"/>
    <col min="92" max="92" width="10.140625" style="1" customWidth="1"/>
    <col min="93" max="93" width="7" style="1" customWidth="1"/>
    <col min="94" max="94" width="7" style="1" bestFit="1" customWidth="1"/>
    <col min="95" max="95" width="8.140625" style="1" bestFit="1" customWidth="1"/>
    <col min="96" max="96" width="7" style="1" bestFit="1" customWidth="1"/>
    <col min="97" max="97" width="8.140625" style="1" bestFit="1" customWidth="1"/>
    <col min="98" max="98" width="10.28515625" style="1" customWidth="1"/>
    <col min="99" max="99" width="6.85546875" style="1" customWidth="1"/>
    <col min="100" max="103" width="7" style="1" bestFit="1" customWidth="1"/>
    <col min="104" max="104" width="10.140625" style="1" customWidth="1"/>
    <col min="105" max="105" width="7.42578125" style="1" customWidth="1"/>
    <col min="106" max="107" width="8.140625" style="1" bestFit="1" customWidth="1"/>
    <col min="108" max="108" width="7" style="1" bestFit="1" customWidth="1"/>
    <col min="109" max="109" width="8.140625" style="1" bestFit="1" customWidth="1"/>
    <col min="110" max="110" width="10.140625" style="1" customWidth="1"/>
    <col min="111" max="111" width="7" style="1" customWidth="1"/>
    <col min="112" max="115" width="7" style="1" bestFit="1" customWidth="1"/>
    <col min="116" max="116" width="10.140625" style="1" customWidth="1"/>
    <col min="117" max="117" width="7.140625" style="1" customWidth="1"/>
    <col min="118" max="118" width="5.85546875" style="1" bestFit="1" customWidth="1"/>
    <col min="119" max="121" width="7" style="1" bestFit="1" customWidth="1"/>
    <col min="122" max="122" width="10.140625" style="1" customWidth="1"/>
    <col min="123" max="123" width="7" style="1" customWidth="1"/>
    <col min="124" max="126" width="7" style="1" bestFit="1" customWidth="1"/>
    <col min="127" max="127" width="8.140625" style="1" bestFit="1" customWidth="1"/>
    <col min="128" max="128" width="10.28515625" style="1" customWidth="1"/>
    <col min="129" max="129" width="7" style="1" customWidth="1"/>
    <col min="130" max="133" width="7" style="1" bestFit="1" customWidth="1"/>
    <col min="134" max="134" width="10.85546875" style="1" customWidth="1"/>
    <col min="135" max="135" width="7" style="1" customWidth="1"/>
    <col min="136" max="136" width="5.85546875" style="1" bestFit="1" customWidth="1"/>
    <col min="137" max="139" width="7" style="1" bestFit="1" customWidth="1"/>
    <col min="140" max="140" width="10.140625" style="1" customWidth="1"/>
    <col min="141" max="141" width="6.7109375" style="1" customWidth="1"/>
    <col min="142" max="143" width="5.85546875" style="1" bestFit="1" customWidth="1"/>
    <col min="144" max="145" width="7" style="1" bestFit="1" customWidth="1"/>
    <col min="146" max="146" width="11.140625" style="1" customWidth="1"/>
    <col min="147" max="147" width="7.28515625" style="1" bestFit="1" customWidth="1"/>
    <col min="148" max="148" width="5.85546875" style="1" bestFit="1" customWidth="1"/>
    <col min="149" max="149" width="8.140625" style="1" bestFit="1" customWidth="1"/>
    <col min="150" max="150" width="7" style="1" bestFit="1" customWidth="1"/>
    <col min="151" max="151" width="8.140625" style="1" bestFit="1" customWidth="1"/>
    <col min="152" max="152" width="9.7109375" style="1" bestFit="1" customWidth="1"/>
    <col min="153" max="155" width="9.5703125" style="1" bestFit="1" customWidth="1"/>
    <col min="156" max="156" width="9.7109375" style="1" bestFit="1" customWidth="1"/>
    <col min="157" max="16384" width="8.7109375" style="1"/>
  </cols>
  <sheetData>
    <row r="1" spans="1:156" ht="18" customHeight="1" x14ac:dyDescent="0.2">
      <c r="A1" s="190" t="s">
        <v>162</v>
      </c>
      <c r="B1" s="190"/>
      <c r="C1" s="190"/>
      <c r="D1" s="190"/>
      <c r="E1" s="190"/>
      <c r="F1" s="190"/>
      <c r="G1" s="19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row>
    <row r="2" spans="1:156" s="26" customFormat="1" x14ac:dyDescent="0.2">
      <c r="A2" s="188" t="s">
        <v>773</v>
      </c>
      <c r="B2" s="188"/>
      <c r="C2" s="188"/>
      <c r="D2" s="158"/>
      <c r="E2" s="158"/>
      <c r="F2" s="158"/>
      <c r="G2" s="158"/>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row>
    <row r="3" spans="1:156" ht="30" customHeight="1" x14ac:dyDescent="0.2">
      <c r="A3" s="151"/>
      <c r="B3" s="45"/>
      <c r="C3" s="45"/>
      <c r="D3" s="153"/>
      <c r="E3" s="193" t="s">
        <v>321</v>
      </c>
      <c r="F3" s="193"/>
      <c r="G3" s="154"/>
      <c r="H3" s="189" t="s">
        <v>363</v>
      </c>
      <c r="I3" s="189"/>
      <c r="J3" s="189"/>
      <c r="K3" s="189"/>
      <c r="L3" s="189"/>
      <c r="M3" s="189"/>
      <c r="N3" s="189" t="s">
        <v>364</v>
      </c>
      <c r="O3" s="189"/>
      <c r="P3" s="189"/>
      <c r="Q3" s="189"/>
      <c r="R3" s="189"/>
      <c r="S3" s="189"/>
      <c r="T3" s="189" t="s">
        <v>365</v>
      </c>
      <c r="U3" s="189"/>
      <c r="V3" s="189"/>
      <c r="W3" s="189"/>
      <c r="X3" s="189"/>
      <c r="Y3" s="189"/>
      <c r="Z3" s="196" t="s">
        <v>249</v>
      </c>
      <c r="AA3" s="196"/>
      <c r="AB3" s="196"/>
      <c r="AC3" s="196"/>
      <c r="AD3" s="196"/>
      <c r="AE3" s="196"/>
      <c r="AF3" s="196" t="s">
        <v>250</v>
      </c>
      <c r="AG3" s="196"/>
      <c r="AH3" s="196"/>
      <c r="AI3" s="196"/>
      <c r="AJ3" s="196"/>
      <c r="AK3" s="196"/>
      <c r="AL3" s="196" t="s">
        <v>251</v>
      </c>
      <c r="AM3" s="196"/>
      <c r="AN3" s="196"/>
      <c r="AO3" s="196"/>
      <c r="AP3" s="196"/>
      <c r="AQ3" s="196"/>
      <c r="AR3" s="196" t="s">
        <v>252</v>
      </c>
      <c r="AS3" s="196"/>
      <c r="AT3" s="196"/>
      <c r="AU3" s="196"/>
      <c r="AV3" s="196"/>
      <c r="AW3" s="196"/>
      <c r="AX3" s="196" t="s">
        <v>292</v>
      </c>
      <c r="AY3" s="196"/>
      <c r="AZ3" s="196"/>
      <c r="BA3" s="196"/>
      <c r="BB3" s="196"/>
      <c r="BC3" s="196"/>
      <c r="BD3" s="196" t="s">
        <v>253</v>
      </c>
      <c r="BE3" s="196"/>
      <c r="BF3" s="196"/>
      <c r="BG3" s="196"/>
      <c r="BH3" s="196"/>
      <c r="BI3" s="196"/>
      <c r="BJ3" s="196" t="s">
        <v>254</v>
      </c>
      <c r="BK3" s="196"/>
      <c r="BL3" s="196"/>
      <c r="BM3" s="196"/>
      <c r="BN3" s="196"/>
      <c r="BO3" s="196"/>
      <c r="BP3" s="196" t="s">
        <v>255</v>
      </c>
      <c r="BQ3" s="196"/>
      <c r="BR3" s="196"/>
      <c r="BS3" s="196"/>
      <c r="BT3" s="196"/>
      <c r="BU3" s="196"/>
      <c r="BV3" s="196" t="s">
        <v>256</v>
      </c>
      <c r="BW3" s="196"/>
      <c r="BX3" s="196"/>
      <c r="BY3" s="196"/>
      <c r="BZ3" s="196"/>
      <c r="CA3" s="196"/>
      <c r="CB3" s="196" t="s">
        <v>257</v>
      </c>
      <c r="CC3" s="196"/>
      <c r="CD3" s="196"/>
      <c r="CE3" s="196"/>
      <c r="CF3" s="196"/>
      <c r="CG3" s="196"/>
      <c r="CH3" s="196" t="s">
        <v>258</v>
      </c>
      <c r="CI3" s="196"/>
      <c r="CJ3" s="196"/>
      <c r="CK3" s="196"/>
      <c r="CL3" s="196"/>
      <c r="CM3" s="196"/>
      <c r="CN3" s="196" t="s">
        <v>259</v>
      </c>
      <c r="CO3" s="196"/>
      <c r="CP3" s="196"/>
      <c r="CQ3" s="196"/>
      <c r="CR3" s="196"/>
      <c r="CS3" s="196"/>
      <c r="CT3" s="196" t="s">
        <v>260</v>
      </c>
      <c r="CU3" s="196"/>
      <c r="CV3" s="196"/>
      <c r="CW3" s="196"/>
      <c r="CX3" s="196"/>
      <c r="CY3" s="196"/>
      <c r="CZ3" s="189" t="s">
        <v>293</v>
      </c>
      <c r="DA3" s="189"/>
      <c r="DB3" s="189"/>
      <c r="DC3" s="189"/>
      <c r="DD3" s="189"/>
      <c r="DE3" s="189"/>
      <c r="DF3" s="196" t="s">
        <v>261</v>
      </c>
      <c r="DG3" s="196"/>
      <c r="DH3" s="196"/>
      <c r="DI3" s="196"/>
      <c r="DJ3" s="196"/>
      <c r="DK3" s="196"/>
      <c r="DL3" s="196" t="s">
        <v>262</v>
      </c>
      <c r="DM3" s="196"/>
      <c r="DN3" s="196"/>
      <c r="DO3" s="196"/>
      <c r="DP3" s="196"/>
      <c r="DQ3" s="196"/>
      <c r="DR3" s="196" t="s">
        <v>263</v>
      </c>
      <c r="DS3" s="196"/>
      <c r="DT3" s="196"/>
      <c r="DU3" s="196"/>
      <c r="DV3" s="196"/>
      <c r="DW3" s="196"/>
      <c r="DX3" s="196" t="s">
        <v>264</v>
      </c>
      <c r="DY3" s="196"/>
      <c r="DZ3" s="196"/>
      <c r="EA3" s="196"/>
      <c r="EB3" s="196"/>
      <c r="EC3" s="196"/>
      <c r="ED3" s="196" t="s">
        <v>265</v>
      </c>
      <c r="EE3" s="196"/>
      <c r="EF3" s="196"/>
      <c r="EG3" s="196"/>
      <c r="EH3" s="196"/>
      <c r="EI3" s="196"/>
      <c r="EJ3" s="196" t="s">
        <v>266</v>
      </c>
      <c r="EK3" s="196"/>
      <c r="EL3" s="196"/>
      <c r="EM3" s="196"/>
      <c r="EN3" s="196"/>
      <c r="EO3" s="196"/>
      <c r="EP3" s="189" t="s">
        <v>295</v>
      </c>
      <c r="EQ3" s="189"/>
      <c r="ER3" s="189"/>
      <c r="ES3" s="189"/>
      <c r="ET3" s="189"/>
      <c r="EU3" s="189"/>
      <c r="EV3" s="45"/>
      <c r="EW3" s="45"/>
      <c r="EX3" s="45"/>
      <c r="EY3" s="45"/>
      <c r="EZ3" s="45"/>
    </row>
    <row r="4" spans="1:156" ht="39" thickBot="1" x14ac:dyDescent="0.25">
      <c r="A4" s="108" t="s">
        <v>7</v>
      </c>
      <c r="B4" s="46" t="s">
        <v>9</v>
      </c>
      <c r="C4" s="46" t="s">
        <v>8</v>
      </c>
      <c r="D4" s="46" t="s">
        <v>152</v>
      </c>
      <c r="E4" s="46" t="s">
        <v>319</v>
      </c>
      <c r="F4" s="46" t="s">
        <v>320</v>
      </c>
      <c r="G4" s="46" t="s">
        <v>310</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6" t="s">
        <v>362</v>
      </c>
      <c r="AY4" s="41" t="s">
        <v>318</v>
      </c>
      <c r="AZ4" s="41" t="s">
        <v>246</v>
      </c>
      <c r="BA4" s="41" t="s">
        <v>247</v>
      </c>
      <c r="BB4" s="41" t="s">
        <v>248</v>
      </c>
      <c r="BC4" s="41" t="s">
        <v>322</v>
      </c>
      <c r="BD4" s="46" t="s">
        <v>362</v>
      </c>
      <c r="BE4" s="41" t="s">
        <v>318</v>
      </c>
      <c r="BF4" s="41" t="s">
        <v>246</v>
      </c>
      <c r="BG4" s="41" t="s">
        <v>247</v>
      </c>
      <c r="BH4" s="41" t="s">
        <v>248</v>
      </c>
      <c r="BI4" s="41" t="s">
        <v>322</v>
      </c>
      <c r="BJ4" s="46" t="s">
        <v>362</v>
      </c>
      <c r="BK4" s="41" t="s">
        <v>318</v>
      </c>
      <c r="BL4" s="41" t="s">
        <v>246</v>
      </c>
      <c r="BM4" s="41" t="s">
        <v>247</v>
      </c>
      <c r="BN4" s="41" t="s">
        <v>248</v>
      </c>
      <c r="BO4" s="41" t="s">
        <v>322</v>
      </c>
      <c r="BP4" s="46" t="s">
        <v>362</v>
      </c>
      <c r="BQ4" s="41" t="s">
        <v>318</v>
      </c>
      <c r="BR4" s="41" t="s">
        <v>246</v>
      </c>
      <c r="BS4" s="41" t="s">
        <v>247</v>
      </c>
      <c r="BT4" s="41" t="s">
        <v>248</v>
      </c>
      <c r="BU4" s="41" t="s">
        <v>322</v>
      </c>
      <c r="BV4" s="46" t="s">
        <v>362</v>
      </c>
      <c r="BW4" s="41" t="s">
        <v>318</v>
      </c>
      <c r="BX4" s="41" t="s">
        <v>246</v>
      </c>
      <c r="BY4" s="41" t="s">
        <v>247</v>
      </c>
      <c r="BZ4" s="41" t="s">
        <v>248</v>
      </c>
      <c r="CA4" s="41" t="s">
        <v>322</v>
      </c>
      <c r="CB4" s="46" t="s">
        <v>362</v>
      </c>
      <c r="CC4" s="41" t="s">
        <v>318</v>
      </c>
      <c r="CD4" s="41" t="s">
        <v>246</v>
      </c>
      <c r="CE4" s="41" t="s">
        <v>247</v>
      </c>
      <c r="CF4" s="41" t="s">
        <v>248</v>
      </c>
      <c r="CG4" s="41" t="s">
        <v>322</v>
      </c>
      <c r="CH4" s="46" t="s">
        <v>362</v>
      </c>
      <c r="CI4" s="41" t="s">
        <v>318</v>
      </c>
      <c r="CJ4" s="41" t="s">
        <v>246</v>
      </c>
      <c r="CK4" s="41" t="s">
        <v>247</v>
      </c>
      <c r="CL4" s="41" t="s">
        <v>248</v>
      </c>
      <c r="CM4" s="41" t="s">
        <v>322</v>
      </c>
      <c r="CN4" s="46" t="s">
        <v>362</v>
      </c>
      <c r="CO4" s="41" t="s">
        <v>318</v>
      </c>
      <c r="CP4" s="41" t="s">
        <v>246</v>
      </c>
      <c r="CQ4" s="41" t="s">
        <v>247</v>
      </c>
      <c r="CR4" s="41" t="s">
        <v>248</v>
      </c>
      <c r="CS4" s="41" t="s">
        <v>322</v>
      </c>
      <c r="CT4" s="46" t="s">
        <v>362</v>
      </c>
      <c r="CU4" s="41" t="s">
        <v>318</v>
      </c>
      <c r="CV4" s="41" t="s">
        <v>246</v>
      </c>
      <c r="CW4" s="41" t="s">
        <v>247</v>
      </c>
      <c r="CX4" s="41" t="s">
        <v>248</v>
      </c>
      <c r="CY4" s="41" t="s">
        <v>322</v>
      </c>
      <c r="CZ4" s="46" t="s">
        <v>362</v>
      </c>
      <c r="DA4" s="41" t="s">
        <v>318</v>
      </c>
      <c r="DB4" s="41" t="s">
        <v>246</v>
      </c>
      <c r="DC4" s="41" t="s">
        <v>247</v>
      </c>
      <c r="DD4" s="41" t="s">
        <v>248</v>
      </c>
      <c r="DE4" s="41" t="s">
        <v>322</v>
      </c>
      <c r="DF4" s="46" t="s">
        <v>362</v>
      </c>
      <c r="DG4" s="41" t="s">
        <v>318</v>
      </c>
      <c r="DH4" s="41" t="s">
        <v>246</v>
      </c>
      <c r="DI4" s="41" t="s">
        <v>247</v>
      </c>
      <c r="DJ4" s="41" t="s">
        <v>248</v>
      </c>
      <c r="DK4" s="41" t="s">
        <v>322</v>
      </c>
      <c r="DL4" s="46" t="s">
        <v>362</v>
      </c>
      <c r="DM4" s="41" t="s">
        <v>318</v>
      </c>
      <c r="DN4" s="41" t="s">
        <v>246</v>
      </c>
      <c r="DO4" s="41" t="s">
        <v>247</v>
      </c>
      <c r="DP4" s="41" t="s">
        <v>248</v>
      </c>
      <c r="DQ4" s="41" t="s">
        <v>322</v>
      </c>
      <c r="DR4" s="46" t="s">
        <v>362</v>
      </c>
      <c r="DS4" s="41" t="s">
        <v>318</v>
      </c>
      <c r="DT4" s="41" t="s">
        <v>246</v>
      </c>
      <c r="DU4" s="41" t="s">
        <v>247</v>
      </c>
      <c r="DV4" s="41" t="s">
        <v>248</v>
      </c>
      <c r="DW4" s="41" t="s">
        <v>322</v>
      </c>
      <c r="DX4" s="46" t="s">
        <v>362</v>
      </c>
      <c r="DY4" s="41" t="s">
        <v>318</v>
      </c>
      <c r="DZ4" s="41" t="s">
        <v>246</v>
      </c>
      <c r="EA4" s="41" t="s">
        <v>247</v>
      </c>
      <c r="EB4" s="41" t="s">
        <v>248</v>
      </c>
      <c r="EC4" s="41" t="s">
        <v>322</v>
      </c>
      <c r="ED4" s="46" t="s">
        <v>362</v>
      </c>
      <c r="EE4" s="41" t="s">
        <v>318</v>
      </c>
      <c r="EF4" s="41" t="s">
        <v>246</v>
      </c>
      <c r="EG4" s="41" t="s">
        <v>247</v>
      </c>
      <c r="EH4" s="41" t="s">
        <v>248</v>
      </c>
      <c r="EI4" s="41" t="s">
        <v>322</v>
      </c>
      <c r="EJ4" s="46" t="s">
        <v>362</v>
      </c>
      <c r="EK4" s="41" t="s">
        <v>318</v>
      </c>
      <c r="EL4" s="41" t="s">
        <v>246</v>
      </c>
      <c r="EM4" s="41" t="s">
        <v>247</v>
      </c>
      <c r="EN4" s="41" t="s">
        <v>248</v>
      </c>
      <c r="EO4" s="41" t="s">
        <v>322</v>
      </c>
      <c r="EP4" s="46" t="s">
        <v>362</v>
      </c>
      <c r="EQ4" s="41" t="s">
        <v>318</v>
      </c>
      <c r="ER4" s="41" t="s">
        <v>246</v>
      </c>
      <c r="ES4" s="41" t="s">
        <v>247</v>
      </c>
      <c r="ET4" s="41" t="s">
        <v>248</v>
      </c>
      <c r="EU4" s="41" t="s">
        <v>322</v>
      </c>
      <c r="EV4" s="41" t="s">
        <v>240</v>
      </c>
      <c r="EW4" s="41" t="s">
        <v>236</v>
      </c>
      <c r="EX4" s="41" t="s">
        <v>237</v>
      </c>
      <c r="EY4" s="41" t="s">
        <v>238</v>
      </c>
      <c r="EZ4" s="41" t="s">
        <v>239</v>
      </c>
    </row>
    <row r="5" spans="1:156" ht="15" customHeight="1" x14ac:dyDescent="0.2">
      <c r="A5" s="54" t="s">
        <v>108</v>
      </c>
      <c r="B5" s="55" t="s">
        <v>454</v>
      </c>
      <c r="C5" s="90" t="s">
        <v>109</v>
      </c>
      <c r="D5" s="55" t="s">
        <v>154</v>
      </c>
      <c r="E5" s="55" t="s">
        <v>155</v>
      </c>
      <c r="F5" s="55" t="s">
        <v>155</v>
      </c>
      <c r="G5" s="55" t="s">
        <v>235</v>
      </c>
      <c r="H5" s="55" t="s">
        <v>314</v>
      </c>
      <c r="I5" s="109">
        <v>16</v>
      </c>
      <c r="J5" s="117" t="s">
        <v>147</v>
      </c>
      <c r="K5" s="109">
        <v>30</v>
      </c>
      <c r="L5" s="109">
        <v>10</v>
      </c>
      <c r="M5" s="109">
        <v>56</v>
      </c>
      <c r="N5" s="55" t="s">
        <v>314</v>
      </c>
      <c r="O5" s="109">
        <v>30</v>
      </c>
      <c r="P5" s="109">
        <v>8</v>
      </c>
      <c r="Q5" s="109">
        <v>40</v>
      </c>
      <c r="R5" s="117" t="s">
        <v>147</v>
      </c>
      <c r="S5" s="109">
        <v>78</v>
      </c>
      <c r="T5" s="55" t="s">
        <v>314</v>
      </c>
      <c r="U5" s="109">
        <v>6</v>
      </c>
      <c r="V5" s="117" t="s">
        <v>147</v>
      </c>
      <c r="W5" s="109">
        <v>10</v>
      </c>
      <c r="X5" s="109">
        <v>4</v>
      </c>
      <c r="Y5" s="109">
        <v>20</v>
      </c>
      <c r="Z5" s="55" t="s">
        <v>6</v>
      </c>
      <c r="AA5" s="109">
        <v>10</v>
      </c>
      <c r="AB5" s="117" t="s">
        <v>147</v>
      </c>
      <c r="AC5" s="109">
        <v>30</v>
      </c>
      <c r="AD5" s="109">
        <v>1</v>
      </c>
      <c r="AE5" s="109">
        <v>41</v>
      </c>
      <c r="AF5" s="55" t="s">
        <v>314</v>
      </c>
      <c r="AG5" s="109">
        <v>36</v>
      </c>
      <c r="AH5" s="117" t="s">
        <v>147</v>
      </c>
      <c r="AI5" s="109">
        <v>280</v>
      </c>
      <c r="AJ5" s="109">
        <v>6</v>
      </c>
      <c r="AK5" s="109">
        <v>322</v>
      </c>
      <c r="AL5" s="55" t="s">
        <v>314</v>
      </c>
      <c r="AM5" s="109">
        <v>40</v>
      </c>
      <c r="AN5" s="117" t="s">
        <v>147</v>
      </c>
      <c r="AO5" s="109">
        <v>10</v>
      </c>
      <c r="AP5" s="109">
        <v>2</v>
      </c>
      <c r="AQ5" s="109">
        <v>52</v>
      </c>
      <c r="AR5" s="55" t="s">
        <v>314</v>
      </c>
      <c r="AS5" s="109">
        <v>48</v>
      </c>
      <c r="AT5" s="109">
        <v>4</v>
      </c>
      <c r="AU5" s="109">
        <v>16</v>
      </c>
      <c r="AV5" s="117" t="s">
        <v>147</v>
      </c>
      <c r="AW5" s="109">
        <v>68</v>
      </c>
      <c r="AX5" s="55" t="s">
        <v>314</v>
      </c>
      <c r="AY5" s="109">
        <v>10</v>
      </c>
      <c r="AZ5" s="117" t="s">
        <v>147</v>
      </c>
      <c r="BA5" s="109">
        <v>8</v>
      </c>
      <c r="BB5" s="117" t="s">
        <v>147</v>
      </c>
      <c r="BC5" s="109">
        <v>18</v>
      </c>
      <c r="BD5" s="55" t="s">
        <v>314</v>
      </c>
      <c r="BE5" s="109">
        <v>16</v>
      </c>
      <c r="BF5" s="109">
        <v>4</v>
      </c>
      <c r="BG5" s="109">
        <v>40</v>
      </c>
      <c r="BH5" s="117" t="s">
        <v>147</v>
      </c>
      <c r="BI5" s="109">
        <v>60</v>
      </c>
      <c r="BJ5" s="55" t="s">
        <v>314</v>
      </c>
      <c r="BK5" s="109">
        <v>88</v>
      </c>
      <c r="BL5" s="109">
        <v>6</v>
      </c>
      <c r="BM5" s="109">
        <v>140</v>
      </c>
      <c r="BN5" s="109">
        <v>4</v>
      </c>
      <c r="BO5" s="109">
        <v>238</v>
      </c>
      <c r="BP5" s="55" t="s">
        <v>314</v>
      </c>
      <c r="BQ5" s="109">
        <v>48</v>
      </c>
      <c r="BR5" s="109">
        <v>80</v>
      </c>
      <c r="BS5" s="109">
        <v>68</v>
      </c>
      <c r="BT5" s="109">
        <v>4</v>
      </c>
      <c r="BU5" s="109">
        <v>200</v>
      </c>
      <c r="BV5" s="55" t="s">
        <v>314</v>
      </c>
      <c r="BW5" s="109">
        <v>40</v>
      </c>
      <c r="BX5" s="117" t="s">
        <v>147</v>
      </c>
      <c r="BY5" s="109">
        <v>140</v>
      </c>
      <c r="BZ5" s="109">
        <v>10</v>
      </c>
      <c r="CA5" s="109">
        <v>190</v>
      </c>
      <c r="CB5" s="55" t="s">
        <v>314</v>
      </c>
      <c r="CC5" s="109">
        <v>16</v>
      </c>
      <c r="CD5" s="117" t="s">
        <v>147</v>
      </c>
      <c r="CE5" s="109">
        <v>16</v>
      </c>
      <c r="CF5" s="117" t="s">
        <v>147</v>
      </c>
      <c r="CG5" s="109">
        <v>32</v>
      </c>
      <c r="CH5" s="55" t="s">
        <v>314</v>
      </c>
      <c r="CI5" s="109">
        <v>38</v>
      </c>
      <c r="CJ5" s="117" t="s">
        <v>147</v>
      </c>
      <c r="CK5" s="109">
        <v>18</v>
      </c>
      <c r="CL5" s="117" t="s">
        <v>147</v>
      </c>
      <c r="CM5" s="109">
        <v>56</v>
      </c>
      <c r="CN5" s="55" t="s">
        <v>314</v>
      </c>
      <c r="CO5" s="109">
        <v>90</v>
      </c>
      <c r="CP5" s="109">
        <v>200</v>
      </c>
      <c r="CQ5" s="109">
        <v>300</v>
      </c>
      <c r="CR5" s="109">
        <v>40</v>
      </c>
      <c r="CS5" s="109">
        <v>630</v>
      </c>
      <c r="CT5" s="55" t="s">
        <v>314</v>
      </c>
      <c r="CU5" s="109">
        <v>11</v>
      </c>
      <c r="CV5" s="109">
        <v>16</v>
      </c>
      <c r="CW5" s="109">
        <v>40</v>
      </c>
      <c r="CX5" s="117" t="s">
        <v>147</v>
      </c>
      <c r="CY5" s="109">
        <v>67</v>
      </c>
      <c r="CZ5" s="55" t="s">
        <v>314</v>
      </c>
      <c r="DA5" s="109">
        <v>140</v>
      </c>
      <c r="DB5" s="109">
        <v>280</v>
      </c>
      <c r="DC5" s="109">
        <v>400</v>
      </c>
      <c r="DD5" s="109">
        <v>40</v>
      </c>
      <c r="DE5" s="57">
        <v>860</v>
      </c>
      <c r="DF5" s="55" t="s">
        <v>314</v>
      </c>
      <c r="DG5" s="109">
        <v>32</v>
      </c>
      <c r="DH5" s="109">
        <v>40</v>
      </c>
      <c r="DI5" s="109">
        <v>40</v>
      </c>
      <c r="DJ5" s="117" t="s">
        <v>147</v>
      </c>
      <c r="DK5" s="109">
        <v>112</v>
      </c>
      <c r="DL5" s="55" t="s">
        <v>314</v>
      </c>
      <c r="DM5" s="109">
        <v>32</v>
      </c>
      <c r="DN5" s="109">
        <v>48</v>
      </c>
      <c r="DO5" s="109">
        <v>60</v>
      </c>
      <c r="DP5" s="117" t="s">
        <v>147</v>
      </c>
      <c r="DQ5" s="109">
        <v>140</v>
      </c>
      <c r="DR5" s="55" t="s">
        <v>314</v>
      </c>
      <c r="DS5" s="109">
        <v>40</v>
      </c>
      <c r="DT5" s="109">
        <v>32</v>
      </c>
      <c r="DU5" s="109">
        <v>120</v>
      </c>
      <c r="DV5" s="109">
        <v>84</v>
      </c>
      <c r="DW5" s="109">
        <v>276</v>
      </c>
      <c r="DX5" s="55" t="s">
        <v>314</v>
      </c>
      <c r="DY5" s="109">
        <v>40</v>
      </c>
      <c r="DZ5" s="109">
        <v>2</v>
      </c>
      <c r="EA5" s="109">
        <v>32</v>
      </c>
      <c r="EB5" s="117" t="s">
        <v>147</v>
      </c>
      <c r="EC5" s="109">
        <v>74</v>
      </c>
      <c r="ED5" s="55" t="s">
        <v>314</v>
      </c>
      <c r="EE5" s="109">
        <v>32</v>
      </c>
      <c r="EF5" s="109">
        <v>4</v>
      </c>
      <c r="EG5" s="109">
        <v>24</v>
      </c>
      <c r="EH5" s="109">
        <v>24</v>
      </c>
      <c r="EI5" s="109">
        <v>84</v>
      </c>
      <c r="EJ5" s="55" t="s">
        <v>306</v>
      </c>
      <c r="EK5" s="109">
        <v>8</v>
      </c>
      <c r="EL5" s="117" t="s">
        <v>147</v>
      </c>
      <c r="EM5" s="117" t="s">
        <v>147</v>
      </c>
      <c r="EN5" s="109">
        <v>40</v>
      </c>
      <c r="EO5" s="109">
        <v>48</v>
      </c>
      <c r="EP5" s="55" t="s">
        <v>6</v>
      </c>
      <c r="EQ5" s="113" t="s">
        <v>147</v>
      </c>
      <c r="ER5" s="113" t="s">
        <v>147</v>
      </c>
      <c r="ES5" s="113" t="s">
        <v>147</v>
      </c>
      <c r="ET5" s="113" t="s">
        <v>147</v>
      </c>
      <c r="EU5" s="113" t="s">
        <v>147</v>
      </c>
      <c r="EV5" s="57">
        <v>867</v>
      </c>
      <c r="EW5" s="57">
        <v>724</v>
      </c>
      <c r="EX5" s="57">
        <v>1862</v>
      </c>
      <c r="EY5" s="57">
        <v>269</v>
      </c>
      <c r="EZ5" s="57">
        <v>3722</v>
      </c>
    </row>
    <row r="6" spans="1:156" ht="15" customHeight="1" x14ac:dyDescent="0.2">
      <c r="A6" s="60" t="s">
        <v>16</v>
      </c>
      <c r="B6" s="61" t="s">
        <v>455</v>
      </c>
      <c r="C6" s="92" t="s">
        <v>323</v>
      </c>
      <c r="D6" s="61" t="s">
        <v>157</v>
      </c>
      <c r="E6" s="61" t="s">
        <v>155</v>
      </c>
      <c r="F6" s="61" t="s">
        <v>155</v>
      </c>
      <c r="G6" s="61" t="s">
        <v>304</v>
      </c>
      <c r="H6" s="61" t="s">
        <v>314</v>
      </c>
      <c r="I6" s="95">
        <v>118</v>
      </c>
      <c r="J6" s="95">
        <v>150</v>
      </c>
      <c r="K6" s="95">
        <v>30</v>
      </c>
      <c r="L6" s="96" t="s">
        <v>147</v>
      </c>
      <c r="M6" s="95">
        <v>298</v>
      </c>
      <c r="N6" s="61" t="s">
        <v>314</v>
      </c>
      <c r="O6" s="95">
        <v>30</v>
      </c>
      <c r="P6" s="95">
        <v>12</v>
      </c>
      <c r="Q6" s="95">
        <v>40</v>
      </c>
      <c r="R6" s="95">
        <v>15</v>
      </c>
      <c r="S6" s="95">
        <v>97</v>
      </c>
      <c r="T6" s="61" t="s">
        <v>314</v>
      </c>
      <c r="U6" s="95">
        <v>12</v>
      </c>
      <c r="V6" s="95">
        <v>4</v>
      </c>
      <c r="W6" s="96" t="s">
        <v>147</v>
      </c>
      <c r="X6" s="96" t="s">
        <v>147</v>
      </c>
      <c r="Y6" s="95">
        <v>16</v>
      </c>
      <c r="Z6" s="61" t="s">
        <v>314</v>
      </c>
      <c r="AA6" s="95">
        <v>20</v>
      </c>
      <c r="AB6" s="96" t="s">
        <v>147</v>
      </c>
      <c r="AC6" s="95">
        <v>60</v>
      </c>
      <c r="AD6" s="95">
        <v>100</v>
      </c>
      <c r="AE6" s="95">
        <v>180</v>
      </c>
      <c r="AF6" s="61" t="s">
        <v>314</v>
      </c>
      <c r="AG6" s="95">
        <v>115</v>
      </c>
      <c r="AH6" s="96" t="s">
        <v>147</v>
      </c>
      <c r="AI6" s="95">
        <v>120</v>
      </c>
      <c r="AJ6" s="95">
        <v>70</v>
      </c>
      <c r="AK6" s="95">
        <v>305</v>
      </c>
      <c r="AL6" s="61" t="s">
        <v>314</v>
      </c>
      <c r="AM6" s="95">
        <v>22</v>
      </c>
      <c r="AN6" s="96" t="s">
        <v>147</v>
      </c>
      <c r="AO6" s="95">
        <v>6</v>
      </c>
      <c r="AP6" s="96" t="s">
        <v>147</v>
      </c>
      <c r="AQ6" s="95">
        <v>28</v>
      </c>
      <c r="AR6" s="61" t="s">
        <v>314</v>
      </c>
      <c r="AS6" s="95">
        <v>52</v>
      </c>
      <c r="AT6" s="96" t="s">
        <v>147</v>
      </c>
      <c r="AU6" s="95">
        <v>6</v>
      </c>
      <c r="AV6" s="96" t="s">
        <v>147</v>
      </c>
      <c r="AW6" s="95">
        <v>58</v>
      </c>
      <c r="AX6" s="61" t="s">
        <v>314</v>
      </c>
      <c r="AY6" s="95">
        <v>10</v>
      </c>
      <c r="AZ6" s="96" t="s">
        <v>147</v>
      </c>
      <c r="BA6" s="96" t="s">
        <v>147</v>
      </c>
      <c r="BB6" s="96" t="s">
        <v>147</v>
      </c>
      <c r="BC6" s="95">
        <v>10</v>
      </c>
      <c r="BD6" s="61" t="s">
        <v>314</v>
      </c>
      <c r="BE6" s="95">
        <v>48</v>
      </c>
      <c r="BF6" s="95">
        <v>20</v>
      </c>
      <c r="BG6" s="95">
        <v>20</v>
      </c>
      <c r="BH6" s="96" t="s">
        <v>147</v>
      </c>
      <c r="BI6" s="95">
        <v>88</v>
      </c>
      <c r="BJ6" s="61" t="s">
        <v>314</v>
      </c>
      <c r="BK6" s="95">
        <v>100</v>
      </c>
      <c r="BL6" s="95">
        <v>24</v>
      </c>
      <c r="BM6" s="95">
        <v>280</v>
      </c>
      <c r="BN6" s="95">
        <v>48</v>
      </c>
      <c r="BO6" s="95">
        <v>452</v>
      </c>
      <c r="BP6" s="61" t="s">
        <v>314</v>
      </c>
      <c r="BQ6" s="95">
        <v>50</v>
      </c>
      <c r="BR6" s="95">
        <v>30</v>
      </c>
      <c r="BS6" s="95">
        <v>290</v>
      </c>
      <c r="BT6" s="95">
        <v>20</v>
      </c>
      <c r="BU6" s="95">
        <v>390</v>
      </c>
      <c r="BV6" s="61" t="s">
        <v>314</v>
      </c>
      <c r="BW6" s="95">
        <v>36</v>
      </c>
      <c r="BX6" s="96" t="s">
        <v>147</v>
      </c>
      <c r="BY6" s="95">
        <v>260</v>
      </c>
      <c r="BZ6" s="95">
        <v>200</v>
      </c>
      <c r="CA6" s="95">
        <v>496</v>
      </c>
      <c r="CB6" s="61" t="s">
        <v>6</v>
      </c>
      <c r="CC6" s="96" t="s">
        <v>147</v>
      </c>
      <c r="CD6" s="96" t="s">
        <v>147</v>
      </c>
      <c r="CE6" s="96" t="s">
        <v>147</v>
      </c>
      <c r="CF6" s="96" t="s">
        <v>147</v>
      </c>
      <c r="CG6" s="96" t="s">
        <v>147</v>
      </c>
      <c r="CH6" s="61" t="s">
        <v>314</v>
      </c>
      <c r="CI6" s="95">
        <v>42</v>
      </c>
      <c r="CJ6" s="95">
        <v>10</v>
      </c>
      <c r="CK6" s="96" t="s">
        <v>147</v>
      </c>
      <c r="CL6" s="96" t="s">
        <v>147</v>
      </c>
      <c r="CM6" s="95">
        <v>52</v>
      </c>
      <c r="CN6" s="61" t="s">
        <v>314</v>
      </c>
      <c r="CO6" s="95">
        <v>80</v>
      </c>
      <c r="CP6" s="95">
        <v>250</v>
      </c>
      <c r="CQ6" s="95">
        <v>580</v>
      </c>
      <c r="CR6" s="95">
        <v>500</v>
      </c>
      <c r="CS6" s="63">
        <v>1410</v>
      </c>
      <c r="CT6" s="61" t="s">
        <v>314</v>
      </c>
      <c r="CU6" s="95">
        <v>8</v>
      </c>
      <c r="CV6" s="95">
        <v>40</v>
      </c>
      <c r="CW6" s="95">
        <v>50</v>
      </c>
      <c r="CX6" s="96" t="s">
        <v>147</v>
      </c>
      <c r="CY6" s="95">
        <v>98</v>
      </c>
      <c r="CZ6" s="61" t="s">
        <v>314</v>
      </c>
      <c r="DA6" s="95">
        <v>88</v>
      </c>
      <c r="DB6" s="95">
        <v>295</v>
      </c>
      <c r="DC6" s="95">
        <v>750</v>
      </c>
      <c r="DD6" s="95">
        <v>20</v>
      </c>
      <c r="DE6" s="63">
        <v>1153</v>
      </c>
      <c r="DF6" s="61" t="s">
        <v>314</v>
      </c>
      <c r="DG6" s="95">
        <v>30</v>
      </c>
      <c r="DH6" s="95">
        <v>25</v>
      </c>
      <c r="DI6" s="96" t="s">
        <v>147</v>
      </c>
      <c r="DJ6" s="96" t="s">
        <v>147</v>
      </c>
      <c r="DK6" s="95">
        <v>55</v>
      </c>
      <c r="DL6" s="61" t="s">
        <v>314</v>
      </c>
      <c r="DM6" s="95">
        <v>24</v>
      </c>
      <c r="DN6" s="95">
        <v>16</v>
      </c>
      <c r="DO6" s="96" t="s">
        <v>147</v>
      </c>
      <c r="DP6" s="96" t="s">
        <v>147</v>
      </c>
      <c r="DQ6" s="95">
        <v>40</v>
      </c>
      <c r="DR6" s="61" t="s">
        <v>314</v>
      </c>
      <c r="DS6" s="95">
        <v>24</v>
      </c>
      <c r="DT6" s="95">
        <v>40</v>
      </c>
      <c r="DU6" s="95">
        <v>150</v>
      </c>
      <c r="DV6" s="95">
        <v>50</v>
      </c>
      <c r="DW6" s="95">
        <v>264</v>
      </c>
      <c r="DX6" s="61" t="s">
        <v>314</v>
      </c>
      <c r="DY6" s="95">
        <v>18</v>
      </c>
      <c r="DZ6" s="95">
        <v>24</v>
      </c>
      <c r="EA6" s="95">
        <v>60</v>
      </c>
      <c r="EB6" s="96" t="s">
        <v>147</v>
      </c>
      <c r="EC6" s="95">
        <v>102</v>
      </c>
      <c r="ED6" s="61" t="s">
        <v>314</v>
      </c>
      <c r="EE6" s="95">
        <v>60</v>
      </c>
      <c r="EF6" s="95">
        <v>30</v>
      </c>
      <c r="EG6" s="95">
        <v>50</v>
      </c>
      <c r="EH6" s="96" t="s">
        <v>147</v>
      </c>
      <c r="EI6" s="95">
        <v>140</v>
      </c>
      <c r="EJ6" s="61" t="s">
        <v>314</v>
      </c>
      <c r="EK6" s="95">
        <v>25</v>
      </c>
      <c r="EL6" s="96" t="s">
        <v>147</v>
      </c>
      <c r="EM6" s="96" t="s">
        <v>147</v>
      </c>
      <c r="EN6" s="96" t="s">
        <v>147</v>
      </c>
      <c r="EO6" s="95">
        <v>25</v>
      </c>
      <c r="EP6" s="61" t="s">
        <v>359</v>
      </c>
      <c r="EQ6" s="63">
        <v>348</v>
      </c>
      <c r="ER6" s="63">
        <v>100</v>
      </c>
      <c r="ES6" s="115" t="s">
        <v>147</v>
      </c>
      <c r="ET6" s="115" t="s">
        <v>147</v>
      </c>
      <c r="EU6" s="63">
        <v>448</v>
      </c>
      <c r="EV6" s="63">
        <v>1360</v>
      </c>
      <c r="EW6" s="63">
        <v>1070</v>
      </c>
      <c r="EX6" s="63">
        <v>2752</v>
      </c>
      <c r="EY6" s="63">
        <v>1023</v>
      </c>
      <c r="EZ6" s="63">
        <v>6205</v>
      </c>
    </row>
    <row r="7" spans="1:156" ht="15" customHeight="1" x14ac:dyDescent="0.2">
      <c r="A7" s="60" t="s">
        <v>16</v>
      </c>
      <c r="B7" s="61" t="s">
        <v>455</v>
      </c>
      <c r="C7" s="92" t="s">
        <v>103</v>
      </c>
      <c r="D7" s="61" t="s">
        <v>157</v>
      </c>
      <c r="E7" s="61" t="s">
        <v>155</v>
      </c>
      <c r="F7" s="61" t="s">
        <v>155</v>
      </c>
      <c r="G7" s="61" t="s">
        <v>305</v>
      </c>
      <c r="H7" s="61" t="s">
        <v>314</v>
      </c>
      <c r="I7" s="95">
        <v>13</v>
      </c>
      <c r="J7" s="96" t="s">
        <v>147</v>
      </c>
      <c r="K7" s="95">
        <v>4</v>
      </c>
      <c r="L7" s="96" t="s">
        <v>147</v>
      </c>
      <c r="M7" s="95">
        <v>17</v>
      </c>
      <c r="N7" s="61" t="s">
        <v>314</v>
      </c>
      <c r="O7" s="95">
        <v>28</v>
      </c>
      <c r="P7" s="95">
        <v>4</v>
      </c>
      <c r="Q7" s="96" t="s">
        <v>147</v>
      </c>
      <c r="R7" s="96" t="s">
        <v>147</v>
      </c>
      <c r="S7" s="95">
        <v>32</v>
      </c>
      <c r="T7" s="61" t="s">
        <v>314</v>
      </c>
      <c r="U7" s="95">
        <v>12</v>
      </c>
      <c r="V7" s="95">
        <v>1</v>
      </c>
      <c r="W7" s="96" t="s">
        <v>147</v>
      </c>
      <c r="X7" s="96" t="s">
        <v>147</v>
      </c>
      <c r="Y7" s="95">
        <v>13</v>
      </c>
      <c r="Z7" s="61" t="s">
        <v>314</v>
      </c>
      <c r="AA7" s="95">
        <v>2</v>
      </c>
      <c r="AB7" s="96" t="s">
        <v>147</v>
      </c>
      <c r="AC7" s="96" t="s">
        <v>147</v>
      </c>
      <c r="AD7" s="96" t="s">
        <v>147</v>
      </c>
      <c r="AE7" s="95">
        <v>2</v>
      </c>
      <c r="AF7" s="61" t="s">
        <v>314</v>
      </c>
      <c r="AG7" s="95">
        <v>20</v>
      </c>
      <c r="AH7" s="95">
        <v>7</v>
      </c>
      <c r="AI7" s="96" t="s">
        <v>147</v>
      </c>
      <c r="AJ7" s="96" t="s">
        <v>147</v>
      </c>
      <c r="AK7" s="95">
        <v>27</v>
      </c>
      <c r="AL7" s="61" t="s">
        <v>314</v>
      </c>
      <c r="AM7" s="95">
        <v>12</v>
      </c>
      <c r="AN7" s="96" t="s">
        <v>147</v>
      </c>
      <c r="AO7" s="96" t="s">
        <v>147</v>
      </c>
      <c r="AP7" s="96" t="s">
        <v>147</v>
      </c>
      <c r="AQ7" s="95">
        <v>12</v>
      </c>
      <c r="AR7" s="61" t="s">
        <v>314</v>
      </c>
      <c r="AS7" s="95">
        <v>36</v>
      </c>
      <c r="AT7" s="96" t="s">
        <v>147</v>
      </c>
      <c r="AU7" s="96" t="s">
        <v>147</v>
      </c>
      <c r="AV7" s="96" t="s">
        <v>147</v>
      </c>
      <c r="AW7" s="95">
        <v>36</v>
      </c>
      <c r="AX7" s="61" t="s">
        <v>314</v>
      </c>
      <c r="AY7" s="95">
        <v>12</v>
      </c>
      <c r="AZ7" s="96" t="s">
        <v>147</v>
      </c>
      <c r="BA7" s="96" t="s">
        <v>147</v>
      </c>
      <c r="BB7" s="96" t="s">
        <v>147</v>
      </c>
      <c r="BC7" s="95">
        <v>12</v>
      </c>
      <c r="BD7" s="61" t="s">
        <v>314</v>
      </c>
      <c r="BE7" s="95">
        <v>24</v>
      </c>
      <c r="BF7" s="95">
        <v>1</v>
      </c>
      <c r="BG7" s="96" t="s">
        <v>147</v>
      </c>
      <c r="BH7" s="96" t="s">
        <v>147</v>
      </c>
      <c r="BI7" s="95">
        <v>25</v>
      </c>
      <c r="BJ7" s="61" t="s">
        <v>314</v>
      </c>
      <c r="BK7" s="95">
        <v>30</v>
      </c>
      <c r="BL7" s="95">
        <v>8</v>
      </c>
      <c r="BM7" s="96" t="s">
        <v>147</v>
      </c>
      <c r="BN7" s="96" t="s">
        <v>147</v>
      </c>
      <c r="BO7" s="95">
        <v>38</v>
      </c>
      <c r="BP7" s="61" t="s">
        <v>314</v>
      </c>
      <c r="BQ7" s="95">
        <v>14</v>
      </c>
      <c r="BR7" s="95">
        <v>34</v>
      </c>
      <c r="BS7" s="96" t="s">
        <v>147</v>
      </c>
      <c r="BT7" s="96" t="s">
        <v>147</v>
      </c>
      <c r="BU7" s="95">
        <v>48</v>
      </c>
      <c r="BV7" s="61" t="s">
        <v>314</v>
      </c>
      <c r="BW7" s="95">
        <v>10</v>
      </c>
      <c r="BX7" s="95">
        <v>2</v>
      </c>
      <c r="BY7" s="96" t="s">
        <v>147</v>
      </c>
      <c r="BZ7" s="96" t="s">
        <v>147</v>
      </c>
      <c r="CA7" s="95">
        <v>12</v>
      </c>
      <c r="CB7" s="61" t="s">
        <v>314</v>
      </c>
      <c r="CC7" s="96" t="s">
        <v>147</v>
      </c>
      <c r="CD7" s="96" t="s">
        <v>147</v>
      </c>
      <c r="CE7" s="96" t="s">
        <v>147</v>
      </c>
      <c r="CF7" s="96" t="s">
        <v>147</v>
      </c>
      <c r="CG7" s="96" t="s">
        <v>147</v>
      </c>
      <c r="CH7" s="61" t="s">
        <v>314</v>
      </c>
      <c r="CI7" s="95">
        <v>12</v>
      </c>
      <c r="CJ7" s="96" t="s">
        <v>147</v>
      </c>
      <c r="CK7" s="96" t="s">
        <v>147</v>
      </c>
      <c r="CL7" s="96" t="s">
        <v>147</v>
      </c>
      <c r="CM7" s="95">
        <v>12</v>
      </c>
      <c r="CN7" s="61" t="s">
        <v>314</v>
      </c>
      <c r="CO7" s="95">
        <v>71</v>
      </c>
      <c r="CP7" s="95">
        <v>301</v>
      </c>
      <c r="CQ7" s="96" t="s">
        <v>147</v>
      </c>
      <c r="CR7" s="96" t="s">
        <v>147</v>
      </c>
      <c r="CS7" s="63">
        <v>372</v>
      </c>
      <c r="CT7" s="61" t="s">
        <v>314</v>
      </c>
      <c r="CU7" s="95">
        <v>8</v>
      </c>
      <c r="CV7" s="95">
        <v>29</v>
      </c>
      <c r="CW7" s="96" t="s">
        <v>147</v>
      </c>
      <c r="CX7" s="96" t="s">
        <v>147</v>
      </c>
      <c r="CY7" s="95">
        <v>37</v>
      </c>
      <c r="CZ7" s="61" t="s">
        <v>314</v>
      </c>
      <c r="DA7" s="95">
        <v>52</v>
      </c>
      <c r="DB7" s="95">
        <v>138</v>
      </c>
      <c r="DC7" s="96" t="s">
        <v>147</v>
      </c>
      <c r="DD7" s="96" t="s">
        <v>147</v>
      </c>
      <c r="DE7" s="63">
        <v>190</v>
      </c>
      <c r="DF7" s="61" t="s">
        <v>314</v>
      </c>
      <c r="DG7" s="95">
        <v>35</v>
      </c>
      <c r="DH7" s="95">
        <v>78</v>
      </c>
      <c r="DI7" s="96" t="s">
        <v>147</v>
      </c>
      <c r="DJ7" s="96" t="s">
        <v>147</v>
      </c>
      <c r="DK7" s="95">
        <v>113</v>
      </c>
      <c r="DL7" s="61" t="s">
        <v>314</v>
      </c>
      <c r="DM7" s="95">
        <v>23</v>
      </c>
      <c r="DN7" s="95">
        <v>34</v>
      </c>
      <c r="DO7" s="96" t="s">
        <v>147</v>
      </c>
      <c r="DP7" s="96" t="s">
        <v>147</v>
      </c>
      <c r="DQ7" s="95">
        <v>57</v>
      </c>
      <c r="DR7" s="61" t="s">
        <v>314</v>
      </c>
      <c r="DS7" s="95">
        <v>15</v>
      </c>
      <c r="DT7" s="95">
        <v>31</v>
      </c>
      <c r="DU7" s="96" t="s">
        <v>147</v>
      </c>
      <c r="DV7" s="96" t="s">
        <v>147</v>
      </c>
      <c r="DW7" s="95">
        <v>46</v>
      </c>
      <c r="DX7" s="61" t="s">
        <v>314</v>
      </c>
      <c r="DY7" s="95">
        <v>17</v>
      </c>
      <c r="DZ7" s="95">
        <v>4</v>
      </c>
      <c r="EA7" s="96" t="s">
        <v>147</v>
      </c>
      <c r="EB7" s="96" t="s">
        <v>147</v>
      </c>
      <c r="EC7" s="95">
        <v>21</v>
      </c>
      <c r="ED7" s="61" t="s">
        <v>314</v>
      </c>
      <c r="EE7" s="95">
        <v>22</v>
      </c>
      <c r="EF7" s="96" t="s">
        <v>147</v>
      </c>
      <c r="EG7" s="96" t="s">
        <v>147</v>
      </c>
      <c r="EH7" s="96" t="s">
        <v>147</v>
      </c>
      <c r="EI7" s="95">
        <v>22</v>
      </c>
      <c r="EJ7" s="61" t="s">
        <v>314</v>
      </c>
      <c r="EK7" s="96" t="s">
        <v>147</v>
      </c>
      <c r="EL7" s="96" t="s">
        <v>147</v>
      </c>
      <c r="EM7" s="96" t="s">
        <v>147</v>
      </c>
      <c r="EN7" s="95">
        <v>144</v>
      </c>
      <c r="EO7" s="95">
        <v>144</v>
      </c>
      <c r="EP7" s="61" t="s">
        <v>314</v>
      </c>
      <c r="EQ7" s="63">
        <v>94</v>
      </c>
      <c r="ER7" s="115" t="s">
        <v>147</v>
      </c>
      <c r="ES7" s="63">
        <v>2644</v>
      </c>
      <c r="ET7" s="115" t="s">
        <v>147</v>
      </c>
      <c r="EU7" s="63">
        <v>2738</v>
      </c>
      <c r="EV7" s="63">
        <v>562</v>
      </c>
      <c r="EW7" s="63">
        <v>672</v>
      </c>
      <c r="EX7" s="63">
        <v>2648</v>
      </c>
      <c r="EY7" s="63">
        <v>144</v>
      </c>
      <c r="EZ7" s="63">
        <v>4026</v>
      </c>
    </row>
    <row r="8" spans="1:156" ht="15" customHeight="1" x14ac:dyDescent="0.2">
      <c r="A8" s="60" t="s">
        <v>24</v>
      </c>
      <c r="B8" s="61" t="s">
        <v>455</v>
      </c>
      <c r="C8" s="92" t="s">
        <v>127</v>
      </c>
      <c r="D8" s="61" t="s">
        <v>154</v>
      </c>
      <c r="E8" s="61" t="s">
        <v>158</v>
      </c>
      <c r="F8" s="61" t="s">
        <v>155</v>
      </c>
      <c r="G8" s="61" t="s">
        <v>158</v>
      </c>
      <c r="H8" s="61" t="s">
        <v>314</v>
      </c>
      <c r="I8" s="95">
        <v>17</v>
      </c>
      <c r="J8" s="95">
        <v>11</v>
      </c>
      <c r="K8" s="95">
        <v>37</v>
      </c>
      <c r="L8" s="96" t="s">
        <v>147</v>
      </c>
      <c r="M8" s="95">
        <v>65</v>
      </c>
      <c r="N8" s="61" t="s">
        <v>314</v>
      </c>
      <c r="O8" s="95">
        <v>32</v>
      </c>
      <c r="P8" s="95">
        <v>17</v>
      </c>
      <c r="Q8" s="95">
        <v>46</v>
      </c>
      <c r="R8" s="96" t="s">
        <v>147</v>
      </c>
      <c r="S8" s="95">
        <v>95</v>
      </c>
      <c r="T8" s="61" t="s">
        <v>314</v>
      </c>
      <c r="U8" s="95">
        <v>4</v>
      </c>
      <c r="V8" s="96" t="s">
        <v>147</v>
      </c>
      <c r="W8" s="96" t="s">
        <v>147</v>
      </c>
      <c r="X8" s="96" t="s">
        <v>147</v>
      </c>
      <c r="Y8" s="95">
        <v>4</v>
      </c>
      <c r="Z8" s="61" t="s">
        <v>314</v>
      </c>
      <c r="AA8" s="95">
        <v>9</v>
      </c>
      <c r="AB8" s="96" t="s">
        <v>147</v>
      </c>
      <c r="AC8" s="95">
        <v>4</v>
      </c>
      <c r="AD8" s="96" t="s">
        <v>147</v>
      </c>
      <c r="AE8" s="95">
        <v>13</v>
      </c>
      <c r="AF8" s="61" t="s">
        <v>314</v>
      </c>
      <c r="AG8" s="95">
        <v>42</v>
      </c>
      <c r="AH8" s="95">
        <v>18</v>
      </c>
      <c r="AI8" s="95">
        <v>310</v>
      </c>
      <c r="AJ8" s="95">
        <v>12</v>
      </c>
      <c r="AK8" s="95">
        <v>382</v>
      </c>
      <c r="AL8" s="61" t="s">
        <v>314</v>
      </c>
      <c r="AM8" s="95">
        <v>6</v>
      </c>
      <c r="AN8" s="96" t="s">
        <v>147</v>
      </c>
      <c r="AO8" s="95">
        <v>1</v>
      </c>
      <c r="AP8" s="96" t="s">
        <v>147</v>
      </c>
      <c r="AQ8" s="95">
        <v>7</v>
      </c>
      <c r="AR8" s="61" t="s">
        <v>314</v>
      </c>
      <c r="AS8" s="95">
        <v>74</v>
      </c>
      <c r="AT8" s="96" t="s">
        <v>147</v>
      </c>
      <c r="AU8" s="95">
        <v>9</v>
      </c>
      <c r="AV8" s="96" t="s">
        <v>147</v>
      </c>
      <c r="AW8" s="95">
        <v>83</v>
      </c>
      <c r="AX8" s="61" t="s">
        <v>314</v>
      </c>
      <c r="AY8" s="95">
        <v>3</v>
      </c>
      <c r="AZ8" s="96" t="s">
        <v>147</v>
      </c>
      <c r="BA8" s="95">
        <v>1</v>
      </c>
      <c r="BB8" s="96" t="s">
        <v>147</v>
      </c>
      <c r="BC8" s="95">
        <v>4</v>
      </c>
      <c r="BD8" s="61" t="s">
        <v>314</v>
      </c>
      <c r="BE8" s="95">
        <v>18</v>
      </c>
      <c r="BF8" s="95">
        <v>24</v>
      </c>
      <c r="BG8" s="95">
        <v>28</v>
      </c>
      <c r="BH8" s="95">
        <v>3</v>
      </c>
      <c r="BI8" s="95">
        <v>73</v>
      </c>
      <c r="BJ8" s="61" t="s">
        <v>314</v>
      </c>
      <c r="BK8" s="95">
        <v>42</v>
      </c>
      <c r="BL8" s="95">
        <v>15</v>
      </c>
      <c r="BM8" s="95">
        <v>150</v>
      </c>
      <c r="BN8" s="95">
        <v>20</v>
      </c>
      <c r="BO8" s="95">
        <v>227</v>
      </c>
      <c r="BP8" s="61" t="s">
        <v>314</v>
      </c>
      <c r="BQ8" s="95">
        <v>35</v>
      </c>
      <c r="BR8" s="95">
        <v>40</v>
      </c>
      <c r="BS8" s="95">
        <v>194</v>
      </c>
      <c r="BT8" s="95">
        <v>16</v>
      </c>
      <c r="BU8" s="95">
        <v>285</v>
      </c>
      <c r="BV8" s="61" t="s">
        <v>314</v>
      </c>
      <c r="BW8" s="95">
        <v>28</v>
      </c>
      <c r="BX8" s="95">
        <v>11</v>
      </c>
      <c r="BY8" s="95">
        <v>50</v>
      </c>
      <c r="BZ8" s="95">
        <v>10</v>
      </c>
      <c r="CA8" s="95">
        <v>99</v>
      </c>
      <c r="CB8" s="61" t="s">
        <v>314</v>
      </c>
      <c r="CC8" s="95">
        <v>25</v>
      </c>
      <c r="CD8" s="96" t="s">
        <v>147</v>
      </c>
      <c r="CE8" s="96" t="s">
        <v>147</v>
      </c>
      <c r="CF8" s="95">
        <v>7</v>
      </c>
      <c r="CG8" s="95">
        <v>32</v>
      </c>
      <c r="CH8" s="61" t="s">
        <v>314</v>
      </c>
      <c r="CI8" s="95">
        <v>22</v>
      </c>
      <c r="CJ8" s="95">
        <v>26</v>
      </c>
      <c r="CK8" s="96" t="s">
        <v>147</v>
      </c>
      <c r="CL8" s="96" t="s">
        <v>147</v>
      </c>
      <c r="CM8" s="95">
        <v>48</v>
      </c>
      <c r="CN8" s="61" t="s">
        <v>314</v>
      </c>
      <c r="CO8" s="95">
        <v>77</v>
      </c>
      <c r="CP8" s="95">
        <v>159</v>
      </c>
      <c r="CQ8" s="95">
        <v>220</v>
      </c>
      <c r="CR8" s="95">
        <v>22</v>
      </c>
      <c r="CS8" s="63">
        <v>478</v>
      </c>
      <c r="CT8" s="61" t="s">
        <v>314</v>
      </c>
      <c r="CU8" s="95">
        <v>27</v>
      </c>
      <c r="CV8" s="95">
        <v>12</v>
      </c>
      <c r="CW8" s="95">
        <v>76</v>
      </c>
      <c r="CX8" s="96" t="s">
        <v>147</v>
      </c>
      <c r="CY8" s="95">
        <v>115</v>
      </c>
      <c r="CZ8" s="61" t="s">
        <v>314</v>
      </c>
      <c r="DA8" s="95">
        <v>114</v>
      </c>
      <c r="DB8" s="95">
        <v>296</v>
      </c>
      <c r="DC8" s="95">
        <v>635</v>
      </c>
      <c r="DD8" s="95">
        <v>25</v>
      </c>
      <c r="DE8" s="63">
        <v>1070</v>
      </c>
      <c r="DF8" s="61" t="s">
        <v>314</v>
      </c>
      <c r="DG8" s="95">
        <v>39</v>
      </c>
      <c r="DH8" s="95">
        <v>81</v>
      </c>
      <c r="DI8" s="95">
        <v>8</v>
      </c>
      <c r="DJ8" s="96" t="s">
        <v>147</v>
      </c>
      <c r="DK8" s="95">
        <v>128</v>
      </c>
      <c r="DL8" s="61" t="s">
        <v>314</v>
      </c>
      <c r="DM8" s="95">
        <v>27</v>
      </c>
      <c r="DN8" s="96" t="s">
        <v>147</v>
      </c>
      <c r="DO8" s="95">
        <v>22</v>
      </c>
      <c r="DP8" s="96" t="s">
        <v>147</v>
      </c>
      <c r="DQ8" s="95">
        <v>49</v>
      </c>
      <c r="DR8" s="61" t="s">
        <v>314</v>
      </c>
      <c r="DS8" s="95">
        <v>20</v>
      </c>
      <c r="DT8" s="96" t="s">
        <v>147</v>
      </c>
      <c r="DU8" s="95">
        <v>45</v>
      </c>
      <c r="DV8" s="96" t="s">
        <v>147</v>
      </c>
      <c r="DW8" s="95">
        <v>65</v>
      </c>
      <c r="DX8" s="61" t="s">
        <v>314</v>
      </c>
      <c r="DY8" s="95">
        <v>37</v>
      </c>
      <c r="DZ8" s="95">
        <v>6</v>
      </c>
      <c r="EA8" s="95">
        <v>6</v>
      </c>
      <c r="EB8" s="96" t="s">
        <v>147</v>
      </c>
      <c r="EC8" s="95">
        <v>49</v>
      </c>
      <c r="ED8" s="61" t="s">
        <v>314</v>
      </c>
      <c r="EE8" s="95">
        <v>9</v>
      </c>
      <c r="EF8" s="96" t="s">
        <v>147</v>
      </c>
      <c r="EG8" s="95">
        <v>6</v>
      </c>
      <c r="EH8" s="95">
        <v>6</v>
      </c>
      <c r="EI8" s="95">
        <v>21</v>
      </c>
      <c r="EJ8" s="61" t="s">
        <v>314</v>
      </c>
      <c r="EK8" s="95">
        <v>3</v>
      </c>
      <c r="EL8" s="96" t="s">
        <v>147</v>
      </c>
      <c r="EM8" s="96" t="s">
        <v>147</v>
      </c>
      <c r="EN8" s="95">
        <v>75</v>
      </c>
      <c r="EO8" s="95">
        <v>78</v>
      </c>
      <c r="EP8" s="61" t="s">
        <v>6</v>
      </c>
      <c r="EQ8" s="115" t="s">
        <v>147</v>
      </c>
      <c r="ER8" s="115" t="s">
        <v>147</v>
      </c>
      <c r="ES8" s="115" t="s">
        <v>147</v>
      </c>
      <c r="ET8" s="115" t="s">
        <v>147</v>
      </c>
      <c r="EU8" s="115" t="s">
        <v>147</v>
      </c>
      <c r="EV8" s="63">
        <v>710</v>
      </c>
      <c r="EW8" s="63">
        <v>716</v>
      </c>
      <c r="EX8" s="63">
        <v>1848</v>
      </c>
      <c r="EY8" s="63">
        <v>196</v>
      </c>
      <c r="EZ8" s="63">
        <v>3470</v>
      </c>
    </row>
    <row r="9" spans="1:156" ht="15" customHeight="1" x14ac:dyDescent="0.2">
      <c r="A9" s="60" t="s">
        <v>24</v>
      </c>
      <c r="B9" s="61" t="s">
        <v>454</v>
      </c>
      <c r="C9" s="92" t="s">
        <v>324</v>
      </c>
      <c r="D9" s="61" t="s">
        <v>157</v>
      </c>
      <c r="E9" s="61" t="s">
        <v>158</v>
      </c>
      <c r="F9" s="61" t="s">
        <v>155</v>
      </c>
      <c r="G9" s="61" t="s">
        <v>306</v>
      </c>
      <c r="H9" s="61" t="s">
        <v>314</v>
      </c>
      <c r="I9" s="95">
        <v>45</v>
      </c>
      <c r="J9" s="95">
        <v>11</v>
      </c>
      <c r="K9" s="95">
        <v>12</v>
      </c>
      <c r="L9" s="96" t="s">
        <v>147</v>
      </c>
      <c r="M9" s="95">
        <v>68</v>
      </c>
      <c r="N9" s="61" t="s">
        <v>314</v>
      </c>
      <c r="O9" s="95">
        <v>53</v>
      </c>
      <c r="P9" s="95">
        <v>8</v>
      </c>
      <c r="Q9" s="95">
        <v>37</v>
      </c>
      <c r="R9" s="96" t="s">
        <v>147</v>
      </c>
      <c r="S9" s="95">
        <v>98</v>
      </c>
      <c r="T9" s="61" t="s">
        <v>314</v>
      </c>
      <c r="U9" s="95">
        <v>17.5</v>
      </c>
      <c r="V9" s="96" t="s">
        <v>147</v>
      </c>
      <c r="W9" s="96" t="s">
        <v>147</v>
      </c>
      <c r="X9" s="96" t="s">
        <v>147</v>
      </c>
      <c r="Y9" s="95">
        <v>17.5</v>
      </c>
      <c r="Z9" s="61" t="s">
        <v>314</v>
      </c>
      <c r="AA9" s="95">
        <v>3</v>
      </c>
      <c r="AB9" s="96" t="s">
        <v>147</v>
      </c>
      <c r="AC9" s="95">
        <v>60</v>
      </c>
      <c r="AD9" s="96" t="s">
        <v>147</v>
      </c>
      <c r="AE9" s="95">
        <v>63</v>
      </c>
      <c r="AF9" s="61" t="s">
        <v>314</v>
      </c>
      <c r="AG9" s="95">
        <v>79</v>
      </c>
      <c r="AH9" s="96" t="s">
        <v>147</v>
      </c>
      <c r="AI9" s="95">
        <v>150</v>
      </c>
      <c r="AJ9" s="96" t="s">
        <v>147</v>
      </c>
      <c r="AK9" s="95">
        <v>229</v>
      </c>
      <c r="AL9" s="61" t="s">
        <v>314</v>
      </c>
      <c r="AM9" s="95">
        <v>20.5</v>
      </c>
      <c r="AN9" s="96" t="s">
        <v>147</v>
      </c>
      <c r="AO9" s="95">
        <v>29</v>
      </c>
      <c r="AP9" s="96" t="s">
        <v>147</v>
      </c>
      <c r="AQ9" s="95">
        <v>49.5</v>
      </c>
      <c r="AR9" s="61" t="s">
        <v>314</v>
      </c>
      <c r="AS9" s="95">
        <v>26</v>
      </c>
      <c r="AT9" s="95">
        <v>22</v>
      </c>
      <c r="AU9" s="95">
        <v>4</v>
      </c>
      <c r="AV9" s="96" t="s">
        <v>147</v>
      </c>
      <c r="AW9" s="95">
        <v>52</v>
      </c>
      <c r="AX9" s="61" t="s">
        <v>314</v>
      </c>
      <c r="AY9" s="95">
        <v>29</v>
      </c>
      <c r="AZ9" s="96" t="s">
        <v>147</v>
      </c>
      <c r="BA9" s="96" t="s">
        <v>147</v>
      </c>
      <c r="BB9" s="96" t="s">
        <v>147</v>
      </c>
      <c r="BC9" s="95">
        <v>29</v>
      </c>
      <c r="BD9" s="61" t="s">
        <v>314</v>
      </c>
      <c r="BE9" s="95">
        <v>27</v>
      </c>
      <c r="BF9" s="95">
        <v>3</v>
      </c>
      <c r="BG9" s="95">
        <v>34</v>
      </c>
      <c r="BH9" s="96" t="s">
        <v>147</v>
      </c>
      <c r="BI9" s="95">
        <v>64</v>
      </c>
      <c r="BJ9" s="61" t="s">
        <v>314</v>
      </c>
      <c r="BK9" s="95">
        <v>78</v>
      </c>
      <c r="BL9" s="95">
        <v>8</v>
      </c>
      <c r="BM9" s="95">
        <v>171</v>
      </c>
      <c r="BN9" s="96" t="s">
        <v>147</v>
      </c>
      <c r="BO9" s="95">
        <v>257</v>
      </c>
      <c r="BP9" s="61" t="s">
        <v>314</v>
      </c>
      <c r="BQ9" s="95">
        <v>38</v>
      </c>
      <c r="BR9" s="95">
        <v>60</v>
      </c>
      <c r="BS9" s="95">
        <v>60</v>
      </c>
      <c r="BT9" s="96" t="s">
        <v>147</v>
      </c>
      <c r="BU9" s="95">
        <v>158</v>
      </c>
      <c r="BV9" s="61" t="s">
        <v>314</v>
      </c>
      <c r="BW9" s="95">
        <v>30.5</v>
      </c>
      <c r="BX9" s="95">
        <v>4</v>
      </c>
      <c r="BY9" s="95">
        <v>158</v>
      </c>
      <c r="BZ9" s="96" t="s">
        <v>147</v>
      </c>
      <c r="CA9" s="95">
        <v>192.5</v>
      </c>
      <c r="CB9" s="61" t="s">
        <v>314</v>
      </c>
      <c r="CC9" s="95">
        <v>1</v>
      </c>
      <c r="CD9" s="96" t="s">
        <v>147</v>
      </c>
      <c r="CE9" s="95">
        <v>36</v>
      </c>
      <c r="CF9" s="96" t="s">
        <v>147</v>
      </c>
      <c r="CG9" s="95">
        <v>37</v>
      </c>
      <c r="CH9" s="61" t="s">
        <v>314</v>
      </c>
      <c r="CI9" s="95">
        <v>35</v>
      </c>
      <c r="CJ9" s="96" t="s">
        <v>147</v>
      </c>
      <c r="CK9" s="95">
        <v>2</v>
      </c>
      <c r="CL9" s="96" t="s">
        <v>147</v>
      </c>
      <c r="CM9" s="95">
        <v>37</v>
      </c>
      <c r="CN9" s="61" t="s">
        <v>314</v>
      </c>
      <c r="CO9" s="95">
        <v>97</v>
      </c>
      <c r="CP9" s="95">
        <v>146</v>
      </c>
      <c r="CQ9" s="95">
        <v>414</v>
      </c>
      <c r="CR9" s="96" t="s">
        <v>147</v>
      </c>
      <c r="CS9" s="63">
        <v>657</v>
      </c>
      <c r="CT9" s="61" t="s">
        <v>314</v>
      </c>
      <c r="CU9" s="95">
        <v>10</v>
      </c>
      <c r="CV9" s="95">
        <v>6</v>
      </c>
      <c r="CW9" s="95">
        <v>45</v>
      </c>
      <c r="CX9" s="96" t="s">
        <v>147</v>
      </c>
      <c r="CY9" s="95">
        <v>61</v>
      </c>
      <c r="CZ9" s="61" t="s">
        <v>314</v>
      </c>
      <c r="DA9" s="95">
        <v>125</v>
      </c>
      <c r="DB9" s="95">
        <v>347</v>
      </c>
      <c r="DC9" s="95">
        <v>240</v>
      </c>
      <c r="DD9" s="96" t="s">
        <v>147</v>
      </c>
      <c r="DE9" s="63">
        <v>712</v>
      </c>
      <c r="DF9" s="61" t="s">
        <v>314</v>
      </c>
      <c r="DG9" s="95">
        <v>9</v>
      </c>
      <c r="DH9" s="96" t="s">
        <v>147</v>
      </c>
      <c r="DI9" s="95">
        <v>9</v>
      </c>
      <c r="DJ9" s="96" t="s">
        <v>147</v>
      </c>
      <c r="DK9" s="95">
        <v>18</v>
      </c>
      <c r="DL9" s="61" t="s">
        <v>314</v>
      </c>
      <c r="DM9" s="95">
        <v>35</v>
      </c>
      <c r="DN9" s="95">
        <v>12</v>
      </c>
      <c r="DO9" s="95">
        <v>170</v>
      </c>
      <c r="DP9" s="96" t="s">
        <v>147</v>
      </c>
      <c r="DQ9" s="95">
        <v>217</v>
      </c>
      <c r="DR9" s="61" t="s">
        <v>314</v>
      </c>
      <c r="DS9" s="95">
        <v>42.5</v>
      </c>
      <c r="DT9" s="95">
        <v>7</v>
      </c>
      <c r="DU9" s="95">
        <v>84</v>
      </c>
      <c r="DV9" s="96" t="s">
        <v>147</v>
      </c>
      <c r="DW9" s="95">
        <v>133.5</v>
      </c>
      <c r="DX9" s="61" t="s">
        <v>314</v>
      </c>
      <c r="DY9" s="95">
        <v>18</v>
      </c>
      <c r="DZ9" s="95">
        <v>23</v>
      </c>
      <c r="EA9" s="95">
        <v>18</v>
      </c>
      <c r="EB9" s="96" t="s">
        <v>147</v>
      </c>
      <c r="EC9" s="95">
        <v>59</v>
      </c>
      <c r="ED9" s="61" t="s">
        <v>314</v>
      </c>
      <c r="EE9" s="95">
        <v>15</v>
      </c>
      <c r="EF9" s="96" t="s">
        <v>147</v>
      </c>
      <c r="EG9" s="95">
        <v>16</v>
      </c>
      <c r="EH9" s="95">
        <v>3</v>
      </c>
      <c r="EI9" s="95">
        <v>34</v>
      </c>
      <c r="EJ9" s="61" t="s">
        <v>314</v>
      </c>
      <c r="EK9" s="95">
        <v>6</v>
      </c>
      <c r="EL9" s="96" t="s">
        <v>147</v>
      </c>
      <c r="EM9" s="95">
        <v>3</v>
      </c>
      <c r="EN9" s="95">
        <v>345</v>
      </c>
      <c r="EO9" s="95">
        <v>354</v>
      </c>
      <c r="EP9" s="61" t="s">
        <v>314</v>
      </c>
      <c r="EQ9" s="63">
        <v>34.5</v>
      </c>
      <c r="ER9" s="115" t="s">
        <v>147</v>
      </c>
      <c r="ES9" s="63">
        <v>33</v>
      </c>
      <c r="ET9" s="63">
        <v>6</v>
      </c>
      <c r="EU9" s="63">
        <v>73.5</v>
      </c>
      <c r="EV9" s="63">
        <v>874.5</v>
      </c>
      <c r="EW9" s="63">
        <v>657</v>
      </c>
      <c r="EX9" s="63">
        <v>1785</v>
      </c>
      <c r="EY9" s="63">
        <v>354</v>
      </c>
      <c r="EZ9" s="63">
        <v>3670.5</v>
      </c>
    </row>
    <row r="10" spans="1:156" ht="15" customHeight="1" x14ac:dyDescent="0.2">
      <c r="A10" s="60" t="s">
        <v>24</v>
      </c>
      <c r="B10" s="61" t="s">
        <v>454</v>
      </c>
      <c r="C10" s="92" t="s">
        <v>325</v>
      </c>
      <c r="D10" s="61" t="s">
        <v>157</v>
      </c>
      <c r="E10" s="61" t="s">
        <v>158</v>
      </c>
      <c r="F10" s="61" t="s">
        <v>155</v>
      </c>
      <c r="G10" s="61" t="s">
        <v>158</v>
      </c>
      <c r="H10" s="61" t="s">
        <v>314</v>
      </c>
      <c r="I10" s="95">
        <v>29</v>
      </c>
      <c r="J10" s="95">
        <v>4</v>
      </c>
      <c r="K10" s="95">
        <v>22</v>
      </c>
      <c r="L10" s="96" t="s">
        <v>147</v>
      </c>
      <c r="M10" s="95">
        <v>55</v>
      </c>
      <c r="N10" s="61" t="s">
        <v>314</v>
      </c>
      <c r="O10" s="95">
        <v>45</v>
      </c>
      <c r="P10" s="96" t="s">
        <v>147</v>
      </c>
      <c r="Q10" s="95">
        <v>26</v>
      </c>
      <c r="R10" s="96" t="s">
        <v>147</v>
      </c>
      <c r="S10" s="95">
        <v>71</v>
      </c>
      <c r="T10" s="61" t="s">
        <v>314</v>
      </c>
      <c r="U10" s="95">
        <v>18</v>
      </c>
      <c r="V10" s="96" t="s">
        <v>147</v>
      </c>
      <c r="W10" s="96" t="s">
        <v>147</v>
      </c>
      <c r="X10" s="96" t="s">
        <v>147</v>
      </c>
      <c r="Y10" s="95">
        <v>18</v>
      </c>
      <c r="Z10" s="61" t="s">
        <v>314</v>
      </c>
      <c r="AA10" s="95">
        <v>9</v>
      </c>
      <c r="AB10" s="96" t="s">
        <v>147</v>
      </c>
      <c r="AC10" s="95">
        <v>27</v>
      </c>
      <c r="AD10" s="96" t="s">
        <v>147</v>
      </c>
      <c r="AE10" s="95">
        <v>36</v>
      </c>
      <c r="AF10" s="61" t="s">
        <v>314</v>
      </c>
      <c r="AG10" s="95">
        <v>73</v>
      </c>
      <c r="AH10" s="96" t="s">
        <v>147</v>
      </c>
      <c r="AI10" s="95">
        <v>87</v>
      </c>
      <c r="AJ10" s="95">
        <v>21</v>
      </c>
      <c r="AK10" s="95">
        <v>181</v>
      </c>
      <c r="AL10" s="61" t="s">
        <v>6</v>
      </c>
      <c r="AM10" s="95">
        <v>26</v>
      </c>
      <c r="AN10" s="96" t="s">
        <v>147</v>
      </c>
      <c r="AO10" s="96" t="s">
        <v>147</v>
      </c>
      <c r="AP10" s="96" t="s">
        <v>147</v>
      </c>
      <c r="AQ10" s="95">
        <v>26</v>
      </c>
      <c r="AR10" s="61" t="s">
        <v>314</v>
      </c>
      <c r="AS10" s="95">
        <v>61</v>
      </c>
      <c r="AT10" s="96" t="s">
        <v>147</v>
      </c>
      <c r="AU10" s="96" t="s">
        <v>147</v>
      </c>
      <c r="AV10" s="96" t="s">
        <v>147</v>
      </c>
      <c r="AW10" s="95">
        <v>61</v>
      </c>
      <c r="AX10" s="61" t="s">
        <v>314</v>
      </c>
      <c r="AY10" s="95">
        <v>44</v>
      </c>
      <c r="AZ10" s="96" t="s">
        <v>147</v>
      </c>
      <c r="BA10" s="96" t="s">
        <v>147</v>
      </c>
      <c r="BB10" s="96" t="s">
        <v>147</v>
      </c>
      <c r="BC10" s="95">
        <v>44</v>
      </c>
      <c r="BD10" s="61" t="s">
        <v>314</v>
      </c>
      <c r="BE10" s="95">
        <v>22</v>
      </c>
      <c r="BF10" s="95">
        <v>11</v>
      </c>
      <c r="BG10" s="96" t="s">
        <v>147</v>
      </c>
      <c r="BH10" s="96" t="s">
        <v>147</v>
      </c>
      <c r="BI10" s="95">
        <v>33</v>
      </c>
      <c r="BJ10" s="61" t="s">
        <v>314</v>
      </c>
      <c r="BK10" s="95">
        <v>62</v>
      </c>
      <c r="BL10" s="95">
        <v>36</v>
      </c>
      <c r="BM10" s="95">
        <v>126</v>
      </c>
      <c r="BN10" s="95">
        <v>22</v>
      </c>
      <c r="BO10" s="95">
        <v>246</v>
      </c>
      <c r="BP10" s="61" t="s">
        <v>314</v>
      </c>
      <c r="BQ10" s="95">
        <v>61</v>
      </c>
      <c r="BR10" s="95">
        <v>33</v>
      </c>
      <c r="BS10" s="95">
        <v>170</v>
      </c>
      <c r="BT10" s="96" t="s">
        <v>147</v>
      </c>
      <c r="BU10" s="95">
        <v>264</v>
      </c>
      <c r="BV10" s="61" t="s">
        <v>314</v>
      </c>
      <c r="BW10" s="95">
        <v>46</v>
      </c>
      <c r="BX10" s="96" t="s">
        <v>147</v>
      </c>
      <c r="BY10" s="95">
        <v>145</v>
      </c>
      <c r="BZ10" s="96" t="s">
        <v>147</v>
      </c>
      <c r="CA10" s="95">
        <v>191</v>
      </c>
      <c r="CB10" s="61" t="s">
        <v>314</v>
      </c>
      <c r="CC10" s="95">
        <v>13</v>
      </c>
      <c r="CD10" s="96" t="s">
        <v>147</v>
      </c>
      <c r="CE10" s="95">
        <v>35</v>
      </c>
      <c r="CF10" s="96" t="s">
        <v>147</v>
      </c>
      <c r="CG10" s="95">
        <v>48</v>
      </c>
      <c r="CH10" s="61" t="s">
        <v>314</v>
      </c>
      <c r="CI10" s="95">
        <v>22</v>
      </c>
      <c r="CJ10" s="96" t="s">
        <v>147</v>
      </c>
      <c r="CK10" s="96" t="s">
        <v>147</v>
      </c>
      <c r="CL10" s="96" t="s">
        <v>147</v>
      </c>
      <c r="CM10" s="95">
        <v>22</v>
      </c>
      <c r="CN10" s="61" t="s">
        <v>314</v>
      </c>
      <c r="CO10" s="95">
        <v>66</v>
      </c>
      <c r="CP10" s="95">
        <v>198</v>
      </c>
      <c r="CQ10" s="95">
        <v>332</v>
      </c>
      <c r="CR10" s="95">
        <v>56</v>
      </c>
      <c r="CS10" s="63">
        <v>652</v>
      </c>
      <c r="CT10" s="61" t="s">
        <v>314</v>
      </c>
      <c r="CU10" s="95">
        <v>22</v>
      </c>
      <c r="CV10" s="95">
        <v>22</v>
      </c>
      <c r="CW10" s="95">
        <v>20</v>
      </c>
      <c r="CX10" s="96" t="s">
        <v>147</v>
      </c>
      <c r="CY10" s="95">
        <v>64</v>
      </c>
      <c r="CZ10" s="61" t="s">
        <v>314</v>
      </c>
      <c r="DA10" s="95">
        <v>150</v>
      </c>
      <c r="DB10" s="95">
        <v>351</v>
      </c>
      <c r="DC10" s="95">
        <v>572</v>
      </c>
      <c r="DD10" s="95">
        <v>141</v>
      </c>
      <c r="DE10" s="63">
        <v>1214</v>
      </c>
      <c r="DF10" s="61" t="s">
        <v>314</v>
      </c>
      <c r="DG10" s="95">
        <v>22</v>
      </c>
      <c r="DH10" s="95">
        <v>33</v>
      </c>
      <c r="DI10" s="95">
        <v>49</v>
      </c>
      <c r="DJ10" s="96" t="s">
        <v>147</v>
      </c>
      <c r="DK10" s="95">
        <v>104</v>
      </c>
      <c r="DL10" s="61" t="s">
        <v>314</v>
      </c>
      <c r="DM10" s="95">
        <v>44</v>
      </c>
      <c r="DN10" s="95">
        <v>11</v>
      </c>
      <c r="DO10" s="96" t="s">
        <v>147</v>
      </c>
      <c r="DP10" s="96" t="s">
        <v>147</v>
      </c>
      <c r="DQ10" s="95">
        <v>55</v>
      </c>
      <c r="DR10" s="61" t="s">
        <v>314</v>
      </c>
      <c r="DS10" s="95">
        <v>65</v>
      </c>
      <c r="DT10" s="95">
        <v>15</v>
      </c>
      <c r="DU10" s="96" t="s">
        <v>147</v>
      </c>
      <c r="DV10" s="95">
        <v>96</v>
      </c>
      <c r="DW10" s="95">
        <v>176</v>
      </c>
      <c r="DX10" s="61" t="s">
        <v>314</v>
      </c>
      <c r="DY10" s="95">
        <v>33</v>
      </c>
      <c r="DZ10" s="95">
        <v>22</v>
      </c>
      <c r="EA10" s="96" t="s">
        <v>147</v>
      </c>
      <c r="EB10" s="96" t="s">
        <v>147</v>
      </c>
      <c r="EC10" s="95">
        <v>55</v>
      </c>
      <c r="ED10" s="61" t="s">
        <v>314</v>
      </c>
      <c r="EE10" s="95">
        <v>35</v>
      </c>
      <c r="EF10" s="96" t="s">
        <v>147</v>
      </c>
      <c r="EG10" s="95">
        <v>30</v>
      </c>
      <c r="EH10" s="96" t="s">
        <v>147</v>
      </c>
      <c r="EI10" s="95">
        <v>65</v>
      </c>
      <c r="EJ10" s="61" t="s">
        <v>314</v>
      </c>
      <c r="EK10" s="95">
        <v>2</v>
      </c>
      <c r="EL10" s="96" t="s">
        <v>147</v>
      </c>
      <c r="EM10" s="96" t="s">
        <v>147</v>
      </c>
      <c r="EN10" s="95">
        <v>160</v>
      </c>
      <c r="EO10" s="95">
        <v>162</v>
      </c>
      <c r="EP10" s="61" t="s">
        <v>6</v>
      </c>
      <c r="EQ10" s="115" t="s">
        <v>147</v>
      </c>
      <c r="ER10" s="115" t="s">
        <v>147</v>
      </c>
      <c r="ES10" s="115" t="s">
        <v>147</v>
      </c>
      <c r="ET10" s="115" t="s">
        <v>147</v>
      </c>
      <c r="EU10" s="115" t="s">
        <v>147</v>
      </c>
      <c r="EV10" s="63">
        <v>970</v>
      </c>
      <c r="EW10" s="63">
        <v>736</v>
      </c>
      <c r="EX10" s="63">
        <v>1641</v>
      </c>
      <c r="EY10" s="63">
        <v>496</v>
      </c>
      <c r="EZ10" s="63">
        <v>3843</v>
      </c>
    </row>
    <row r="11" spans="1:156" ht="15" customHeight="1" x14ac:dyDescent="0.2">
      <c r="A11" s="60" t="s">
        <v>24</v>
      </c>
      <c r="B11" s="61" t="s">
        <v>455</v>
      </c>
      <c r="C11" s="92" t="s">
        <v>326</v>
      </c>
      <c r="D11" s="61" t="s">
        <v>157</v>
      </c>
      <c r="E11" s="61" t="s">
        <v>159</v>
      </c>
      <c r="F11" s="61" t="s">
        <v>155</v>
      </c>
      <c r="G11" s="61" t="s">
        <v>158</v>
      </c>
      <c r="H11" s="61" t="s">
        <v>314</v>
      </c>
      <c r="I11" s="95">
        <v>4</v>
      </c>
      <c r="J11" s="96" t="s">
        <v>147</v>
      </c>
      <c r="K11" s="95">
        <v>168</v>
      </c>
      <c r="L11" s="96" t="s">
        <v>147</v>
      </c>
      <c r="M11" s="95">
        <v>172</v>
      </c>
      <c r="N11" s="61" t="s">
        <v>314</v>
      </c>
      <c r="O11" s="95">
        <v>22</v>
      </c>
      <c r="P11" s="96" t="s">
        <v>147</v>
      </c>
      <c r="Q11" s="95">
        <v>90</v>
      </c>
      <c r="R11" s="96" t="s">
        <v>147</v>
      </c>
      <c r="S11" s="95">
        <v>112</v>
      </c>
      <c r="T11" s="61" t="s">
        <v>314</v>
      </c>
      <c r="U11" s="95">
        <v>5</v>
      </c>
      <c r="V11" s="95">
        <v>16</v>
      </c>
      <c r="W11" s="96" t="s">
        <v>147</v>
      </c>
      <c r="X11" s="96" t="s">
        <v>147</v>
      </c>
      <c r="Y11" s="95">
        <v>21</v>
      </c>
      <c r="Z11" s="61" t="s">
        <v>314</v>
      </c>
      <c r="AA11" s="96" t="s">
        <v>147</v>
      </c>
      <c r="AB11" s="96" t="s">
        <v>147</v>
      </c>
      <c r="AC11" s="95">
        <v>68</v>
      </c>
      <c r="AD11" s="96" t="s">
        <v>147</v>
      </c>
      <c r="AE11" s="95">
        <v>68</v>
      </c>
      <c r="AF11" s="61" t="s">
        <v>314</v>
      </c>
      <c r="AG11" s="95">
        <v>72</v>
      </c>
      <c r="AH11" s="96" t="s">
        <v>147</v>
      </c>
      <c r="AI11" s="95">
        <v>96</v>
      </c>
      <c r="AJ11" s="96" t="s">
        <v>147</v>
      </c>
      <c r="AK11" s="95">
        <v>168</v>
      </c>
      <c r="AL11" s="61" t="s">
        <v>314</v>
      </c>
      <c r="AM11" s="95">
        <v>4</v>
      </c>
      <c r="AN11" s="96" t="s">
        <v>147</v>
      </c>
      <c r="AO11" s="95">
        <v>72</v>
      </c>
      <c r="AP11" s="96" t="s">
        <v>147</v>
      </c>
      <c r="AQ11" s="95">
        <v>76</v>
      </c>
      <c r="AR11" s="61" t="s">
        <v>314</v>
      </c>
      <c r="AS11" s="95">
        <v>56</v>
      </c>
      <c r="AT11" s="96" t="s">
        <v>147</v>
      </c>
      <c r="AU11" s="95">
        <v>16</v>
      </c>
      <c r="AV11" s="96" t="s">
        <v>147</v>
      </c>
      <c r="AW11" s="95">
        <v>72</v>
      </c>
      <c r="AX11" s="61" t="s">
        <v>314</v>
      </c>
      <c r="AY11" s="96" t="s">
        <v>147</v>
      </c>
      <c r="AZ11" s="96" t="s">
        <v>147</v>
      </c>
      <c r="BA11" s="95">
        <v>18</v>
      </c>
      <c r="BB11" s="96" t="s">
        <v>147</v>
      </c>
      <c r="BC11" s="95">
        <v>18</v>
      </c>
      <c r="BD11" s="61" t="s">
        <v>314</v>
      </c>
      <c r="BE11" s="95">
        <v>60</v>
      </c>
      <c r="BF11" s="96" t="s">
        <v>147</v>
      </c>
      <c r="BG11" s="95">
        <v>74</v>
      </c>
      <c r="BH11" s="96" t="s">
        <v>147</v>
      </c>
      <c r="BI11" s="95">
        <v>134</v>
      </c>
      <c r="BJ11" s="61" t="s">
        <v>314</v>
      </c>
      <c r="BK11" s="95">
        <v>33</v>
      </c>
      <c r="BL11" s="95">
        <v>44</v>
      </c>
      <c r="BM11" s="95">
        <v>307</v>
      </c>
      <c r="BN11" s="96" t="s">
        <v>147</v>
      </c>
      <c r="BO11" s="95">
        <v>384</v>
      </c>
      <c r="BP11" s="61" t="s">
        <v>314</v>
      </c>
      <c r="BQ11" s="95">
        <v>16</v>
      </c>
      <c r="BR11" s="95">
        <v>61</v>
      </c>
      <c r="BS11" s="95">
        <v>72</v>
      </c>
      <c r="BT11" s="96" t="s">
        <v>147</v>
      </c>
      <c r="BU11" s="95">
        <v>149</v>
      </c>
      <c r="BV11" s="61" t="s">
        <v>314</v>
      </c>
      <c r="BW11" s="95">
        <v>15</v>
      </c>
      <c r="BX11" s="96" t="s">
        <v>147</v>
      </c>
      <c r="BY11" s="95">
        <v>64</v>
      </c>
      <c r="BZ11" s="95">
        <v>48</v>
      </c>
      <c r="CA11" s="95">
        <v>127</v>
      </c>
      <c r="CB11" s="61" t="s">
        <v>314</v>
      </c>
      <c r="CC11" s="96" t="s">
        <v>147</v>
      </c>
      <c r="CD11" s="96" t="s">
        <v>147</v>
      </c>
      <c r="CE11" s="96" t="s">
        <v>147</v>
      </c>
      <c r="CF11" s="95">
        <v>8</v>
      </c>
      <c r="CG11" s="95">
        <v>8</v>
      </c>
      <c r="CH11" s="61" t="s">
        <v>314</v>
      </c>
      <c r="CI11" s="95">
        <v>20</v>
      </c>
      <c r="CJ11" s="95">
        <v>48</v>
      </c>
      <c r="CK11" s="96" t="s">
        <v>147</v>
      </c>
      <c r="CL11" s="96" t="s">
        <v>147</v>
      </c>
      <c r="CM11" s="95">
        <v>68</v>
      </c>
      <c r="CN11" s="61" t="s">
        <v>314</v>
      </c>
      <c r="CO11" s="95">
        <v>27</v>
      </c>
      <c r="CP11" s="95">
        <v>304</v>
      </c>
      <c r="CQ11" s="95">
        <v>591</v>
      </c>
      <c r="CR11" s="96" t="s">
        <v>147</v>
      </c>
      <c r="CS11" s="63">
        <v>922</v>
      </c>
      <c r="CT11" s="61" t="s">
        <v>314</v>
      </c>
      <c r="CU11" s="96" t="s">
        <v>147</v>
      </c>
      <c r="CV11" s="96" t="s">
        <v>147</v>
      </c>
      <c r="CW11" s="96" t="s">
        <v>147</v>
      </c>
      <c r="CX11" s="96" t="s">
        <v>147</v>
      </c>
      <c r="CY11" s="96" t="s">
        <v>147</v>
      </c>
      <c r="CZ11" s="61" t="s">
        <v>314</v>
      </c>
      <c r="DA11" s="95">
        <v>54</v>
      </c>
      <c r="DB11" s="95">
        <v>284</v>
      </c>
      <c r="DC11" s="95">
        <v>813</v>
      </c>
      <c r="DD11" s="96" t="s">
        <v>147</v>
      </c>
      <c r="DE11" s="63">
        <v>1151</v>
      </c>
      <c r="DF11" s="61" t="s">
        <v>314</v>
      </c>
      <c r="DG11" s="95">
        <v>25</v>
      </c>
      <c r="DH11" s="95">
        <v>176</v>
      </c>
      <c r="DI11" s="96" t="s">
        <v>147</v>
      </c>
      <c r="DJ11" s="96" t="s">
        <v>147</v>
      </c>
      <c r="DK11" s="95">
        <v>201</v>
      </c>
      <c r="DL11" s="61" t="s">
        <v>314</v>
      </c>
      <c r="DM11" s="96" t="s">
        <v>147</v>
      </c>
      <c r="DN11" s="96" t="s">
        <v>147</v>
      </c>
      <c r="DO11" s="95">
        <v>80</v>
      </c>
      <c r="DP11" s="96" t="s">
        <v>147</v>
      </c>
      <c r="DQ11" s="95">
        <v>80</v>
      </c>
      <c r="DR11" s="61" t="s">
        <v>314</v>
      </c>
      <c r="DS11" s="95">
        <v>13</v>
      </c>
      <c r="DT11" s="95">
        <v>76</v>
      </c>
      <c r="DU11" s="95">
        <v>224</v>
      </c>
      <c r="DV11" s="96" t="s">
        <v>147</v>
      </c>
      <c r="DW11" s="95">
        <v>313</v>
      </c>
      <c r="DX11" s="61" t="s">
        <v>314</v>
      </c>
      <c r="DY11" s="95">
        <v>9</v>
      </c>
      <c r="DZ11" s="95">
        <v>58</v>
      </c>
      <c r="EA11" s="96" t="s">
        <v>147</v>
      </c>
      <c r="EB11" s="96" t="s">
        <v>147</v>
      </c>
      <c r="EC11" s="95">
        <v>67</v>
      </c>
      <c r="ED11" s="61" t="s">
        <v>314</v>
      </c>
      <c r="EE11" s="95">
        <v>16</v>
      </c>
      <c r="EF11" s="96" t="s">
        <v>147</v>
      </c>
      <c r="EG11" s="95">
        <v>72</v>
      </c>
      <c r="EH11" s="96" t="s">
        <v>147</v>
      </c>
      <c r="EI11" s="95">
        <v>88</v>
      </c>
      <c r="EJ11" s="61" t="s">
        <v>314</v>
      </c>
      <c r="EK11" s="96" t="s">
        <v>147</v>
      </c>
      <c r="EL11" s="96" t="s">
        <v>147</v>
      </c>
      <c r="EM11" s="96" t="s">
        <v>147</v>
      </c>
      <c r="EN11" s="95">
        <v>164</v>
      </c>
      <c r="EO11" s="95">
        <v>164</v>
      </c>
      <c r="EP11" s="61" t="s">
        <v>6</v>
      </c>
      <c r="EQ11" s="115" t="s">
        <v>147</v>
      </c>
      <c r="ER11" s="115" t="s">
        <v>147</v>
      </c>
      <c r="ES11" s="115" t="s">
        <v>147</v>
      </c>
      <c r="ET11" s="115" t="s">
        <v>147</v>
      </c>
      <c r="EU11" s="115" t="s">
        <v>147</v>
      </c>
      <c r="EV11" s="63">
        <v>451</v>
      </c>
      <c r="EW11" s="63">
        <v>1067</v>
      </c>
      <c r="EX11" s="63">
        <v>2825</v>
      </c>
      <c r="EY11" s="63">
        <v>220</v>
      </c>
      <c r="EZ11" s="63">
        <v>4563</v>
      </c>
    </row>
    <row r="12" spans="1:156" ht="15" customHeight="1" x14ac:dyDescent="0.2">
      <c r="A12" s="60" t="s">
        <v>24</v>
      </c>
      <c r="B12" s="61" t="s">
        <v>455</v>
      </c>
      <c r="C12" s="92" t="s">
        <v>25</v>
      </c>
      <c r="D12" s="61" t="s">
        <v>160</v>
      </c>
      <c r="E12" s="61" t="s">
        <v>158</v>
      </c>
      <c r="F12" s="61" t="s">
        <v>155</v>
      </c>
      <c r="G12" s="61" t="s">
        <v>299</v>
      </c>
      <c r="H12" s="61" t="s">
        <v>314</v>
      </c>
      <c r="I12" s="95">
        <v>25.5</v>
      </c>
      <c r="J12" s="95">
        <v>5</v>
      </c>
      <c r="K12" s="95">
        <v>50</v>
      </c>
      <c r="L12" s="96" t="s">
        <v>147</v>
      </c>
      <c r="M12" s="95">
        <v>80.5</v>
      </c>
      <c r="N12" s="61" t="s">
        <v>314</v>
      </c>
      <c r="O12" s="95">
        <v>38.5</v>
      </c>
      <c r="P12" s="95">
        <v>16</v>
      </c>
      <c r="Q12" s="95">
        <v>28</v>
      </c>
      <c r="R12" s="96" t="s">
        <v>147</v>
      </c>
      <c r="S12" s="95">
        <v>82.5</v>
      </c>
      <c r="T12" s="61" t="s">
        <v>6</v>
      </c>
      <c r="U12" s="95">
        <v>15</v>
      </c>
      <c r="V12" s="95">
        <v>2</v>
      </c>
      <c r="W12" s="96" t="s">
        <v>147</v>
      </c>
      <c r="X12" s="96" t="s">
        <v>147</v>
      </c>
      <c r="Y12" s="95">
        <v>17</v>
      </c>
      <c r="Z12" s="61" t="s">
        <v>314</v>
      </c>
      <c r="AA12" s="95">
        <v>5.2</v>
      </c>
      <c r="AB12" s="96" t="s">
        <v>147</v>
      </c>
      <c r="AC12" s="95">
        <v>29</v>
      </c>
      <c r="AD12" s="96" t="s">
        <v>147</v>
      </c>
      <c r="AE12" s="95">
        <v>34.200000000000003</v>
      </c>
      <c r="AF12" s="61" t="s">
        <v>314</v>
      </c>
      <c r="AG12" s="95">
        <v>56.48</v>
      </c>
      <c r="AH12" s="95">
        <v>19</v>
      </c>
      <c r="AI12" s="95">
        <v>95</v>
      </c>
      <c r="AJ12" s="96" t="s">
        <v>147</v>
      </c>
      <c r="AK12" s="95">
        <v>170.48</v>
      </c>
      <c r="AL12" s="61" t="s">
        <v>314</v>
      </c>
      <c r="AM12" s="95">
        <v>22</v>
      </c>
      <c r="AN12" s="96" t="s">
        <v>147</v>
      </c>
      <c r="AO12" s="95">
        <v>8</v>
      </c>
      <c r="AP12" s="96" t="s">
        <v>147</v>
      </c>
      <c r="AQ12" s="95">
        <v>30</v>
      </c>
      <c r="AR12" s="61" t="s">
        <v>314</v>
      </c>
      <c r="AS12" s="95">
        <v>86.25</v>
      </c>
      <c r="AT12" s="96" t="s">
        <v>147</v>
      </c>
      <c r="AU12" s="95">
        <v>16</v>
      </c>
      <c r="AV12" s="96" t="s">
        <v>147</v>
      </c>
      <c r="AW12" s="95">
        <v>102.25</v>
      </c>
      <c r="AX12" s="61" t="s">
        <v>314</v>
      </c>
      <c r="AY12" s="95">
        <v>22</v>
      </c>
      <c r="AZ12" s="96" t="s">
        <v>147</v>
      </c>
      <c r="BA12" s="95">
        <v>4</v>
      </c>
      <c r="BB12" s="96" t="s">
        <v>147</v>
      </c>
      <c r="BC12" s="95">
        <v>26</v>
      </c>
      <c r="BD12" s="61" t="s">
        <v>314</v>
      </c>
      <c r="BE12" s="95">
        <v>40.5</v>
      </c>
      <c r="BF12" s="95">
        <v>14</v>
      </c>
      <c r="BG12" s="96" t="s">
        <v>147</v>
      </c>
      <c r="BH12" s="96" t="s">
        <v>147</v>
      </c>
      <c r="BI12" s="95">
        <v>54.5</v>
      </c>
      <c r="BJ12" s="61" t="s">
        <v>314</v>
      </c>
      <c r="BK12" s="95">
        <v>50.5</v>
      </c>
      <c r="BL12" s="95">
        <v>25</v>
      </c>
      <c r="BM12" s="95">
        <v>211</v>
      </c>
      <c r="BN12" s="96" t="s">
        <v>147</v>
      </c>
      <c r="BO12" s="95">
        <v>286.5</v>
      </c>
      <c r="BP12" s="61" t="s">
        <v>314</v>
      </c>
      <c r="BQ12" s="95">
        <v>33.25</v>
      </c>
      <c r="BR12" s="95">
        <v>88</v>
      </c>
      <c r="BS12" s="95">
        <v>30</v>
      </c>
      <c r="BT12" s="96" t="s">
        <v>147</v>
      </c>
      <c r="BU12" s="95">
        <v>151.25</v>
      </c>
      <c r="BV12" s="61" t="s">
        <v>314</v>
      </c>
      <c r="BW12" s="95">
        <v>34.880000000000003</v>
      </c>
      <c r="BX12" s="95">
        <v>4</v>
      </c>
      <c r="BY12" s="95">
        <v>24</v>
      </c>
      <c r="BZ12" s="96" t="s">
        <v>147</v>
      </c>
      <c r="CA12" s="95">
        <v>62.88</v>
      </c>
      <c r="CB12" s="61" t="s">
        <v>6</v>
      </c>
      <c r="CC12" s="96" t="s">
        <v>147</v>
      </c>
      <c r="CD12" s="96" t="s">
        <v>147</v>
      </c>
      <c r="CE12" s="96" t="s">
        <v>147</v>
      </c>
      <c r="CF12" s="96" t="s">
        <v>147</v>
      </c>
      <c r="CG12" s="96" t="s">
        <v>147</v>
      </c>
      <c r="CH12" s="61" t="s">
        <v>314</v>
      </c>
      <c r="CI12" s="95">
        <v>38.549999999999997</v>
      </c>
      <c r="CJ12" s="95">
        <v>22</v>
      </c>
      <c r="CK12" s="96" t="s">
        <v>147</v>
      </c>
      <c r="CL12" s="96" t="s">
        <v>147</v>
      </c>
      <c r="CM12" s="95">
        <v>60.55</v>
      </c>
      <c r="CN12" s="61" t="s">
        <v>314</v>
      </c>
      <c r="CO12" s="95">
        <v>75.55</v>
      </c>
      <c r="CP12" s="95">
        <v>207.55</v>
      </c>
      <c r="CQ12" s="95">
        <v>334</v>
      </c>
      <c r="CR12" s="96" t="s">
        <v>147</v>
      </c>
      <c r="CS12" s="63">
        <v>617.1</v>
      </c>
      <c r="CT12" s="61" t="s">
        <v>314</v>
      </c>
      <c r="CU12" s="95">
        <v>12.66</v>
      </c>
      <c r="CV12" s="95">
        <v>10</v>
      </c>
      <c r="CW12" s="96" t="s">
        <v>147</v>
      </c>
      <c r="CX12" s="96" t="s">
        <v>147</v>
      </c>
      <c r="CY12" s="95">
        <v>22.66</v>
      </c>
      <c r="CZ12" s="61" t="s">
        <v>314</v>
      </c>
      <c r="DA12" s="95">
        <v>100.55</v>
      </c>
      <c r="DB12" s="95">
        <v>243.55</v>
      </c>
      <c r="DC12" s="95">
        <v>336</v>
      </c>
      <c r="DD12" s="96" t="s">
        <v>147</v>
      </c>
      <c r="DE12" s="63">
        <v>680.1</v>
      </c>
      <c r="DF12" s="61" t="s">
        <v>314</v>
      </c>
      <c r="DG12" s="95">
        <v>35.479999999999997</v>
      </c>
      <c r="DH12" s="95">
        <v>65</v>
      </c>
      <c r="DI12" s="95">
        <v>120</v>
      </c>
      <c r="DJ12" s="96" t="s">
        <v>147</v>
      </c>
      <c r="DK12" s="95">
        <v>220.48</v>
      </c>
      <c r="DL12" s="61" t="s">
        <v>314</v>
      </c>
      <c r="DM12" s="95">
        <v>16</v>
      </c>
      <c r="DN12" s="95">
        <v>12</v>
      </c>
      <c r="DO12" s="95">
        <v>40</v>
      </c>
      <c r="DP12" s="96" t="s">
        <v>147</v>
      </c>
      <c r="DQ12" s="95">
        <v>68</v>
      </c>
      <c r="DR12" s="61" t="s">
        <v>314</v>
      </c>
      <c r="DS12" s="95">
        <v>34</v>
      </c>
      <c r="DT12" s="95">
        <v>40</v>
      </c>
      <c r="DU12" s="95">
        <v>176</v>
      </c>
      <c r="DV12" s="96" t="s">
        <v>147</v>
      </c>
      <c r="DW12" s="95">
        <v>250</v>
      </c>
      <c r="DX12" s="61" t="s">
        <v>314</v>
      </c>
      <c r="DY12" s="95">
        <v>34.85</v>
      </c>
      <c r="DZ12" s="95">
        <v>22</v>
      </c>
      <c r="EA12" s="95">
        <v>16</v>
      </c>
      <c r="EB12" s="96" t="s">
        <v>147</v>
      </c>
      <c r="EC12" s="95">
        <v>72.849999999999994</v>
      </c>
      <c r="ED12" s="61" t="s">
        <v>314</v>
      </c>
      <c r="EE12" s="95">
        <v>36</v>
      </c>
      <c r="EF12" s="95">
        <v>2</v>
      </c>
      <c r="EG12" s="96" t="s">
        <v>147</v>
      </c>
      <c r="EH12" s="96" t="s">
        <v>147</v>
      </c>
      <c r="EI12" s="95">
        <v>38</v>
      </c>
      <c r="EJ12" s="61" t="s">
        <v>314</v>
      </c>
      <c r="EK12" s="95">
        <v>0.25</v>
      </c>
      <c r="EL12" s="96" t="s">
        <v>147</v>
      </c>
      <c r="EM12" s="96" t="s">
        <v>147</v>
      </c>
      <c r="EN12" s="95">
        <v>120</v>
      </c>
      <c r="EO12" s="95">
        <v>120.25</v>
      </c>
      <c r="EP12" s="61" t="s">
        <v>314</v>
      </c>
      <c r="EQ12" s="63">
        <v>44</v>
      </c>
      <c r="ER12" s="115" t="s">
        <v>147</v>
      </c>
      <c r="ES12" s="63">
        <v>88</v>
      </c>
      <c r="ET12" s="63">
        <v>120</v>
      </c>
      <c r="EU12" s="63">
        <v>252</v>
      </c>
      <c r="EV12" s="63">
        <v>857.95</v>
      </c>
      <c r="EW12" s="63">
        <v>797.1</v>
      </c>
      <c r="EX12" s="63">
        <v>1605</v>
      </c>
      <c r="EY12" s="63">
        <v>240</v>
      </c>
      <c r="EZ12" s="63">
        <v>3500.05</v>
      </c>
    </row>
    <row r="13" spans="1:156" ht="15" customHeight="1" x14ac:dyDescent="0.2">
      <c r="A13" s="60" t="s">
        <v>24</v>
      </c>
      <c r="B13" s="61" t="s">
        <v>455</v>
      </c>
      <c r="C13" s="92" t="s">
        <v>327</v>
      </c>
      <c r="D13" s="61" t="s">
        <v>157</v>
      </c>
      <c r="E13" s="61" t="s">
        <v>158</v>
      </c>
      <c r="F13" s="61" t="s">
        <v>155</v>
      </c>
      <c r="G13" s="61" t="s">
        <v>305</v>
      </c>
      <c r="H13" s="61" t="s">
        <v>314</v>
      </c>
      <c r="I13" s="95">
        <v>8.5</v>
      </c>
      <c r="J13" s="96" t="s">
        <v>147</v>
      </c>
      <c r="K13" s="96" t="s">
        <v>147</v>
      </c>
      <c r="L13" s="96" t="s">
        <v>147</v>
      </c>
      <c r="M13" s="95">
        <v>8.5</v>
      </c>
      <c r="N13" s="61" t="s">
        <v>314</v>
      </c>
      <c r="O13" s="95">
        <v>37</v>
      </c>
      <c r="P13" s="95">
        <v>18</v>
      </c>
      <c r="Q13" s="96" t="s">
        <v>147</v>
      </c>
      <c r="R13" s="96" t="s">
        <v>147</v>
      </c>
      <c r="S13" s="95">
        <v>55</v>
      </c>
      <c r="T13" s="61" t="s">
        <v>314</v>
      </c>
      <c r="U13" s="95">
        <v>2</v>
      </c>
      <c r="V13" s="95">
        <v>2</v>
      </c>
      <c r="W13" s="96" t="s">
        <v>147</v>
      </c>
      <c r="X13" s="96" t="s">
        <v>147</v>
      </c>
      <c r="Y13" s="95">
        <v>4</v>
      </c>
      <c r="Z13" s="61" t="s">
        <v>314</v>
      </c>
      <c r="AA13" s="96" t="s">
        <v>147</v>
      </c>
      <c r="AB13" s="96" t="s">
        <v>147</v>
      </c>
      <c r="AC13" s="96" t="s">
        <v>147</v>
      </c>
      <c r="AD13" s="96" t="s">
        <v>147</v>
      </c>
      <c r="AE13" s="96" t="s">
        <v>147</v>
      </c>
      <c r="AF13" s="61" t="s">
        <v>314</v>
      </c>
      <c r="AG13" s="95">
        <v>23.5</v>
      </c>
      <c r="AH13" s="95">
        <v>56.5</v>
      </c>
      <c r="AI13" s="96" t="s">
        <v>147</v>
      </c>
      <c r="AJ13" s="96" t="s">
        <v>147</v>
      </c>
      <c r="AK13" s="95">
        <v>80</v>
      </c>
      <c r="AL13" s="61" t="s">
        <v>314</v>
      </c>
      <c r="AM13" s="95">
        <v>1</v>
      </c>
      <c r="AN13" s="95">
        <v>1</v>
      </c>
      <c r="AO13" s="96" t="s">
        <v>147</v>
      </c>
      <c r="AP13" s="96" t="s">
        <v>147</v>
      </c>
      <c r="AQ13" s="95">
        <v>2</v>
      </c>
      <c r="AR13" s="61" t="s">
        <v>314</v>
      </c>
      <c r="AS13" s="95">
        <v>35</v>
      </c>
      <c r="AT13" s="96" t="s">
        <v>147</v>
      </c>
      <c r="AU13" s="96" t="s">
        <v>147</v>
      </c>
      <c r="AV13" s="96" t="s">
        <v>147</v>
      </c>
      <c r="AW13" s="95">
        <v>35</v>
      </c>
      <c r="AX13" s="61" t="s">
        <v>314</v>
      </c>
      <c r="AY13" s="95">
        <v>3</v>
      </c>
      <c r="AZ13" s="96" t="s">
        <v>147</v>
      </c>
      <c r="BA13" s="96" t="s">
        <v>147</v>
      </c>
      <c r="BB13" s="96" t="s">
        <v>147</v>
      </c>
      <c r="BC13" s="95">
        <v>3</v>
      </c>
      <c r="BD13" s="61" t="s">
        <v>314</v>
      </c>
      <c r="BE13" s="95">
        <v>9.5</v>
      </c>
      <c r="BF13" s="95">
        <v>3</v>
      </c>
      <c r="BG13" s="96" t="s">
        <v>147</v>
      </c>
      <c r="BH13" s="96" t="s">
        <v>147</v>
      </c>
      <c r="BI13" s="95">
        <v>12.5</v>
      </c>
      <c r="BJ13" s="61" t="s">
        <v>314</v>
      </c>
      <c r="BK13" s="95">
        <v>28.5</v>
      </c>
      <c r="BL13" s="95">
        <v>4</v>
      </c>
      <c r="BM13" s="95">
        <v>6</v>
      </c>
      <c r="BN13" s="96" t="s">
        <v>147</v>
      </c>
      <c r="BO13" s="95">
        <v>38.5</v>
      </c>
      <c r="BP13" s="61" t="s">
        <v>314</v>
      </c>
      <c r="BQ13" s="95">
        <v>16</v>
      </c>
      <c r="BR13" s="95">
        <v>46</v>
      </c>
      <c r="BS13" s="96" t="s">
        <v>147</v>
      </c>
      <c r="BT13" s="96" t="s">
        <v>147</v>
      </c>
      <c r="BU13" s="95">
        <v>62</v>
      </c>
      <c r="BV13" s="61" t="s">
        <v>314</v>
      </c>
      <c r="BW13" s="95">
        <v>4</v>
      </c>
      <c r="BX13" s="96" t="s">
        <v>147</v>
      </c>
      <c r="BY13" s="96" t="s">
        <v>147</v>
      </c>
      <c r="BZ13" s="96" t="s">
        <v>147</v>
      </c>
      <c r="CA13" s="95">
        <v>4</v>
      </c>
      <c r="CB13" s="61" t="s">
        <v>6</v>
      </c>
      <c r="CC13" s="96" t="s">
        <v>147</v>
      </c>
      <c r="CD13" s="96" t="s">
        <v>147</v>
      </c>
      <c r="CE13" s="96" t="s">
        <v>147</v>
      </c>
      <c r="CF13" s="96" t="s">
        <v>147</v>
      </c>
      <c r="CG13" s="96" t="s">
        <v>147</v>
      </c>
      <c r="CH13" s="61" t="s">
        <v>314</v>
      </c>
      <c r="CI13" s="95">
        <v>17.5</v>
      </c>
      <c r="CJ13" s="96" t="s">
        <v>147</v>
      </c>
      <c r="CK13" s="96" t="s">
        <v>147</v>
      </c>
      <c r="CL13" s="96" t="s">
        <v>147</v>
      </c>
      <c r="CM13" s="95">
        <v>17.5</v>
      </c>
      <c r="CN13" s="61" t="s">
        <v>314</v>
      </c>
      <c r="CO13" s="95">
        <v>21.5</v>
      </c>
      <c r="CP13" s="95">
        <v>105</v>
      </c>
      <c r="CQ13" s="95">
        <v>2</v>
      </c>
      <c r="CR13" s="96" t="s">
        <v>147</v>
      </c>
      <c r="CS13" s="63">
        <v>128.5</v>
      </c>
      <c r="CT13" s="61" t="s">
        <v>314</v>
      </c>
      <c r="CU13" s="95">
        <v>2</v>
      </c>
      <c r="CV13" s="95">
        <v>3</v>
      </c>
      <c r="CW13" s="96" t="s">
        <v>147</v>
      </c>
      <c r="CX13" s="96" t="s">
        <v>147</v>
      </c>
      <c r="CY13" s="95">
        <v>5</v>
      </c>
      <c r="CZ13" s="61" t="s">
        <v>6</v>
      </c>
      <c r="DA13" s="95">
        <v>48.5</v>
      </c>
      <c r="DB13" s="95">
        <v>112</v>
      </c>
      <c r="DC13" s="96" t="s">
        <v>147</v>
      </c>
      <c r="DD13" s="96" t="s">
        <v>147</v>
      </c>
      <c r="DE13" s="63">
        <v>160.5</v>
      </c>
      <c r="DF13" s="61" t="s">
        <v>314</v>
      </c>
      <c r="DG13" s="95">
        <v>15.5</v>
      </c>
      <c r="DH13" s="95">
        <v>12</v>
      </c>
      <c r="DI13" s="96" t="s">
        <v>147</v>
      </c>
      <c r="DJ13" s="96" t="s">
        <v>147</v>
      </c>
      <c r="DK13" s="95">
        <v>27.5</v>
      </c>
      <c r="DL13" s="61" t="s">
        <v>6</v>
      </c>
      <c r="DM13" s="96" t="s">
        <v>147</v>
      </c>
      <c r="DN13" s="96" t="s">
        <v>147</v>
      </c>
      <c r="DO13" s="96" t="s">
        <v>147</v>
      </c>
      <c r="DP13" s="96" t="s">
        <v>147</v>
      </c>
      <c r="DQ13" s="96" t="s">
        <v>147</v>
      </c>
      <c r="DR13" s="61" t="s">
        <v>313</v>
      </c>
      <c r="DS13" s="95">
        <v>122.25</v>
      </c>
      <c r="DT13" s="95">
        <v>14.5</v>
      </c>
      <c r="DU13" s="96" t="s">
        <v>147</v>
      </c>
      <c r="DV13" s="96" t="s">
        <v>147</v>
      </c>
      <c r="DW13" s="95">
        <v>136.75</v>
      </c>
      <c r="DX13" s="61" t="s">
        <v>6</v>
      </c>
      <c r="DY13" s="96" t="s">
        <v>147</v>
      </c>
      <c r="DZ13" s="96" t="s">
        <v>147</v>
      </c>
      <c r="EA13" s="96" t="s">
        <v>147</v>
      </c>
      <c r="EB13" s="96" t="s">
        <v>147</v>
      </c>
      <c r="EC13" s="96" t="s">
        <v>147</v>
      </c>
      <c r="ED13" s="61" t="s">
        <v>156</v>
      </c>
      <c r="EE13" s="95">
        <v>24</v>
      </c>
      <c r="EF13" s="95">
        <v>55</v>
      </c>
      <c r="EG13" s="96" t="s">
        <v>147</v>
      </c>
      <c r="EH13" s="96" t="s">
        <v>147</v>
      </c>
      <c r="EI13" s="95">
        <v>79</v>
      </c>
      <c r="EJ13" s="61" t="s">
        <v>6</v>
      </c>
      <c r="EK13" s="96" t="s">
        <v>147</v>
      </c>
      <c r="EL13" s="96" t="s">
        <v>147</v>
      </c>
      <c r="EM13" s="96" t="s">
        <v>147</v>
      </c>
      <c r="EN13" s="96" t="s">
        <v>147</v>
      </c>
      <c r="EO13" s="96" t="s">
        <v>147</v>
      </c>
      <c r="EP13" s="61" t="s">
        <v>6</v>
      </c>
      <c r="EQ13" s="115" t="s">
        <v>147</v>
      </c>
      <c r="ER13" s="115" t="s">
        <v>147</v>
      </c>
      <c r="ES13" s="115" t="s">
        <v>147</v>
      </c>
      <c r="ET13" s="115" t="s">
        <v>147</v>
      </c>
      <c r="EU13" s="115" t="s">
        <v>147</v>
      </c>
      <c r="EV13" s="63">
        <v>419.25</v>
      </c>
      <c r="EW13" s="63">
        <v>432</v>
      </c>
      <c r="EX13" s="63">
        <v>8</v>
      </c>
      <c r="EY13" s="115">
        <v>0</v>
      </c>
      <c r="EZ13" s="63">
        <v>859.25</v>
      </c>
    </row>
    <row r="14" spans="1:156" ht="15" customHeight="1" x14ac:dyDescent="0.2">
      <c r="A14" s="60" t="s">
        <v>34</v>
      </c>
      <c r="B14" s="61" t="s">
        <v>454</v>
      </c>
      <c r="C14" s="92" t="s">
        <v>35</v>
      </c>
      <c r="D14" s="61" t="s">
        <v>160</v>
      </c>
      <c r="E14" s="61" t="s">
        <v>155</v>
      </c>
      <c r="F14" s="61" t="s">
        <v>155</v>
      </c>
      <c r="G14" s="61" t="s">
        <v>307</v>
      </c>
      <c r="H14" s="61" t="s">
        <v>314</v>
      </c>
      <c r="I14" s="95">
        <v>15</v>
      </c>
      <c r="J14" s="96" t="s">
        <v>147</v>
      </c>
      <c r="K14" s="95">
        <v>42</v>
      </c>
      <c r="L14" s="96" t="s">
        <v>147</v>
      </c>
      <c r="M14" s="95">
        <v>57</v>
      </c>
      <c r="N14" s="61" t="s">
        <v>314</v>
      </c>
      <c r="O14" s="95">
        <v>45</v>
      </c>
      <c r="P14" s="95">
        <v>25</v>
      </c>
      <c r="Q14" s="95">
        <v>39</v>
      </c>
      <c r="R14" s="96" t="s">
        <v>147</v>
      </c>
      <c r="S14" s="95">
        <v>109</v>
      </c>
      <c r="T14" s="61" t="s">
        <v>314</v>
      </c>
      <c r="U14" s="95">
        <v>36</v>
      </c>
      <c r="V14" s="95">
        <v>8</v>
      </c>
      <c r="W14" s="96" t="s">
        <v>147</v>
      </c>
      <c r="X14" s="96" t="s">
        <v>147</v>
      </c>
      <c r="Y14" s="95">
        <v>44</v>
      </c>
      <c r="Z14" s="61" t="s">
        <v>314</v>
      </c>
      <c r="AA14" s="95">
        <v>23</v>
      </c>
      <c r="AB14" s="95">
        <v>6</v>
      </c>
      <c r="AC14" s="95">
        <v>63</v>
      </c>
      <c r="AD14" s="96" t="s">
        <v>147</v>
      </c>
      <c r="AE14" s="95">
        <v>92</v>
      </c>
      <c r="AF14" s="61" t="s">
        <v>314</v>
      </c>
      <c r="AG14" s="95">
        <v>50</v>
      </c>
      <c r="AH14" s="95">
        <v>4</v>
      </c>
      <c r="AI14" s="95">
        <v>182</v>
      </c>
      <c r="AJ14" s="96" t="s">
        <v>147</v>
      </c>
      <c r="AK14" s="95">
        <v>236</v>
      </c>
      <c r="AL14" s="61" t="s">
        <v>314</v>
      </c>
      <c r="AM14" s="95">
        <v>10</v>
      </c>
      <c r="AN14" s="95">
        <v>3</v>
      </c>
      <c r="AO14" s="96" t="s">
        <v>147</v>
      </c>
      <c r="AP14" s="96" t="s">
        <v>147</v>
      </c>
      <c r="AQ14" s="95">
        <v>13</v>
      </c>
      <c r="AR14" s="61" t="s">
        <v>314</v>
      </c>
      <c r="AS14" s="95">
        <v>85</v>
      </c>
      <c r="AT14" s="96" t="s">
        <v>147</v>
      </c>
      <c r="AU14" s="95">
        <v>12</v>
      </c>
      <c r="AV14" s="96" t="s">
        <v>147</v>
      </c>
      <c r="AW14" s="95">
        <v>97</v>
      </c>
      <c r="AX14" s="61" t="s">
        <v>314</v>
      </c>
      <c r="AY14" s="95">
        <v>31</v>
      </c>
      <c r="AZ14" s="96" t="s">
        <v>147</v>
      </c>
      <c r="BA14" s="96" t="s">
        <v>147</v>
      </c>
      <c r="BB14" s="96" t="s">
        <v>147</v>
      </c>
      <c r="BC14" s="95">
        <v>31</v>
      </c>
      <c r="BD14" s="61" t="s">
        <v>314</v>
      </c>
      <c r="BE14" s="95">
        <v>20</v>
      </c>
      <c r="BF14" s="95">
        <v>4</v>
      </c>
      <c r="BG14" s="95">
        <v>40</v>
      </c>
      <c r="BH14" s="96" t="s">
        <v>147</v>
      </c>
      <c r="BI14" s="95">
        <v>64</v>
      </c>
      <c r="BJ14" s="61" t="s">
        <v>314</v>
      </c>
      <c r="BK14" s="95">
        <v>134</v>
      </c>
      <c r="BL14" s="95">
        <v>33</v>
      </c>
      <c r="BM14" s="95">
        <v>308</v>
      </c>
      <c r="BN14" s="96" t="s">
        <v>147</v>
      </c>
      <c r="BO14" s="95">
        <v>475</v>
      </c>
      <c r="BP14" s="61" t="s">
        <v>314</v>
      </c>
      <c r="BQ14" s="95">
        <v>56</v>
      </c>
      <c r="BR14" s="95">
        <v>60</v>
      </c>
      <c r="BS14" s="95">
        <v>133</v>
      </c>
      <c r="BT14" s="96" t="s">
        <v>147</v>
      </c>
      <c r="BU14" s="95">
        <v>249</v>
      </c>
      <c r="BV14" s="61" t="s">
        <v>314</v>
      </c>
      <c r="BW14" s="95">
        <v>48</v>
      </c>
      <c r="BX14" s="96" t="s">
        <v>147</v>
      </c>
      <c r="BY14" s="95">
        <v>120</v>
      </c>
      <c r="BZ14" s="96" t="s">
        <v>147</v>
      </c>
      <c r="CA14" s="95">
        <v>168</v>
      </c>
      <c r="CB14" s="61" t="s">
        <v>314</v>
      </c>
      <c r="CC14" s="95">
        <v>11</v>
      </c>
      <c r="CD14" s="96" t="s">
        <v>147</v>
      </c>
      <c r="CE14" s="96" t="s">
        <v>147</v>
      </c>
      <c r="CF14" s="96" t="s">
        <v>147</v>
      </c>
      <c r="CG14" s="95">
        <v>11</v>
      </c>
      <c r="CH14" s="61" t="s">
        <v>314</v>
      </c>
      <c r="CI14" s="95">
        <v>63</v>
      </c>
      <c r="CJ14" s="96" t="s">
        <v>147</v>
      </c>
      <c r="CK14" s="95">
        <v>20</v>
      </c>
      <c r="CL14" s="96" t="s">
        <v>147</v>
      </c>
      <c r="CM14" s="95">
        <v>83</v>
      </c>
      <c r="CN14" s="61" t="s">
        <v>314</v>
      </c>
      <c r="CO14" s="95">
        <v>76</v>
      </c>
      <c r="CP14" s="95">
        <v>105</v>
      </c>
      <c r="CQ14" s="95">
        <v>310</v>
      </c>
      <c r="CR14" s="96" t="s">
        <v>147</v>
      </c>
      <c r="CS14" s="63">
        <v>491</v>
      </c>
      <c r="CT14" s="61" t="s">
        <v>314</v>
      </c>
      <c r="CU14" s="95">
        <v>17</v>
      </c>
      <c r="CV14" s="95">
        <v>16</v>
      </c>
      <c r="CW14" s="96" t="s">
        <v>147</v>
      </c>
      <c r="CX14" s="96" t="s">
        <v>147</v>
      </c>
      <c r="CY14" s="95">
        <v>33</v>
      </c>
      <c r="CZ14" s="61" t="s">
        <v>314</v>
      </c>
      <c r="DA14" s="95">
        <v>131</v>
      </c>
      <c r="DB14" s="95">
        <v>67</v>
      </c>
      <c r="DC14" s="95">
        <v>632</v>
      </c>
      <c r="DD14" s="96" t="s">
        <v>147</v>
      </c>
      <c r="DE14" s="63">
        <v>830</v>
      </c>
      <c r="DF14" s="61" t="s">
        <v>314</v>
      </c>
      <c r="DG14" s="95">
        <v>17</v>
      </c>
      <c r="DH14" s="95">
        <v>51</v>
      </c>
      <c r="DI14" s="95">
        <v>35</v>
      </c>
      <c r="DJ14" s="96" t="s">
        <v>147</v>
      </c>
      <c r="DK14" s="95">
        <v>103</v>
      </c>
      <c r="DL14" s="61" t="s">
        <v>314</v>
      </c>
      <c r="DM14" s="95">
        <v>31</v>
      </c>
      <c r="DN14" s="95">
        <v>22</v>
      </c>
      <c r="DO14" s="96" t="s">
        <v>147</v>
      </c>
      <c r="DP14" s="96" t="s">
        <v>147</v>
      </c>
      <c r="DQ14" s="95">
        <v>53</v>
      </c>
      <c r="DR14" s="61" t="s">
        <v>314</v>
      </c>
      <c r="DS14" s="95">
        <v>56</v>
      </c>
      <c r="DT14" s="95">
        <v>24</v>
      </c>
      <c r="DU14" s="95">
        <v>120</v>
      </c>
      <c r="DV14" s="96" t="s">
        <v>147</v>
      </c>
      <c r="DW14" s="95">
        <v>200</v>
      </c>
      <c r="DX14" s="61" t="s">
        <v>314</v>
      </c>
      <c r="DY14" s="95">
        <v>54</v>
      </c>
      <c r="DZ14" s="95">
        <v>3</v>
      </c>
      <c r="EA14" s="95">
        <v>105</v>
      </c>
      <c r="EB14" s="96" t="s">
        <v>147</v>
      </c>
      <c r="EC14" s="95">
        <v>162</v>
      </c>
      <c r="ED14" s="61" t="s">
        <v>314</v>
      </c>
      <c r="EE14" s="95">
        <v>43</v>
      </c>
      <c r="EF14" s="95">
        <v>12</v>
      </c>
      <c r="EG14" s="95">
        <v>80</v>
      </c>
      <c r="EH14" s="96" t="s">
        <v>147</v>
      </c>
      <c r="EI14" s="95">
        <v>135</v>
      </c>
      <c r="EJ14" s="61" t="s">
        <v>314</v>
      </c>
      <c r="EK14" s="95">
        <v>115</v>
      </c>
      <c r="EL14" s="96" t="s">
        <v>147</v>
      </c>
      <c r="EM14" s="95">
        <v>150</v>
      </c>
      <c r="EN14" s="95">
        <v>734</v>
      </c>
      <c r="EO14" s="95">
        <v>999</v>
      </c>
      <c r="EP14" s="61" t="s">
        <v>314</v>
      </c>
      <c r="EQ14" s="63">
        <v>7</v>
      </c>
      <c r="ER14" s="115" t="s">
        <v>147</v>
      </c>
      <c r="ES14" s="115" t="s">
        <v>147</v>
      </c>
      <c r="ET14" s="115" t="s">
        <v>147</v>
      </c>
      <c r="EU14" s="63">
        <v>7</v>
      </c>
      <c r="EV14" s="63">
        <v>1174</v>
      </c>
      <c r="EW14" s="63">
        <v>443</v>
      </c>
      <c r="EX14" s="63">
        <v>2391</v>
      </c>
      <c r="EY14" s="63">
        <v>734</v>
      </c>
      <c r="EZ14" s="63">
        <v>4742</v>
      </c>
    </row>
    <row r="15" spans="1:156" ht="15" customHeight="1" x14ac:dyDescent="0.2">
      <c r="A15" s="60" t="s">
        <v>84</v>
      </c>
      <c r="B15" s="61" t="s">
        <v>454</v>
      </c>
      <c r="C15" s="92" t="s">
        <v>85</v>
      </c>
      <c r="D15" s="61" t="s">
        <v>157</v>
      </c>
      <c r="E15" s="61" t="s">
        <v>155</v>
      </c>
      <c r="F15" s="61" t="s">
        <v>155</v>
      </c>
      <c r="G15" s="61" t="s">
        <v>301</v>
      </c>
      <c r="H15" s="61" t="s">
        <v>314</v>
      </c>
      <c r="I15" s="95">
        <v>30.25</v>
      </c>
      <c r="J15" s="95">
        <v>2</v>
      </c>
      <c r="K15" s="95">
        <v>35</v>
      </c>
      <c r="L15" s="95">
        <v>5</v>
      </c>
      <c r="M15" s="95">
        <v>72.25</v>
      </c>
      <c r="N15" s="61" t="s">
        <v>314</v>
      </c>
      <c r="O15" s="95">
        <v>59.5</v>
      </c>
      <c r="P15" s="95">
        <v>18</v>
      </c>
      <c r="Q15" s="95">
        <v>151</v>
      </c>
      <c r="R15" s="95">
        <v>12</v>
      </c>
      <c r="S15" s="95">
        <v>240.5</v>
      </c>
      <c r="T15" s="61" t="s">
        <v>314</v>
      </c>
      <c r="U15" s="95">
        <v>15</v>
      </c>
      <c r="V15" s="95">
        <v>9</v>
      </c>
      <c r="W15" s="96" t="s">
        <v>147</v>
      </c>
      <c r="X15" s="96" t="s">
        <v>147</v>
      </c>
      <c r="Y15" s="95">
        <v>24</v>
      </c>
      <c r="Z15" s="61" t="s">
        <v>314</v>
      </c>
      <c r="AA15" s="95">
        <v>22</v>
      </c>
      <c r="AB15" s="96" t="s">
        <v>147</v>
      </c>
      <c r="AC15" s="95">
        <v>40</v>
      </c>
      <c r="AD15" s="95">
        <v>3</v>
      </c>
      <c r="AE15" s="95">
        <v>65</v>
      </c>
      <c r="AF15" s="61" t="s">
        <v>314</v>
      </c>
      <c r="AG15" s="95">
        <v>41.75</v>
      </c>
      <c r="AH15" s="96" t="s">
        <v>147</v>
      </c>
      <c r="AI15" s="95">
        <v>224</v>
      </c>
      <c r="AJ15" s="95">
        <v>29</v>
      </c>
      <c r="AK15" s="95">
        <v>294.75</v>
      </c>
      <c r="AL15" s="61" t="s">
        <v>314</v>
      </c>
      <c r="AM15" s="95">
        <v>23.25</v>
      </c>
      <c r="AN15" s="95">
        <v>4</v>
      </c>
      <c r="AO15" s="95">
        <v>124</v>
      </c>
      <c r="AP15" s="95">
        <v>5</v>
      </c>
      <c r="AQ15" s="95">
        <v>156.25</v>
      </c>
      <c r="AR15" s="61" t="s">
        <v>314</v>
      </c>
      <c r="AS15" s="95">
        <v>58.5</v>
      </c>
      <c r="AT15" s="96" t="s">
        <v>147</v>
      </c>
      <c r="AU15" s="95">
        <v>8</v>
      </c>
      <c r="AV15" s="95">
        <v>1</v>
      </c>
      <c r="AW15" s="95">
        <v>67.5</v>
      </c>
      <c r="AX15" s="61" t="s">
        <v>314</v>
      </c>
      <c r="AY15" s="95">
        <v>6</v>
      </c>
      <c r="AZ15" s="95">
        <v>6</v>
      </c>
      <c r="BA15" s="95">
        <v>1</v>
      </c>
      <c r="BB15" s="96" t="s">
        <v>147</v>
      </c>
      <c r="BC15" s="95">
        <v>13</v>
      </c>
      <c r="BD15" s="61" t="s">
        <v>314</v>
      </c>
      <c r="BE15" s="95">
        <v>37.25</v>
      </c>
      <c r="BF15" s="95">
        <v>5</v>
      </c>
      <c r="BG15" s="95">
        <v>37</v>
      </c>
      <c r="BH15" s="95">
        <v>5</v>
      </c>
      <c r="BI15" s="95">
        <v>84.25</v>
      </c>
      <c r="BJ15" s="61" t="s">
        <v>314</v>
      </c>
      <c r="BK15" s="95">
        <v>47.25</v>
      </c>
      <c r="BL15" s="95">
        <v>31</v>
      </c>
      <c r="BM15" s="95">
        <v>71</v>
      </c>
      <c r="BN15" s="95">
        <v>9</v>
      </c>
      <c r="BO15" s="95">
        <v>158.25</v>
      </c>
      <c r="BP15" s="61" t="s">
        <v>314</v>
      </c>
      <c r="BQ15" s="95">
        <v>36.25</v>
      </c>
      <c r="BR15" s="95">
        <v>45</v>
      </c>
      <c r="BS15" s="95">
        <v>67</v>
      </c>
      <c r="BT15" s="95">
        <v>8</v>
      </c>
      <c r="BU15" s="95">
        <v>156.25</v>
      </c>
      <c r="BV15" s="61" t="s">
        <v>314</v>
      </c>
      <c r="BW15" s="95">
        <v>40</v>
      </c>
      <c r="BX15" s="95">
        <v>4</v>
      </c>
      <c r="BY15" s="95">
        <v>134</v>
      </c>
      <c r="BZ15" s="95">
        <v>40</v>
      </c>
      <c r="CA15" s="95">
        <v>218</v>
      </c>
      <c r="CB15" s="61" t="s">
        <v>314</v>
      </c>
      <c r="CC15" s="95">
        <v>1</v>
      </c>
      <c r="CD15" s="96" t="s">
        <v>147</v>
      </c>
      <c r="CE15" s="95">
        <v>8</v>
      </c>
      <c r="CF15" s="95">
        <v>8</v>
      </c>
      <c r="CG15" s="95">
        <v>17</v>
      </c>
      <c r="CH15" s="61" t="s">
        <v>314</v>
      </c>
      <c r="CI15" s="95">
        <v>42</v>
      </c>
      <c r="CJ15" s="95">
        <v>7</v>
      </c>
      <c r="CK15" s="96" t="s">
        <v>147</v>
      </c>
      <c r="CL15" s="96" t="s">
        <v>147</v>
      </c>
      <c r="CM15" s="95">
        <v>49</v>
      </c>
      <c r="CN15" s="61" t="s">
        <v>314</v>
      </c>
      <c r="CO15" s="95">
        <v>37.25</v>
      </c>
      <c r="CP15" s="95">
        <v>91</v>
      </c>
      <c r="CQ15" s="95">
        <v>199</v>
      </c>
      <c r="CR15" s="95">
        <v>26</v>
      </c>
      <c r="CS15" s="63">
        <v>353.25</v>
      </c>
      <c r="CT15" s="61" t="s">
        <v>314</v>
      </c>
      <c r="CU15" s="95">
        <v>17</v>
      </c>
      <c r="CV15" s="95">
        <v>18</v>
      </c>
      <c r="CW15" s="95">
        <v>36</v>
      </c>
      <c r="CX15" s="95">
        <v>5</v>
      </c>
      <c r="CY15" s="95">
        <v>76</v>
      </c>
      <c r="CZ15" s="61" t="s">
        <v>314</v>
      </c>
      <c r="DA15" s="95">
        <v>76</v>
      </c>
      <c r="DB15" s="95">
        <v>147</v>
      </c>
      <c r="DC15" s="95">
        <v>206</v>
      </c>
      <c r="DD15" s="95">
        <v>27</v>
      </c>
      <c r="DE15" s="63">
        <v>456</v>
      </c>
      <c r="DF15" s="61" t="s">
        <v>314</v>
      </c>
      <c r="DG15" s="95">
        <v>16</v>
      </c>
      <c r="DH15" s="95">
        <v>5</v>
      </c>
      <c r="DI15" s="96" t="s">
        <v>147</v>
      </c>
      <c r="DJ15" s="96" t="s">
        <v>147</v>
      </c>
      <c r="DK15" s="95">
        <v>21</v>
      </c>
      <c r="DL15" s="61" t="s">
        <v>314</v>
      </c>
      <c r="DM15" s="95">
        <v>11</v>
      </c>
      <c r="DN15" s="95">
        <v>3</v>
      </c>
      <c r="DO15" s="95">
        <v>18</v>
      </c>
      <c r="DP15" s="95">
        <v>2</v>
      </c>
      <c r="DQ15" s="95">
        <v>34</v>
      </c>
      <c r="DR15" s="61" t="s">
        <v>314</v>
      </c>
      <c r="DS15" s="95">
        <v>22</v>
      </c>
      <c r="DT15" s="95">
        <v>7</v>
      </c>
      <c r="DU15" s="95">
        <v>145</v>
      </c>
      <c r="DV15" s="95">
        <v>106</v>
      </c>
      <c r="DW15" s="95">
        <v>280</v>
      </c>
      <c r="DX15" s="61" t="s">
        <v>314</v>
      </c>
      <c r="DY15" s="95">
        <v>41</v>
      </c>
      <c r="DZ15" s="95">
        <v>10</v>
      </c>
      <c r="EA15" s="95">
        <v>27</v>
      </c>
      <c r="EB15" s="95">
        <v>1</v>
      </c>
      <c r="EC15" s="95">
        <v>79</v>
      </c>
      <c r="ED15" s="61" t="s">
        <v>314</v>
      </c>
      <c r="EE15" s="95">
        <v>29</v>
      </c>
      <c r="EF15" s="95">
        <v>5</v>
      </c>
      <c r="EG15" s="95">
        <v>193</v>
      </c>
      <c r="EH15" s="95">
        <v>25</v>
      </c>
      <c r="EI15" s="95">
        <v>252</v>
      </c>
      <c r="EJ15" s="61" t="s">
        <v>314</v>
      </c>
      <c r="EK15" s="96" t="s">
        <v>147</v>
      </c>
      <c r="EL15" s="96" t="s">
        <v>147</v>
      </c>
      <c r="EM15" s="96" t="s">
        <v>147</v>
      </c>
      <c r="EN15" s="95">
        <v>70</v>
      </c>
      <c r="EO15" s="95">
        <v>70</v>
      </c>
      <c r="EP15" s="61" t="s">
        <v>314</v>
      </c>
      <c r="EQ15" s="63">
        <v>9</v>
      </c>
      <c r="ER15" s="63">
        <v>8</v>
      </c>
      <c r="ES15" s="63">
        <v>55</v>
      </c>
      <c r="ET15" s="63">
        <v>36</v>
      </c>
      <c r="EU15" s="63">
        <v>108</v>
      </c>
      <c r="EV15" s="63">
        <v>718.25</v>
      </c>
      <c r="EW15" s="63">
        <v>425</v>
      </c>
      <c r="EX15" s="63">
        <v>1779</v>
      </c>
      <c r="EY15" s="63">
        <v>423</v>
      </c>
      <c r="EZ15" s="63">
        <v>3345.25</v>
      </c>
    </row>
    <row r="16" spans="1:156" ht="15" customHeight="1" x14ac:dyDescent="0.2">
      <c r="A16" s="60" t="s">
        <v>90</v>
      </c>
      <c r="B16" s="61" t="s">
        <v>455</v>
      </c>
      <c r="C16" s="92" t="s">
        <v>91</v>
      </c>
      <c r="D16" s="61" t="s">
        <v>160</v>
      </c>
      <c r="E16" s="61" t="s">
        <v>155</v>
      </c>
      <c r="F16" s="61" t="s">
        <v>155</v>
      </c>
      <c r="G16" s="61" t="s">
        <v>301</v>
      </c>
      <c r="H16" s="61" t="s">
        <v>314</v>
      </c>
      <c r="I16" s="95">
        <v>33</v>
      </c>
      <c r="J16" s="96" t="s">
        <v>147</v>
      </c>
      <c r="K16" s="96" t="s">
        <v>147</v>
      </c>
      <c r="L16" s="96" t="s">
        <v>147</v>
      </c>
      <c r="M16" s="95">
        <v>33</v>
      </c>
      <c r="N16" s="61" t="s">
        <v>314</v>
      </c>
      <c r="O16" s="95">
        <v>69</v>
      </c>
      <c r="P16" s="96" t="s">
        <v>147</v>
      </c>
      <c r="Q16" s="96" t="s">
        <v>147</v>
      </c>
      <c r="R16" s="96" t="s">
        <v>147</v>
      </c>
      <c r="S16" s="95">
        <v>69</v>
      </c>
      <c r="T16" s="61" t="s">
        <v>314</v>
      </c>
      <c r="U16" s="95">
        <v>20</v>
      </c>
      <c r="V16" s="96" t="s">
        <v>147</v>
      </c>
      <c r="W16" s="96" t="s">
        <v>147</v>
      </c>
      <c r="X16" s="96" t="s">
        <v>147</v>
      </c>
      <c r="Y16" s="95">
        <v>20</v>
      </c>
      <c r="Z16" s="61" t="s">
        <v>314</v>
      </c>
      <c r="AA16" s="95">
        <v>74</v>
      </c>
      <c r="AB16" s="96" t="s">
        <v>147</v>
      </c>
      <c r="AC16" s="96" t="s">
        <v>147</v>
      </c>
      <c r="AD16" s="96" t="s">
        <v>147</v>
      </c>
      <c r="AE16" s="95">
        <v>74</v>
      </c>
      <c r="AF16" s="61" t="s">
        <v>314</v>
      </c>
      <c r="AG16" s="95">
        <v>32</v>
      </c>
      <c r="AH16" s="96" t="s">
        <v>147</v>
      </c>
      <c r="AI16" s="96" t="s">
        <v>147</v>
      </c>
      <c r="AJ16" s="96" t="s">
        <v>147</v>
      </c>
      <c r="AK16" s="95">
        <v>32</v>
      </c>
      <c r="AL16" s="61" t="s">
        <v>314</v>
      </c>
      <c r="AM16" s="95">
        <v>24</v>
      </c>
      <c r="AN16" s="96" t="s">
        <v>147</v>
      </c>
      <c r="AO16" s="96" t="s">
        <v>147</v>
      </c>
      <c r="AP16" s="96" t="s">
        <v>147</v>
      </c>
      <c r="AQ16" s="95">
        <v>24</v>
      </c>
      <c r="AR16" s="61" t="s">
        <v>314</v>
      </c>
      <c r="AS16" s="95">
        <v>67</v>
      </c>
      <c r="AT16" s="96" t="s">
        <v>147</v>
      </c>
      <c r="AU16" s="96" t="s">
        <v>147</v>
      </c>
      <c r="AV16" s="96" t="s">
        <v>147</v>
      </c>
      <c r="AW16" s="95">
        <v>67</v>
      </c>
      <c r="AX16" s="61" t="s">
        <v>314</v>
      </c>
      <c r="AY16" s="95">
        <v>8</v>
      </c>
      <c r="AZ16" s="96" t="s">
        <v>147</v>
      </c>
      <c r="BA16" s="95">
        <v>3</v>
      </c>
      <c r="BB16" s="96" t="s">
        <v>147</v>
      </c>
      <c r="BC16" s="95">
        <v>11</v>
      </c>
      <c r="BD16" s="61" t="s">
        <v>314</v>
      </c>
      <c r="BE16" s="95">
        <v>44</v>
      </c>
      <c r="BF16" s="96" t="s">
        <v>147</v>
      </c>
      <c r="BG16" s="96" t="s">
        <v>147</v>
      </c>
      <c r="BH16" s="96" t="s">
        <v>147</v>
      </c>
      <c r="BI16" s="95">
        <v>44</v>
      </c>
      <c r="BJ16" s="61" t="s">
        <v>314</v>
      </c>
      <c r="BK16" s="95">
        <v>45</v>
      </c>
      <c r="BL16" s="95">
        <v>90</v>
      </c>
      <c r="BM16" s="96" t="s">
        <v>147</v>
      </c>
      <c r="BN16" s="96" t="s">
        <v>147</v>
      </c>
      <c r="BO16" s="95">
        <v>135</v>
      </c>
      <c r="BP16" s="61" t="s">
        <v>314</v>
      </c>
      <c r="BQ16" s="95">
        <v>38</v>
      </c>
      <c r="BR16" s="95">
        <v>78</v>
      </c>
      <c r="BS16" s="96" t="s">
        <v>147</v>
      </c>
      <c r="BT16" s="96" t="s">
        <v>147</v>
      </c>
      <c r="BU16" s="95">
        <v>116</v>
      </c>
      <c r="BV16" s="61" t="s">
        <v>314</v>
      </c>
      <c r="BW16" s="95">
        <v>80</v>
      </c>
      <c r="BX16" s="96" t="s">
        <v>147</v>
      </c>
      <c r="BY16" s="96" t="s">
        <v>147</v>
      </c>
      <c r="BZ16" s="96" t="s">
        <v>147</v>
      </c>
      <c r="CA16" s="95">
        <v>80</v>
      </c>
      <c r="CB16" s="61" t="s">
        <v>314</v>
      </c>
      <c r="CC16" s="95">
        <v>20</v>
      </c>
      <c r="CD16" s="96" t="s">
        <v>147</v>
      </c>
      <c r="CE16" s="95">
        <v>20</v>
      </c>
      <c r="CF16" s="96" t="s">
        <v>147</v>
      </c>
      <c r="CG16" s="95">
        <v>40</v>
      </c>
      <c r="CH16" s="61" t="s">
        <v>314</v>
      </c>
      <c r="CI16" s="95">
        <v>32</v>
      </c>
      <c r="CJ16" s="95">
        <v>108</v>
      </c>
      <c r="CK16" s="96" t="s">
        <v>147</v>
      </c>
      <c r="CL16" s="96" t="s">
        <v>147</v>
      </c>
      <c r="CM16" s="95">
        <v>140</v>
      </c>
      <c r="CN16" s="61" t="s">
        <v>314</v>
      </c>
      <c r="CO16" s="95">
        <v>41</v>
      </c>
      <c r="CP16" s="95">
        <v>96</v>
      </c>
      <c r="CQ16" s="96" t="s">
        <v>147</v>
      </c>
      <c r="CR16" s="96" t="s">
        <v>147</v>
      </c>
      <c r="CS16" s="63">
        <v>137</v>
      </c>
      <c r="CT16" s="61" t="s">
        <v>314</v>
      </c>
      <c r="CU16" s="95">
        <v>12</v>
      </c>
      <c r="CV16" s="95">
        <v>12</v>
      </c>
      <c r="CW16" s="96" t="s">
        <v>147</v>
      </c>
      <c r="CX16" s="96" t="s">
        <v>147</v>
      </c>
      <c r="CY16" s="95">
        <v>24</v>
      </c>
      <c r="CZ16" s="61" t="s">
        <v>314</v>
      </c>
      <c r="DA16" s="95">
        <v>126</v>
      </c>
      <c r="DB16" s="95">
        <v>135</v>
      </c>
      <c r="DC16" s="96" t="s">
        <v>147</v>
      </c>
      <c r="DD16" s="96" t="s">
        <v>147</v>
      </c>
      <c r="DE16" s="63">
        <v>261</v>
      </c>
      <c r="DF16" s="61" t="s">
        <v>314</v>
      </c>
      <c r="DG16" s="95">
        <v>62</v>
      </c>
      <c r="DH16" s="95">
        <v>60</v>
      </c>
      <c r="DI16" s="96" t="s">
        <v>147</v>
      </c>
      <c r="DJ16" s="96" t="s">
        <v>147</v>
      </c>
      <c r="DK16" s="95">
        <v>122</v>
      </c>
      <c r="DL16" s="61" t="s">
        <v>314</v>
      </c>
      <c r="DM16" s="95">
        <v>12</v>
      </c>
      <c r="DN16" s="95">
        <v>12</v>
      </c>
      <c r="DO16" s="96" t="s">
        <v>147</v>
      </c>
      <c r="DP16" s="96" t="s">
        <v>147</v>
      </c>
      <c r="DQ16" s="95">
        <v>24</v>
      </c>
      <c r="DR16" s="61" t="s">
        <v>314</v>
      </c>
      <c r="DS16" s="95">
        <v>46</v>
      </c>
      <c r="DT16" s="95">
        <v>26</v>
      </c>
      <c r="DU16" s="95">
        <v>72</v>
      </c>
      <c r="DV16" s="96" t="s">
        <v>147</v>
      </c>
      <c r="DW16" s="95">
        <v>144</v>
      </c>
      <c r="DX16" s="61" t="s">
        <v>314</v>
      </c>
      <c r="DY16" s="95">
        <v>64</v>
      </c>
      <c r="DZ16" s="95">
        <v>30</v>
      </c>
      <c r="EA16" s="95">
        <v>30</v>
      </c>
      <c r="EB16" s="96" t="s">
        <v>147</v>
      </c>
      <c r="EC16" s="95">
        <v>124</v>
      </c>
      <c r="ED16" s="61" t="s">
        <v>314</v>
      </c>
      <c r="EE16" s="95">
        <v>60</v>
      </c>
      <c r="EF16" s="96" t="s">
        <v>147</v>
      </c>
      <c r="EG16" s="95">
        <v>72</v>
      </c>
      <c r="EH16" s="96" t="s">
        <v>147</v>
      </c>
      <c r="EI16" s="95">
        <v>132</v>
      </c>
      <c r="EJ16" s="61" t="s">
        <v>6</v>
      </c>
      <c r="EK16" s="96" t="s">
        <v>147</v>
      </c>
      <c r="EL16" s="96" t="s">
        <v>147</v>
      </c>
      <c r="EM16" s="96" t="s">
        <v>147</v>
      </c>
      <c r="EN16" s="96" t="s">
        <v>147</v>
      </c>
      <c r="EO16" s="96" t="s">
        <v>147</v>
      </c>
      <c r="EP16" s="61" t="s">
        <v>314</v>
      </c>
      <c r="EQ16" s="115" t="s">
        <v>147</v>
      </c>
      <c r="ER16" s="115" t="s">
        <v>147</v>
      </c>
      <c r="ES16" s="63">
        <v>2040</v>
      </c>
      <c r="ET16" s="115" t="s">
        <v>147</v>
      </c>
      <c r="EU16" s="63">
        <v>2040</v>
      </c>
      <c r="EV16" s="63">
        <v>1009</v>
      </c>
      <c r="EW16" s="63">
        <v>647</v>
      </c>
      <c r="EX16" s="63">
        <v>2237</v>
      </c>
      <c r="EY16" s="115" t="s">
        <v>147</v>
      </c>
      <c r="EZ16" s="63">
        <v>3893</v>
      </c>
    </row>
    <row r="17" spans="1:156" ht="15" customHeight="1" x14ac:dyDescent="0.2">
      <c r="A17" s="60" t="s">
        <v>135</v>
      </c>
      <c r="B17" s="61" t="s">
        <v>454</v>
      </c>
      <c r="C17" s="92" t="s">
        <v>136</v>
      </c>
      <c r="D17" s="61" t="s">
        <v>160</v>
      </c>
      <c r="E17" s="61" t="s">
        <v>158</v>
      </c>
      <c r="F17" s="61" t="s">
        <v>155</v>
      </c>
      <c r="G17" s="61" t="s">
        <v>306</v>
      </c>
      <c r="H17" s="61" t="s">
        <v>314</v>
      </c>
      <c r="I17" s="95">
        <v>16.399999999999999</v>
      </c>
      <c r="J17" s="95">
        <v>9</v>
      </c>
      <c r="K17" s="95">
        <v>110</v>
      </c>
      <c r="L17" s="96" t="s">
        <v>147</v>
      </c>
      <c r="M17" s="95">
        <v>135.4</v>
      </c>
      <c r="N17" s="61" t="s">
        <v>314</v>
      </c>
      <c r="O17" s="95">
        <v>39</v>
      </c>
      <c r="P17" s="95">
        <v>7</v>
      </c>
      <c r="Q17" s="95">
        <v>82.4</v>
      </c>
      <c r="R17" s="96" t="s">
        <v>147</v>
      </c>
      <c r="S17" s="95">
        <v>128.4</v>
      </c>
      <c r="T17" s="61" t="s">
        <v>314</v>
      </c>
      <c r="U17" s="95">
        <v>28.35</v>
      </c>
      <c r="V17" s="95">
        <v>10.3</v>
      </c>
      <c r="W17" s="96" t="s">
        <v>147</v>
      </c>
      <c r="X17" s="96" t="s">
        <v>147</v>
      </c>
      <c r="Y17" s="95">
        <v>38.65</v>
      </c>
      <c r="Z17" s="61" t="s">
        <v>314</v>
      </c>
      <c r="AA17" s="95">
        <v>2</v>
      </c>
      <c r="AB17" s="96" t="s">
        <v>147</v>
      </c>
      <c r="AC17" s="95">
        <v>18</v>
      </c>
      <c r="AD17" s="96" t="s">
        <v>147</v>
      </c>
      <c r="AE17" s="95">
        <v>20</v>
      </c>
      <c r="AF17" s="61" t="s">
        <v>314</v>
      </c>
      <c r="AG17" s="95">
        <v>16.45</v>
      </c>
      <c r="AH17" s="95">
        <v>19.2</v>
      </c>
      <c r="AI17" s="95">
        <v>125</v>
      </c>
      <c r="AJ17" s="96" t="s">
        <v>147</v>
      </c>
      <c r="AK17" s="95">
        <v>160.65</v>
      </c>
      <c r="AL17" s="61" t="s">
        <v>314</v>
      </c>
      <c r="AM17" s="95">
        <v>18</v>
      </c>
      <c r="AN17" s="96" t="s">
        <v>147</v>
      </c>
      <c r="AO17" s="96" t="s">
        <v>147</v>
      </c>
      <c r="AP17" s="96" t="s">
        <v>147</v>
      </c>
      <c r="AQ17" s="95">
        <v>18</v>
      </c>
      <c r="AR17" s="61" t="s">
        <v>314</v>
      </c>
      <c r="AS17" s="95">
        <v>60</v>
      </c>
      <c r="AT17" s="95">
        <v>11</v>
      </c>
      <c r="AU17" s="96" t="s">
        <v>147</v>
      </c>
      <c r="AV17" s="96" t="s">
        <v>147</v>
      </c>
      <c r="AW17" s="95">
        <v>71</v>
      </c>
      <c r="AX17" s="61" t="s">
        <v>314</v>
      </c>
      <c r="AY17" s="95">
        <v>30.65</v>
      </c>
      <c r="AZ17" s="95">
        <v>9</v>
      </c>
      <c r="BA17" s="96" t="s">
        <v>147</v>
      </c>
      <c r="BB17" s="96" t="s">
        <v>147</v>
      </c>
      <c r="BC17" s="95">
        <v>39.65</v>
      </c>
      <c r="BD17" s="61" t="s">
        <v>314</v>
      </c>
      <c r="BE17" s="95">
        <v>17.399999999999999</v>
      </c>
      <c r="BF17" s="95">
        <v>6.05</v>
      </c>
      <c r="BG17" s="96" t="s">
        <v>147</v>
      </c>
      <c r="BH17" s="96" t="s">
        <v>147</v>
      </c>
      <c r="BI17" s="95">
        <v>23.45</v>
      </c>
      <c r="BJ17" s="61" t="s">
        <v>314</v>
      </c>
      <c r="BK17" s="95">
        <v>53.1</v>
      </c>
      <c r="BL17" s="95">
        <v>34.35</v>
      </c>
      <c r="BM17" s="95">
        <v>320</v>
      </c>
      <c r="BN17" s="96" t="s">
        <v>147</v>
      </c>
      <c r="BO17" s="95">
        <v>407.45</v>
      </c>
      <c r="BP17" s="61" t="s">
        <v>314</v>
      </c>
      <c r="BQ17" s="95">
        <v>39.14</v>
      </c>
      <c r="BR17" s="95">
        <v>67.2</v>
      </c>
      <c r="BS17" s="95">
        <v>46</v>
      </c>
      <c r="BT17" s="96" t="s">
        <v>147</v>
      </c>
      <c r="BU17" s="95">
        <v>152.34</v>
      </c>
      <c r="BV17" s="61" t="s">
        <v>314</v>
      </c>
      <c r="BW17" s="95">
        <v>26.45</v>
      </c>
      <c r="BX17" s="95">
        <v>6</v>
      </c>
      <c r="BY17" s="95">
        <v>128</v>
      </c>
      <c r="BZ17" s="96" t="s">
        <v>147</v>
      </c>
      <c r="CA17" s="95">
        <v>160.44999999999999</v>
      </c>
      <c r="CB17" s="61" t="s">
        <v>314</v>
      </c>
      <c r="CC17" s="95">
        <v>1</v>
      </c>
      <c r="CD17" s="96" t="s">
        <v>147</v>
      </c>
      <c r="CE17" s="95">
        <v>32</v>
      </c>
      <c r="CF17" s="96" t="s">
        <v>147</v>
      </c>
      <c r="CG17" s="95">
        <v>33</v>
      </c>
      <c r="CH17" s="61" t="s">
        <v>314</v>
      </c>
      <c r="CI17" s="95">
        <v>33.799999999999997</v>
      </c>
      <c r="CJ17" s="95">
        <v>5.3</v>
      </c>
      <c r="CK17" s="96" t="s">
        <v>147</v>
      </c>
      <c r="CL17" s="96" t="s">
        <v>147</v>
      </c>
      <c r="CM17" s="95">
        <v>39.1</v>
      </c>
      <c r="CN17" s="61" t="s">
        <v>314</v>
      </c>
      <c r="CO17" s="95">
        <v>84.49</v>
      </c>
      <c r="CP17" s="95">
        <v>205.43</v>
      </c>
      <c r="CQ17" s="95">
        <v>299</v>
      </c>
      <c r="CR17" s="96" t="s">
        <v>147</v>
      </c>
      <c r="CS17" s="63">
        <v>588.91999999999996</v>
      </c>
      <c r="CT17" s="61" t="s">
        <v>314</v>
      </c>
      <c r="CU17" s="95">
        <v>11</v>
      </c>
      <c r="CV17" s="95">
        <v>10</v>
      </c>
      <c r="CW17" s="95">
        <v>10</v>
      </c>
      <c r="CX17" s="96" t="s">
        <v>147</v>
      </c>
      <c r="CY17" s="95">
        <v>31</v>
      </c>
      <c r="CZ17" s="61" t="s">
        <v>314</v>
      </c>
      <c r="DA17" s="95">
        <v>83.2</v>
      </c>
      <c r="DB17" s="95">
        <v>174</v>
      </c>
      <c r="DC17" s="95">
        <v>395</v>
      </c>
      <c r="DD17" s="96" t="s">
        <v>147</v>
      </c>
      <c r="DE17" s="63">
        <v>652.20000000000005</v>
      </c>
      <c r="DF17" s="61" t="s">
        <v>314</v>
      </c>
      <c r="DG17" s="95">
        <v>38.6</v>
      </c>
      <c r="DH17" s="95">
        <v>29.45</v>
      </c>
      <c r="DI17" s="96" t="s">
        <v>147</v>
      </c>
      <c r="DJ17" s="96" t="s">
        <v>147</v>
      </c>
      <c r="DK17" s="95">
        <v>68.05</v>
      </c>
      <c r="DL17" s="61" t="s">
        <v>314</v>
      </c>
      <c r="DM17" s="95">
        <v>24.3</v>
      </c>
      <c r="DN17" s="95">
        <v>12.15</v>
      </c>
      <c r="DO17" s="96" t="s">
        <v>147</v>
      </c>
      <c r="DP17" s="96" t="s">
        <v>147</v>
      </c>
      <c r="DQ17" s="95">
        <v>36.450000000000003</v>
      </c>
      <c r="DR17" s="61" t="s">
        <v>314</v>
      </c>
      <c r="DS17" s="95">
        <v>56.39</v>
      </c>
      <c r="DT17" s="95">
        <v>6.4</v>
      </c>
      <c r="DU17" s="95">
        <v>96</v>
      </c>
      <c r="DV17" s="96" t="s">
        <v>147</v>
      </c>
      <c r="DW17" s="95">
        <v>158.79</v>
      </c>
      <c r="DX17" s="61" t="s">
        <v>314</v>
      </c>
      <c r="DY17" s="95">
        <v>18</v>
      </c>
      <c r="DZ17" s="95">
        <v>8</v>
      </c>
      <c r="EA17" s="95">
        <v>24</v>
      </c>
      <c r="EB17" s="96" t="s">
        <v>147</v>
      </c>
      <c r="EC17" s="95">
        <v>50</v>
      </c>
      <c r="ED17" s="61" t="s">
        <v>314</v>
      </c>
      <c r="EE17" s="95">
        <v>35.299999999999997</v>
      </c>
      <c r="EF17" s="95">
        <v>3</v>
      </c>
      <c r="EG17" s="96" t="s">
        <v>147</v>
      </c>
      <c r="EH17" s="96" t="s">
        <v>147</v>
      </c>
      <c r="EI17" s="95">
        <v>38.299999999999997</v>
      </c>
      <c r="EJ17" s="61" t="s">
        <v>314</v>
      </c>
      <c r="EK17" s="96" t="s">
        <v>147</v>
      </c>
      <c r="EL17" s="96" t="s">
        <v>147</v>
      </c>
      <c r="EM17" s="96" t="s">
        <v>147</v>
      </c>
      <c r="EN17" s="95">
        <v>216</v>
      </c>
      <c r="EO17" s="95">
        <v>216</v>
      </c>
      <c r="EP17" s="61" t="s">
        <v>314</v>
      </c>
      <c r="EQ17" s="63">
        <v>4</v>
      </c>
      <c r="ER17" s="115" t="s">
        <v>147</v>
      </c>
      <c r="ES17" s="115" t="s">
        <v>147</v>
      </c>
      <c r="ET17" s="115" t="s">
        <v>147</v>
      </c>
      <c r="EU17" s="63">
        <v>4</v>
      </c>
      <c r="EV17" s="63">
        <v>737.02</v>
      </c>
      <c r="EW17" s="63">
        <v>632.83000000000004</v>
      </c>
      <c r="EX17" s="63">
        <v>1685.4</v>
      </c>
      <c r="EY17" s="63">
        <v>216</v>
      </c>
      <c r="EZ17" s="63">
        <v>3271.25</v>
      </c>
    </row>
    <row r="18" spans="1:156" ht="15" customHeight="1" x14ac:dyDescent="0.2">
      <c r="A18" s="60" t="s">
        <v>135</v>
      </c>
      <c r="B18" s="61" t="s">
        <v>455</v>
      </c>
      <c r="C18" s="92" t="s">
        <v>328</v>
      </c>
      <c r="D18" s="61" t="s">
        <v>160</v>
      </c>
      <c r="E18" s="61" t="s">
        <v>155</v>
      </c>
      <c r="F18" s="61" t="s">
        <v>155</v>
      </c>
      <c r="G18" s="61" t="s">
        <v>235</v>
      </c>
      <c r="H18" s="61" t="s">
        <v>314</v>
      </c>
      <c r="I18" s="95">
        <v>60</v>
      </c>
      <c r="J18" s="95">
        <v>21</v>
      </c>
      <c r="K18" s="95">
        <v>60</v>
      </c>
      <c r="L18" s="96" t="s">
        <v>147</v>
      </c>
      <c r="M18" s="95">
        <v>141</v>
      </c>
      <c r="N18" s="61" t="s">
        <v>314</v>
      </c>
      <c r="O18" s="95">
        <v>54</v>
      </c>
      <c r="P18" s="95">
        <v>20</v>
      </c>
      <c r="Q18" s="95">
        <v>42</v>
      </c>
      <c r="R18" s="96" t="s">
        <v>147</v>
      </c>
      <c r="S18" s="95">
        <v>116</v>
      </c>
      <c r="T18" s="61" t="s">
        <v>314</v>
      </c>
      <c r="U18" s="95">
        <v>20</v>
      </c>
      <c r="V18" s="95">
        <v>8</v>
      </c>
      <c r="W18" s="96" t="s">
        <v>147</v>
      </c>
      <c r="X18" s="96" t="s">
        <v>147</v>
      </c>
      <c r="Y18" s="95">
        <v>28</v>
      </c>
      <c r="Z18" s="61" t="s">
        <v>314</v>
      </c>
      <c r="AA18" s="95">
        <v>20</v>
      </c>
      <c r="AB18" s="96" t="s">
        <v>147</v>
      </c>
      <c r="AC18" s="95">
        <v>45</v>
      </c>
      <c r="AD18" s="96" t="s">
        <v>147</v>
      </c>
      <c r="AE18" s="95">
        <v>65</v>
      </c>
      <c r="AF18" s="61" t="s">
        <v>314</v>
      </c>
      <c r="AG18" s="95">
        <v>54</v>
      </c>
      <c r="AH18" s="95">
        <v>12</v>
      </c>
      <c r="AI18" s="95">
        <v>80</v>
      </c>
      <c r="AJ18" s="96" t="s">
        <v>147</v>
      </c>
      <c r="AK18" s="95">
        <v>146</v>
      </c>
      <c r="AL18" s="61" t="s">
        <v>314</v>
      </c>
      <c r="AM18" s="95">
        <v>55</v>
      </c>
      <c r="AN18" s="96" t="s">
        <v>147</v>
      </c>
      <c r="AO18" s="95">
        <v>25</v>
      </c>
      <c r="AP18" s="96" t="s">
        <v>147</v>
      </c>
      <c r="AQ18" s="95">
        <v>80</v>
      </c>
      <c r="AR18" s="61" t="s">
        <v>314</v>
      </c>
      <c r="AS18" s="95">
        <v>60</v>
      </c>
      <c r="AT18" s="96" t="s">
        <v>147</v>
      </c>
      <c r="AU18" s="95">
        <v>40</v>
      </c>
      <c r="AV18" s="96" t="s">
        <v>147</v>
      </c>
      <c r="AW18" s="95">
        <v>100</v>
      </c>
      <c r="AX18" s="61" t="s">
        <v>314</v>
      </c>
      <c r="AY18" s="95">
        <v>36</v>
      </c>
      <c r="AZ18" s="96" t="s">
        <v>147</v>
      </c>
      <c r="BA18" s="95">
        <v>12</v>
      </c>
      <c r="BB18" s="96" t="s">
        <v>147</v>
      </c>
      <c r="BC18" s="95">
        <v>48</v>
      </c>
      <c r="BD18" s="61" t="s">
        <v>359</v>
      </c>
      <c r="BE18" s="95">
        <v>58</v>
      </c>
      <c r="BF18" s="95">
        <v>8</v>
      </c>
      <c r="BG18" s="95">
        <v>22</v>
      </c>
      <c r="BH18" s="96" t="s">
        <v>147</v>
      </c>
      <c r="BI18" s="95">
        <v>88</v>
      </c>
      <c r="BJ18" s="61" t="s">
        <v>314</v>
      </c>
      <c r="BK18" s="95">
        <v>68</v>
      </c>
      <c r="BL18" s="95">
        <v>8</v>
      </c>
      <c r="BM18" s="95">
        <v>218</v>
      </c>
      <c r="BN18" s="96" t="s">
        <v>147</v>
      </c>
      <c r="BO18" s="95">
        <v>294</v>
      </c>
      <c r="BP18" s="61" t="s">
        <v>314</v>
      </c>
      <c r="BQ18" s="95">
        <v>46</v>
      </c>
      <c r="BR18" s="95">
        <v>66</v>
      </c>
      <c r="BS18" s="95">
        <v>64</v>
      </c>
      <c r="BT18" s="96" t="s">
        <v>147</v>
      </c>
      <c r="BU18" s="95">
        <v>176</v>
      </c>
      <c r="BV18" s="61" t="s">
        <v>314</v>
      </c>
      <c r="BW18" s="95">
        <v>34</v>
      </c>
      <c r="BX18" s="95">
        <v>10</v>
      </c>
      <c r="BY18" s="95">
        <v>80</v>
      </c>
      <c r="BZ18" s="96" t="s">
        <v>147</v>
      </c>
      <c r="CA18" s="95">
        <v>124</v>
      </c>
      <c r="CB18" s="61" t="s">
        <v>314</v>
      </c>
      <c r="CC18" s="95">
        <v>16</v>
      </c>
      <c r="CD18" s="96" t="s">
        <v>147</v>
      </c>
      <c r="CE18" s="96" t="s">
        <v>147</v>
      </c>
      <c r="CF18" s="96" t="s">
        <v>147</v>
      </c>
      <c r="CG18" s="95">
        <v>16</v>
      </c>
      <c r="CH18" s="61" t="s">
        <v>314</v>
      </c>
      <c r="CI18" s="95">
        <v>36</v>
      </c>
      <c r="CJ18" s="95">
        <v>24</v>
      </c>
      <c r="CK18" s="96" t="s">
        <v>147</v>
      </c>
      <c r="CL18" s="96" t="s">
        <v>147</v>
      </c>
      <c r="CM18" s="95">
        <v>60</v>
      </c>
      <c r="CN18" s="61" t="s">
        <v>314</v>
      </c>
      <c r="CO18" s="95">
        <v>42</v>
      </c>
      <c r="CP18" s="95">
        <v>128</v>
      </c>
      <c r="CQ18" s="96" t="s">
        <v>147</v>
      </c>
      <c r="CR18" s="96" t="s">
        <v>147</v>
      </c>
      <c r="CS18" s="63">
        <v>170</v>
      </c>
      <c r="CT18" s="61" t="s">
        <v>314</v>
      </c>
      <c r="CU18" s="95">
        <v>18</v>
      </c>
      <c r="CV18" s="95">
        <v>30</v>
      </c>
      <c r="CW18" s="96" t="s">
        <v>147</v>
      </c>
      <c r="CX18" s="96" t="s">
        <v>147</v>
      </c>
      <c r="CY18" s="95">
        <v>48</v>
      </c>
      <c r="CZ18" s="61" t="s">
        <v>314</v>
      </c>
      <c r="DA18" s="95">
        <v>152</v>
      </c>
      <c r="DB18" s="95">
        <v>436</v>
      </c>
      <c r="DC18" s="96" t="s">
        <v>147</v>
      </c>
      <c r="DD18" s="96" t="s">
        <v>147</v>
      </c>
      <c r="DE18" s="63">
        <v>588</v>
      </c>
      <c r="DF18" s="61" t="s">
        <v>314</v>
      </c>
      <c r="DG18" s="95">
        <v>70</v>
      </c>
      <c r="DH18" s="95">
        <v>62</v>
      </c>
      <c r="DI18" s="95">
        <v>44</v>
      </c>
      <c r="DJ18" s="96" t="s">
        <v>147</v>
      </c>
      <c r="DK18" s="95">
        <v>176</v>
      </c>
      <c r="DL18" s="61" t="s">
        <v>314</v>
      </c>
      <c r="DM18" s="95">
        <v>28</v>
      </c>
      <c r="DN18" s="95">
        <v>3</v>
      </c>
      <c r="DO18" s="95">
        <v>32</v>
      </c>
      <c r="DP18" s="96" t="s">
        <v>147</v>
      </c>
      <c r="DQ18" s="95">
        <v>63</v>
      </c>
      <c r="DR18" s="61" t="s">
        <v>314</v>
      </c>
      <c r="DS18" s="95">
        <v>36</v>
      </c>
      <c r="DT18" s="95">
        <v>48</v>
      </c>
      <c r="DU18" s="95">
        <v>4</v>
      </c>
      <c r="DV18" s="95">
        <v>44</v>
      </c>
      <c r="DW18" s="95">
        <v>132</v>
      </c>
      <c r="DX18" s="61" t="s">
        <v>314</v>
      </c>
      <c r="DY18" s="95">
        <v>28</v>
      </c>
      <c r="DZ18" s="95">
        <v>54</v>
      </c>
      <c r="EA18" s="95">
        <v>16</v>
      </c>
      <c r="EB18" s="96" t="s">
        <v>147</v>
      </c>
      <c r="EC18" s="95">
        <v>98</v>
      </c>
      <c r="ED18" s="61" t="s">
        <v>314</v>
      </c>
      <c r="EE18" s="95">
        <v>46</v>
      </c>
      <c r="EF18" s="96" t="s">
        <v>147</v>
      </c>
      <c r="EG18" s="95">
        <v>36</v>
      </c>
      <c r="EH18" s="95">
        <v>16</v>
      </c>
      <c r="EI18" s="95">
        <v>98</v>
      </c>
      <c r="EJ18" s="61" t="s">
        <v>314</v>
      </c>
      <c r="EK18" s="95">
        <v>40</v>
      </c>
      <c r="EL18" s="96" t="s">
        <v>147</v>
      </c>
      <c r="EM18" s="95">
        <v>70</v>
      </c>
      <c r="EN18" s="95">
        <v>160</v>
      </c>
      <c r="EO18" s="95">
        <v>270</v>
      </c>
      <c r="EP18" s="61" t="s">
        <v>6</v>
      </c>
      <c r="EQ18" s="115" t="s">
        <v>147</v>
      </c>
      <c r="ER18" s="115" t="s">
        <v>147</v>
      </c>
      <c r="ES18" s="115" t="s">
        <v>147</v>
      </c>
      <c r="ET18" s="115" t="s">
        <v>147</v>
      </c>
      <c r="EU18" s="115" t="s">
        <v>147</v>
      </c>
      <c r="EV18" s="63">
        <v>1077</v>
      </c>
      <c r="EW18" s="63">
        <v>938</v>
      </c>
      <c r="EX18" s="63">
        <v>890</v>
      </c>
      <c r="EY18" s="63">
        <v>220</v>
      </c>
      <c r="EZ18" s="63">
        <v>3125</v>
      </c>
    </row>
    <row r="19" spans="1:156" ht="15" customHeight="1" x14ac:dyDescent="0.2">
      <c r="A19" s="60" t="s">
        <v>41</v>
      </c>
      <c r="B19" s="61" t="s">
        <v>454</v>
      </c>
      <c r="C19" s="92" t="s">
        <v>329</v>
      </c>
      <c r="D19" s="61" t="s">
        <v>158</v>
      </c>
      <c r="E19" s="61" t="s">
        <v>158</v>
      </c>
      <c r="F19" s="61" t="s">
        <v>155</v>
      </c>
      <c r="G19" s="61" t="s">
        <v>300</v>
      </c>
      <c r="H19" s="61" t="s">
        <v>314</v>
      </c>
      <c r="I19" s="95">
        <v>17</v>
      </c>
      <c r="J19" s="96" t="s">
        <v>147</v>
      </c>
      <c r="K19" s="96" t="s">
        <v>147</v>
      </c>
      <c r="L19" s="96" t="s">
        <v>147</v>
      </c>
      <c r="M19" s="95">
        <v>17</v>
      </c>
      <c r="N19" s="61" t="s">
        <v>314</v>
      </c>
      <c r="O19" s="95">
        <v>61</v>
      </c>
      <c r="P19" s="95">
        <v>4</v>
      </c>
      <c r="Q19" s="95">
        <v>46</v>
      </c>
      <c r="R19" s="96" t="s">
        <v>147</v>
      </c>
      <c r="S19" s="95">
        <v>111</v>
      </c>
      <c r="T19" s="61" t="s">
        <v>314</v>
      </c>
      <c r="U19" s="95">
        <v>12</v>
      </c>
      <c r="V19" s="95">
        <v>6</v>
      </c>
      <c r="W19" s="96" t="s">
        <v>147</v>
      </c>
      <c r="X19" s="96" t="s">
        <v>147</v>
      </c>
      <c r="Y19" s="95">
        <v>18</v>
      </c>
      <c r="Z19" s="61" t="s">
        <v>314</v>
      </c>
      <c r="AA19" s="96" t="s">
        <v>147</v>
      </c>
      <c r="AB19" s="96" t="s">
        <v>147</v>
      </c>
      <c r="AC19" s="95">
        <v>32</v>
      </c>
      <c r="AD19" s="96" t="s">
        <v>147</v>
      </c>
      <c r="AE19" s="95">
        <v>32</v>
      </c>
      <c r="AF19" s="61" t="s">
        <v>314</v>
      </c>
      <c r="AG19" s="95">
        <v>67</v>
      </c>
      <c r="AH19" s="95">
        <v>4</v>
      </c>
      <c r="AI19" s="95">
        <v>233</v>
      </c>
      <c r="AJ19" s="96" t="s">
        <v>147</v>
      </c>
      <c r="AK19" s="95">
        <v>304</v>
      </c>
      <c r="AL19" s="61" t="s">
        <v>314</v>
      </c>
      <c r="AM19" s="95">
        <v>80</v>
      </c>
      <c r="AN19" s="96" t="s">
        <v>147</v>
      </c>
      <c r="AO19" s="96" t="s">
        <v>147</v>
      </c>
      <c r="AP19" s="96" t="s">
        <v>147</v>
      </c>
      <c r="AQ19" s="95">
        <v>80</v>
      </c>
      <c r="AR19" s="61" t="s">
        <v>314</v>
      </c>
      <c r="AS19" s="95">
        <v>93</v>
      </c>
      <c r="AT19" s="96" t="s">
        <v>147</v>
      </c>
      <c r="AU19" s="95">
        <v>7</v>
      </c>
      <c r="AV19" s="96" t="s">
        <v>147</v>
      </c>
      <c r="AW19" s="95">
        <v>100</v>
      </c>
      <c r="AX19" s="61" t="s">
        <v>314</v>
      </c>
      <c r="AY19" s="95">
        <v>28</v>
      </c>
      <c r="AZ19" s="96" t="s">
        <v>147</v>
      </c>
      <c r="BA19" s="96" t="s">
        <v>147</v>
      </c>
      <c r="BB19" s="96" t="s">
        <v>147</v>
      </c>
      <c r="BC19" s="95">
        <v>28</v>
      </c>
      <c r="BD19" s="61" t="s">
        <v>314</v>
      </c>
      <c r="BE19" s="95">
        <v>17</v>
      </c>
      <c r="BF19" s="95">
        <v>4</v>
      </c>
      <c r="BG19" s="96" t="s">
        <v>147</v>
      </c>
      <c r="BH19" s="96" t="s">
        <v>147</v>
      </c>
      <c r="BI19" s="95">
        <v>21</v>
      </c>
      <c r="BJ19" s="61" t="s">
        <v>314</v>
      </c>
      <c r="BK19" s="95">
        <v>69</v>
      </c>
      <c r="BL19" s="95">
        <v>4</v>
      </c>
      <c r="BM19" s="95">
        <v>280</v>
      </c>
      <c r="BN19" s="96" t="s">
        <v>147</v>
      </c>
      <c r="BO19" s="95">
        <v>353</v>
      </c>
      <c r="BP19" s="61" t="s">
        <v>314</v>
      </c>
      <c r="BQ19" s="95">
        <v>42</v>
      </c>
      <c r="BR19" s="95">
        <v>51</v>
      </c>
      <c r="BS19" s="95">
        <v>60</v>
      </c>
      <c r="BT19" s="96" t="s">
        <v>147</v>
      </c>
      <c r="BU19" s="95">
        <v>153</v>
      </c>
      <c r="BV19" s="61" t="s">
        <v>314</v>
      </c>
      <c r="BW19" s="95">
        <v>37</v>
      </c>
      <c r="BX19" s="96" t="s">
        <v>147</v>
      </c>
      <c r="BY19" s="95">
        <v>105</v>
      </c>
      <c r="BZ19" s="96" t="s">
        <v>147</v>
      </c>
      <c r="CA19" s="95">
        <v>142</v>
      </c>
      <c r="CB19" s="61" t="s">
        <v>314</v>
      </c>
      <c r="CC19" s="96" t="s">
        <v>147</v>
      </c>
      <c r="CD19" s="96" t="s">
        <v>147</v>
      </c>
      <c r="CE19" s="95">
        <v>40</v>
      </c>
      <c r="CF19" s="96" t="s">
        <v>147</v>
      </c>
      <c r="CG19" s="95">
        <v>40</v>
      </c>
      <c r="CH19" s="61" t="s">
        <v>314</v>
      </c>
      <c r="CI19" s="95">
        <v>23</v>
      </c>
      <c r="CJ19" s="95">
        <v>13</v>
      </c>
      <c r="CK19" s="96" t="s">
        <v>147</v>
      </c>
      <c r="CL19" s="96" t="s">
        <v>147</v>
      </c>
      <c r="CM19" s="95">
        <v>36</v>
      </c>
      <c r="CN19" s="61" t="s">
        <v>314</v>
      </c>
      <c r="CO19" s="95">
        <v>75</v>
      </c>
      <c r="CP19" s="95">
        <v>96</v>
      </c>
      <c r="CQ19" s="95">
        <v>303</v>
      </c>
      <c r="CR19" s="96" t="s">
        <v>147</v>
      </c>
      <c r="CS19" s="63">
        <v>474</v>
      </c>
      <c r="CT19" s="61" t="s">
        <v>314</v>
      </c>
      <c r="CU19" s="95">
        <v>23</v>
      </c>
      <c r="CV19" s="95">
        <v>42</v>
      </c>
      <c r="CW19" s="95">
        <v>23</v>
      </c>
      <c r="CX19" s="96" t="s">
        <v>147</v>
      </c>
      <c r="CY19" s="95">
        <v>88</v>
      </c>
      <c r="CZ19" s="61" t="s">
        <v>314</v>
      </c>
      <c r="DA19" s="95">
        <v>230</v>
      </c>
      <c r="DB19" s="95">
        <v>369</v>
      </c>
      <c r="DC19" s="95">
        <v>408</v>
      </c>
      <c r="DD19" s="96" t="s">
        <v>147</v>
      </c>
      <c r="DE19" s="63">
        <v>1007</v>
      </c>
      <c r="DF19" s="61" t="s">
        <v>314</v>
      </c>
      <c r="DG19" s="95">
        <v>38</v>
      </c>
      <c r="DH19" s="95">
        <v>64</v>
      </c>
      <c r="DI19" s="95">
        <v>43</v>
      </c>
      <c r="DJ19" s="96" t="s">
        <v>147</v>
      </c>
      <c r="DK19" s="95">
        <v>145</v>
      </c>
      <c r="DL19" s="61" t="s">
        <v>314</v>
      </c>
      <c r="DM19" s="95">
        <v>32</v>
      </c>
      <c r="DN19" s="95">
        <v>4</v>
      </c>
      <c r="DO19" s="95">
        <v>10</v>
      </c>
      <c r="DP19" s="96" t="s">
        <v>147</v>
      </c>
      <c r="DQ19" s="95">
        <v>46</v>
      </c>
      <c r="DR19" s="61" t="s">
        <v>314</v>
      </c>
      <c r="DS19" s="95">
        <v>54</v>
      </c>
      <c r="DT19" s="95">
        <v>10</v>
      </c>
      <c r="DU19" s="95">
        <v>49</v>
      </c>
      <c r="DV19" s="96" t="s">
        <v>147</v>
      </c>
      <c r="DW19" s="95">
        <v>113</v>
      </c>
      <c r="DX19" s="61" t="s">
        <v>314</v>
      </c>
      <c r="DY19" s="95">
        <v>95</v>
      </c>
      <c r="DZ19" s="95">
        <v>19</v>
      </c>
      <c r="EA19" s="95">
        <v>20</v>
      </c>
      <c r="EB19" s="96" t="s">
        <v>147</v>
      </c>
      <c r="EC19" s="95">
        <v>134</v>
      </c>
      <c r="ED19" s="61" t="s">
        <v>314</v>
      </c>
      <c r="EE19" s="95">
        <v>9</v>
      </c>
      <c r="EF19" s="95">
        <v>4</v>
      </c>
      <c r="EG19" s="95">
        <v>90</v>
      </c>
      <c r="EH19" s="96" t="s">
        <v>147</v>
      </c>
      <c r="EI19" s="95">
        <v>103</v>
      </c>
      <c r="EJ19" s="61" t="s">
        <v>314</v>
      </c>
      <c r="EK19" s="96" t="s">
        <v>147</v>
      </c>
      <c r="EL19" s="96" t="s">
        <v>147</v>
      </c>
      <c r="EM19" s="96" t="s">
        <v>147</v>
      </c>
      <c r="EN19" s="95">
        <v>240</v>
      </c>
      <c r="EO19" s="95">
        <v>240</v>
      </c>
      <c r="EP19" s="61" t="s">
        <v>314</v>
      </c>
      <c r="EQ19" s="63">
        <v>2</v>
      </c>
      <c r="ER19" s="115" t="s">
        <v>147</v>
      </c>
      <c r="ES19" s="63">
        <v>280</v>
      </c>
      <c r="ET19" s="115" t="s">
        <v>147</v>
      </c>
      <c r="EU19" s="63">
        <v>282</v>
      </c>
      <c r="EV19" s="63">
        <v>1104</v>
      </c>
      <c r="EW19" s="63">
        <v>694</v>
      </c>
      <c r="EX19" s="63">
        <v>2029</v>
      </c>
      <c r="EY19" s="63">
        <v>240</v>
      </c>
      <c r="EZ19" s="63">
        <v>4067</v>
      </c>
    </row>
    <row r="20" spans="1:156" ht="15" customHeight="1" x14ac:dyDescent="0.2">
      <c r="A20" s="60" t="s">
        <v>88</v>
      </c>
      <c r="B20" s="61" t="s">
        <v>454</v>
      </c>
      <c r="C20" s="92" t="s">
        <v>330</v>
      </c>
      <c r="D20" s="61" t="s">
        <v>154</v>
      </c>
      <c r="E20" s="61" t="s">
        <v>158</v>
      </c>
      <c r="F20" s="61" t="s">
        <v>155</v>
      </c>
      <c r="G20" s="61" t="s">
        <v>158</v>
      </c>
      <c r="H20" s="61" t="s">
        <v>314</v>
      </c>
      <c r="I20" s="95">
        <v>27</v>
      </c>
      <c r="J20" s="96" t="s">
        <v>147</v>
      </c>
      <c r="K20" s="95">
        <v>44</v>
      </c>
      <c r="L20" s="96" t="s">
        <v>147</v>
      </c>
      <c r="M20" s="95">
        <v>71</v>
      </c>
      <c r="N20" s="61" t="s">
        <v>314</v>
      </c>
      <c r="O20" s="95">
        <v>74</v>
      </c>
      <c r="P20" s="95">
        <v>14</v>
      </c>
      <c r="Q20" s="95">
        <v>75</v>
      </c>
      <c r="R20" s="96" t="s">
        <v>147</v>
      </c>
      <c r="S20" s="95">
        <v>163</v>
      </c>
      <c r="T20" s="61" t="s">
        <v>314</v>
      </c>
      <c r="U20" s="95">
        <v>20</v>
      </c>
      <c r="V20" s="95">
        <v>3</v>
      </c>
      <c r="W20" s="96" t="s">
        <v>147</v>
      </c>
      <c r="X20" s="96" t="s">
        <v>147</v>
      </c>
      <c r="Y20" s="95">
        <v>23</v>
      </c>
      <c r="Z20" s="61" t="s">
        <v>314</v>
      </c>
      <c r="AA20" s="95">
        <v>10</v>
      </c>
      <c r="AB20" s="96" t="s">
        <v>147</v>
      </c>
      <c r="AC20" s="95">
        <v>26</v>
      </c>
      <c r="AD20" s="96" t="s">
        <v>147</v>
      </c>
      <c r="AE20" s="95">
        <v>36</v>
      </c>
      <c r="AF20" s="61" t="s">
        <v>314</v>
      </c>
      <c r="AG20" s="95">
        <v>36</v>
      </c>
      <c r="AH20" s="95">
        <v>3</v>
      </c>
      <c r="AI20" s="95">
        <v>153</v>
      </c>
      <c r="AJ20" s="96" t="s">
        <v>147</v>
      </c>
      <c r="AK20" s="95">
        <v>192</v>
      </c>
      <c r="AL20" s="61" t="s">
        <v>314</v>
      </c>
      <c r="AM20" s="95">
        <v>9</v>
      </c>
      <c r="AN20" s="96" t="s">
        <v>147</v>
      </c>
      <c r="AO20" s="95">
        <v>43</v>
      </c>
      <c r="AP20" s="96" t="s">
        <v>147</v>
      </c>
      <c r="AQ20" s="95">
        <v>52</v>
      </c>
      <c r="AR20" s="61" t="s">
        <v>314</v>
      </c>
      <c r="AS20" s="95">
        <v>21</v>
      </c>
      <c r="AT20" s="96" t="s">
        <v>147</v>
      </c>
      <c r="AU20" s="96" t="s">
        <v>147</v>
      </c>
      <c r="AV20" s="96" t="s">
        <v>147</v>
      </c>
      <c r="AW20" s="95">
        <v>21</v>
      </c>
      <c r="AX20" s="61" t="s">
        <v>314</v>
      </c>
      <c r="AY20" s="95">
        <v>1</v>
      </c>
      <c r="AZ20" s="96" t="s">
        <v>147</v>
      </c>
      <c r="BA20" s="96" t="s">
        <v>147</v>
      </c>
      <c r="BB20" s="96" t="s">
        <v>147</v>
      </c>
      <c r="BC20" s="95">
        <v>1</v>
      </c>
      <c r="BD20" s="61" t="s">
        <v>314</v>
      </c>
      <c r="BE20" s="95">
        <v>25</v>
      </c>
      <c r="BF20" s="96" t="s">
        <v>147</v>
      </c>
      <c r="BG20" s="95">
        <v>29</v>
      </c>
      <c r="BH20" s="96" t="s">
        <v>147</v>
      </c>
      <c r="BI20" s="95">
        <v>54</v>
      </c>
      <c r="BJ20" s="61" t="s">
        <v>314</v>
      </c>
      <c r="BK20" s="95">
        <v>82</v>
      </c>
      <c r="BL20" s="95">
        <v>6</v>
      </c>
      <c r="BM20" s="95">
        <v>246</v>
      </c>
      <c r="BN20" s="96" t="s">
        <v>147</v>
      </c>
      <c r="BO20" s="95">
        <v>334</v>
      </c>
      <c r="BP20" s="61" t="s">
        <v>6</v>
      </c>
      <c r="BQ20" s="95">
        <v>31</v>
      </c>
      <c r="BR20" s="95">
        <v>46</v>
      </c>
      <c r="BS20" s="95">
        <v>105</v>
      </c>
      <c r="BT20" s="96" t="s">
        <v>147</v>
      </c>
      <c r="BU20" s="95">
        <v>182</v>
      </c>
      <c r="BV20" s="61" t="s">
        <v>6</v>
      </c>
      <c r="BW20" s="95">
        <v>26</v>
      </c>
      <c r="BX20" s="95">
        <v>1</v>
      </c>
      <c r="BY20" s="95">
        <v>161</v>
      </c>
      <c r="BZ20" s="96" t="s">
        <v>147</v>
      </c>
      <c r="CA20" s="95">
        <v>188</v>
      </c>
      <c r="CB20" s="61" t="s">
        <v>314</v>
      </c>
      <c r="CC20" s="95">
        <v>2</v>
      </c>
      <c r="CD20" s="96" t="s">
        <v>147</v>
      </c>
      <c r="CE20" s="96" t="s">
        <v>147</v>
      </c>
      <c r="CF20" s="96" t="s">
        <v>147</v>
      </c>
      <c r="CG20" s="95">
        <v>2</v>
      </c>
      <c r="CH20" s="61" t="s">
        <v>314</v>
      </c>
      <c r="CI20" s="95">
        <v>98</v>
      </c>
      <c r="CJ20" s="95">
        <v>30</v>
      </c>
      <c r="CK20" s="96" t="s">
        <v>147</v>
      </c>
      <c r="CL20" s="96" t="s">
        <v>147</v>
      </c>
      <c r="CM20" s="95">
        <v>128</v>
      </c>
      <c r="CN20" s="61" t="s">
        <v>314</v>
      </c>
      <c r="CO20" s="95">
        <v>46</v>
      </c>
      <c r="CP20" s="95">
        <v>99</v>
      </c>
      <c r="CQ20" s="95">
        <v>170</v>
      </c>
      <c r="CR20" s="96" t="s">
        <v>147</v>
      </c>
      <c r="CS20" s="63">
        <v>315</v>
      </c>
      <c r="CT20" s="61" t="s">
        <v>314</v>
      </c>
      <c r="CU20" s="95">
        <v>6</v>
      </c>
      <c r="CV20" s="95">
        <v>13</v>
      </c>
      <c r="CW20" s="95">
        <v>137</v>
      </c>
      <c r="CX20" s="96" t="s">
        <v>147</v>
      </c>
      <c r="CY20" s="95">
        <v>156</v>
      </c>
      <c r="CZ20" s="61" t="s">
        <v>314</v>
      </c>
      <c r="DA20" s="95">
        <v>137</v>
      </c>
      <c r="DB20" s="95">
        <v>230</v>
      </c>
      <c r="DC20" s="95">
        <v>588</v>
      </c>
      <c r="DD20" s="96" t="s">
        <v>147</v>
      </c>
      <c r="DE20" s="63">
        <v>955</v>
      </c>
      <c r="DF20" s="61" t="s">
        <v>314</v>
      </c>
      <c r="DG20" s="95">
        <v>41</v>
      </c>
      <c r="DH20" s="95">
        <v>83</v>
      </c>
      <c r="DI20" s="96" t="s">
        <v>147</v>
      </c>
      <c r="DJ20" s="96" t="s">
        <v>147</v>
      </c>
      <c r="DK20" s="95">
        <v>124</v>
      </c>
      <c r="DL20" s="61" t="s">
        <v>314</v>
      </c>
      <c r="DM20" s="95">
        <v>27</v>
      </c>
      <c r="DN20" s="95">
        <v>18</v>
      </c>
      <c r="DO20" s="95">
        <v>3</v>
      </c>
      <c r="DP20" s="96" t="s">
        <v>147</v>
      </c>
      <c r="DQ20" s="95">
        <v>48</v>
      </c>
      <c r="DR20" s="61" t="s">
        <v>314</v>
      </c>
      <c r="DS20" s="95">
        <v>62</v>
      </c>
      <c r="DT20" s="95">
        <v>26</v>
      </c>
      <c r="DU20" s="95">
        <v>106</v>
      </c>
      <c r="DV20" s="95">
        <v>72</v>
      </c>
      <c r="DW20" s="95">
        <v>266</v>
      </c>
      <c r="DX20" s="61" t="s">
        <v>314</v>
      </c>
      <c r="DY20" s="95">
        <v>32</v>
      </c>
      <c r="DZ20" s="95">
        <v>51</v>
      </c>
      <c r="EA20" s="95">
        <v>99</v>
      </c>
      <c r="EB20" s="96" t="s">
        <v>147</v>
      </c>
      <c r="EC20" s="95">
        <v>182</v>
      </c>
      <c r="ED20" s="61" t="s">
        <v>314</v>
      </c>
      <c r="EE20" s="95">
        <v>28</v>
      </c>
      <c r="EF20" s="95">
        <v>2</v>
      </c>
      <c r="EG20" s="95">
        <v>28</v>
      </c>
      <c r="EH20" s="95">
        <v>8</v>
      </c>
      <c r="EI20" s="95">
        <v>66</v>
      </c>
      <c r="EJ20" s="61" t="s">
        <v>314</v>
      </c>
      <c r="EK20" s="95">
        <v>1</v>
      </c>
      <c r="EL20" s="96" t="s">
        <v>147</v>
      </c>
      <c r="EM20" s="96" t="s">
        <v>147</v>
      </c>
      <c r="EN20" s="95">
        <v>4</v>
      </c>
      <c r="EO20" s="95">
        <v>5</v>
      </c>
      <c r="EP20" s="61" t="s">
        <v>314</v>
      </c>
      <c r="EQ20" s="63">
        <v>2.33</v>
      </c>
      <c r="ER20" s="63">
        <v>1</v>
      </c>
      <c r="ES20" s="63">
        <v>0.5</v>
      </c>
      <c r="ET20" s="115" t="s">
        <v>147</v>
      </c>
      <c r="EU20" s="63">
        <v>3.83</v>
      </c>
      <c r="EV20" s="63">
        <v>844.33</v>
      </c>
      <c r="EW20" s="63">
        <v>626</v>
      </c>
      <c r="EX20" s="63">
        <v>2013.5</v>
      </c>
      <c r="EY20" s="63">
        <v>84</v>
      </c>
      <c r="EZ20" s="63">
        <v>3567.83</v>
      </c>
    </row>
    <row r="21" spans="1:156" ht="15" customHeight="1" x14ac:dyDescent="0.2">
      <c r="A21" s="60" t="s">
        <v>88</v>
      </c>
      <c r="B21" s="61" t="s">
        <v>454</v>
      </c>
      <c r="C21" s="92" t="s">
        <v>331</v>
      </c>
      <c r="D21" s="61" t="s">
        <v>160</v>
      </c>
      <c r="E21" s="61" t="s">
        <v>158</v>
      </c>
      <c r="F21" s="61" t="s">
        <v>155</v>
      </c>
      <c r="G21" s="61" t="s">
        <v>158</v>
      </c>
      <c r="H21" s="61" t="s">
        <v>314</v>
      </c>
      <c r="I21" s="95">
        <v>24</v>
      </c>
      <c r="J21" s="95">
        <v>48</v>
      </c>
      <c r="K21" s="96" t="s">
        <v>147</v>
      </c>
      <c r="L21" s="96" t="s">
        <v>147</v>
      </c>
      <c r="M21" s="95">
        <v>72</v>
      </c>
      <c r="N21" s="61" t="s">
        <v>314</v>
      </c>
      <c r="O21" s="95">
        <v>32</v>
      </c>
      <c r="P21" s="95">
        <v>12</v>
      </c>
      <c r="Q21" s="95">
        <v>90</v>
      </c>
      <c r="R21" s="96" t="s">
        <v>147</v>
      </c>
      <c r="S21" s="95">
        <v>134</v>
      </c>
      <c r="T21" s="61" t="s">
        <v>314</v>
      </c>
      <c r="U21" s="95">
        <v>4</v>
      </c>
      <c r="V21" s="96" t="s">
        <v>147</v>
      </c>
      <c r="W21" s="96" t="s">
        <v>147</v>
      </c>
      <c r="X21" s="96" t="s">
        <v>147</v>
      </c>
      <c r="Y21" s="95">
        <v>4</v>
      </c>
      <c r="Z21" s="61" t="s">
        <v>314</v>
      </c>
      <c r="AA21" s="95">
        <v>4</v>
      </c>
      <c r="AB21" s="96" t="s">
        <v>147</v>
      </c>
      <c r="AC21" s="95">
        <v>10</v>
      </c>
      <c r="AD21" s="96" t="s">
        <v>147</v>
      </c>
      <c r="AE21" s="95">
        <v>14</v>
      </c>
      <c r="AF21" s="61" t="s">
        <v>314</v>
      </c>
      <c r="AG21" s="95">
        <v>32</v>
      </c>
      <c r="AH21" s="95">
        <v>32</v>
      </c>
      <c r="AI21" s="96" t="s">
        <v>147</v>
      </c>
      <c r="AJ21" s="96" t="s">
        <v>147</v>
      </c>
      <c r="AK21" s="95">
        <v>64</v>
      </c>
      <c r="AL21" s="61" t="s">
        <v>314</v>
      </c>
      <c r="AM21" s="95">
        <v>48</v>
      </c>
      <c r="AN21" s="96" t="s">
        <v>147</v>
      </c>
      <c r="AO21" s="95">
        <v>42</v>
      </c>
      <c r="AP21" s="96" t="s">
        <v>147</v>
      </c>
      <c r="AQ21" s="95">
        <v>90</v>
      </c>
      <c r="AR21" s="61" t="s">
        <v>314</v>
      </c>
      <c r="AS21" s="95">
        <v>48</v>
      </c>
      <c r="AT21" s="96" t="s">
        <v>147</v>
      </c>
      <c r="AU21" s="96" t="s">
        <v>147</v>
      </c>
      <c r="AV21" s="96" t="s">
        <v>147</v>
      </c>
      <c r="AW21" s="95">
        <v>48</v>
      </c>
      <c r="AX21" s="61" t="s">
        <v>314</v>
      </c>
      <c r="AY21" s="95">
        <v>16</v>
      </c>
      <c r="AZ21" s="96" t="s">
        <v>147</v>
      </c>
      <c r="BA21" s="96" t="s">
        <v>147</v>
      </c>
      <c r="BB21" s="96" t="s">
        <v>147</v>
      </c>
      <c r="BC21" s="95">
        <v>16</v>
      </c>
      <c r="BD21" s="61" t="s">
        <v>314</v>
      </c>
      <c r="BE21" s="95">
        <v>40</v>
      </c>
      <c r="BF21" s="96" t="s">
        <v>147</v>
      </c>
      <c r="BG21" s="96" t="s">
        <v>147</v>
      </c>
      <c r="BH21" s="96" t="s">
        <v>147</v>
      </c>
      <c r="BI21" s="95">
        <v>40</v>
      </c>
      <c r="BJ21" s="61" t="s">
        <v>314</v>
      </c>
      <c r="BK21" s="95">
        <v>48</v>
      </c>
      <c r="BL21" s="95">
        <v>16</v>
      </c>
      <c r="BM21" s="96" t="s">
        <v>147</v>
      </c>
      <c r="BN21" s="96" t="s">
        <v>147</v>
      </c>
      <c r="BO21" s="95">
        <v>64</v>
      </c>
      <c r="BP21" s="61" t="s">
        <v>314</v>
      </c>
      <c r="BQ21" s="95">
        <v>32</v>
      </c>
      <c r="BR21" s="95">
        <v>48</v>
      </c>
      <c r="BS21" s="96" t="s">
        <v>147</v>
      </c>
      <c r="BT21" s="96" t="s">
        <v>147</v>
      </c>
      <c r="BU21" s="95">
        <v>80</v>
      </c>
      <c r="BV21" s="61" t="s">
        <v>314</v>
      </c>
      <c r="BW21" s="95">
        <v>48</v>
      </c>
      <c r="BX21" s="96" t="s">
        <v>147</v>
      </c>
      <c r="BY21" s="95">
        <v>120</v>
      </c>
      <c r="BZ21" s="96" t="s">
        <v>147</v>
      </c>
      <c r="CA21" s="95">
        <v>168</v>
      </c>
      <c r="CB21" s="61" t="s">
        <v>314</v>
      </c>
      <c r="CC21" s="95">
        <v>8</v>
      </c>
      <c r="CD21" s="96" t="s">
        <v>147</v>
      </c>
      <c r="CE21" s="95">
        <v>16</v>
      </c>
      <c r="CF21" s="96" t="s">
        <v>147</v>
      </c>
      <c r="CG21" s="95">
        <v>24</v>
      </c>
      <c r="CH21" s="61" t="s">
        <v>314</v>
      </c>
      <c r="CI21" s="95">
        <v>15</v>
      </c>
      <c r="CJ21" s="96" t="s">
        <v>147</v>
      </c>
      <c r="CK21" s="96" t="s">
        <v>147</v>
      </c>
      <c r="CL21" s="96" t="s">
        <v>147</v>
      </c>
      <c r="CM21" s="95">
        <v>15</v>
      </c>
      <c r="CN21" s="61" t="s">
        <v>314</v>
      </c>
      <c r="CO21" s="95">
        <v>43</v>
      </c>
      <c r="CP21" s="95">
        <v>213</v>
      </c>
      <c r="CQ21" s="96" t="s">
        <v>147</v>
      </c>
      <c r="CR21" s="96" t="s">
        <v>147</v>
      </c>
      <c r="CS21" s="63">
        <v>256</v>
      </c>
      <c r="CT21" s="61" t="s">
        <v>314</v>
      </c>
      <c r="CU21" s="95">
        <v>8</v>
      </c>
      <c r="CV21" s="96" t="s">
        <v>147</v>
      </c>
      <c r="CW21" s="96" t="s">
        <v>147</v>
      </c>
      <c r="CX21" s="96" t="s">
        <v>147</v>
      </c>
      <c r="CY21" s="95">
        <v>8</v>
      </c>
      <c r="CZ21" s="61" t="s">
        <v>314</v>
      </c>
      <c r="DA21" s="95">
        <v>32</v>
      </c>
      <c r="DB21" s="95">
        <v>96</v>
      </c>
      <c r="DC21" s="96" t="s">
        <v>147</v>
      </c>
      <c r="DD21" s="96" t="s">
        <v>147</v>
      </c>
      <c r="DE21" s="63">
        <v>128</v>
      </c>
      <c r="DF21" s="61" t="s">
        <v>314</v>
      </c>
      <c r="DG21" s="95">
        <v>16</v>
      </c>
      <c r="DH21" s="95">
        <v>48</v>
      </c>
      <c r="DI21" s="96" t="s">
        <v>147</v>
      </c>
      <c r="DJ21" s="96" t="s">
        <v>147</v>
      </c>
      <c r="DK21" s="95">
        <v>64</v>
      </c>
      <c r="DL21" s="61" t="s">
        <v>314</v>
      </c>
      <c r="DM21" s="95">
        <v>32</v>
      </c>
      <c r="DN21" s="95">
        <v>48</v>
      </c>
      <c r="DO21" s="96" t="s">
        <v>147</v>
      </c>
      <c r="DP21" s="96" t="s">
        <v>147</v>
      </c>
      <c r="DQ21" s="95">
        <v>80</v>
      </c>
      <c r="DR21" s="61" t="s">
        <v>314</v>
      </c>
      <c r="DS21" s="95">
        <v>16</v>
      </c>
      <c r="DT21" s="95">
        <v>48</v>
      </c>
      <c r="DU21" s="95">
        <v>129</v>
      </c>
      <c r="DV21" s="96" t="s">
        <v>147</v>
      </c>
      <c r="DW21" s="95">
        <v>193</v>
      </c>
      <c r="DX21" s="61" t="s">
        <v>314</v>
      </c>
      <c r="DY21" s="95">
        <v>48</v>
      </c>
      <c r="DZ21" s="95">
        <v>48</v>
      </c>
      <c r="EA21" s="95">
        <v>48</v>
      </c>
      <c r="EB21" s="96" t="s">
        <v>147</v>
      </c>
      <c r="EC21" s="95">
        <v>144</v>
      </c>
      <c r="ED21" s="61" t="s">
        <v>314</v>
      </c>
      <c r="EE21" s="95">
        <v>12</v>
      </c>
      <c r="EF21" s="96" t="s">
        <v>147</v>
      </c>
      <c r="EG21" s="96" t="s">
        <v>147</v>
      </c>
      <c r="EH21" s="96" t="s">
        <v>147</v>
      </c>
      <c r="EI21" s="95">
        <v>12</v>
      </c>
      <c r="EJ21" s="61" t="s">
        <v>360</v>
      </c>
      <c r="EK21" s="95">
        <v>27</v>
      </c>
      <c r="EL21" s="96" t="s">
        <v>147</v>
      </c>
      <c r="EM21" s="96" t="s">
        <v>147</v>
      </c>
      <c r="EN21" s="95">
        <v>360</v>
      </c>
      <c r="EO21" s="95">
        <v>387</v>
      </c>
      <c r="EP21" s="61" t="s">
        <v>314</v>
      </c>
      <c r="EQ21" s="115" t="s">
        <v>147</v>
      </c>
      <c r="ER21" s="115" t="s">
        <v>147</v>
      </c>
      <c r="ES21" s="63">
        <v>1897</v>
      </c>
      <c r="ET21" s="115" t="s">
        <v>147</v>
      </c>
      <c r="EU21" s="63">
        <v>1897</v>
      </c>
      <c r="EV21" s="63">
        <v>633</v>
      </c>
      <c r="EW21" s="63">
        <v>657</v>
      </c>
      <c r="EX21" s="63">
        <v>2352</v>
      </c>
      <c r="EY21" s="63">
        <v>360</v>
      </c>
      <c r="EZ21" s="63">
        <v>4002</v>
      </c>
    </row>
    <row r="22" spans="1:156" ht="15" customHeight="1" x14ac:dyDescent="0.2">
      <c r="A22" s="60" t="s">
        <v>115</v>
      </c>
      <c r="B22" s="61" t="s">
        <v>454</v>
      </c>
      <c r="C22" s="92" t="s">
        <v>116</v>
      </c>
      <c r="D22" s="61" t="s">
        <v>160</v>
      </c>
      <c r="E22" s="61" t="s">
        <v>155</v>
      </c>
      <c r="F22" s="61" t="s">
        <v>155</v>
      </c>
      <c r="G22" s="61" t="s">
        <v>302</v>
      </c>
      <c r="H22" s="61" t="s">
        <v>314</v>
      </c>
      <c r="I22" s="95">
        <v>49</v>
      </c>
      <c r="J22" s="95">
        <v>1</v>
      </c>
      <c r="K22" s="95">
        <v>100</v>
      </c>
      <c r="L22" s="96" t="s">
        <v>147</v>
      </c>
      <c r="M22" s="95">
        <v>150</v>
      </c>
      <c r="N22" s="61" t="s">
        <v>314</v>
      </c>
      <c r="O22" s="95">
        <v>37</v>
      </c>
      <c r="P22" s="95">
        <v>15</v>
      </c>
      <c r="Q22" s="95">
        <v>96</v>
      </c>
      <c r="R22" s="96" t="s">
        <v>147</v>
      </c>
      <c r="S22" s="95">
        <v>148</v>
      </c>
      <c r="T22" s="61" t="s">
        <v>314</v>
      </c>
      <c r="U22" s="95">
        <v>8</v>
      </c>
      <c r="V22" s="96" t="s">
        <v>147</v>
      </c>
      <c r="W22" s="95">
        <v>4</v>
      </c>
      <c r="X22" s="96" t="s">
        <v>147</v>
      </c>
      <c r="Y22" s="95">
        <v>12</v>
      </c>
      <c r="Z22" s="61" t="s">
        <v>314</v>
      </c>
      <c r="AA22" s="95">
        <v>6</v>
      </c>
      <c r="AB22" s="96" t="s">
        <v>147</v>
      </c>
      <c r="AC22" s="95">
        <v>56</v>
      </c>
      <c r="AD22" s="96" t="s">
        <v>147</v>
      </c>
      <c r="AE22" s="95">
        <v>62</v>
      </c>
      <c r="AF22" s="61" t="s">
        <v>314</v>
      </c>
      <c r="AG22" s="95">
        <v>89</v>
      </c>
      <c r="AH22" s="95">
        <v>18</v>
      </c>
      <c r="AI22" s="95">
        <v>136</v>
      </c>
      <c r="AJ22" s="96" t="s">
        <v>147</v>
      </c>
      <c r="AK22" s="95">
        <v>243</v>
      </c>
      <c r="AL22" s="61" t="s">
        <v>314</v>
      </c>
      <c r="AM22" s="95">
        <v>6</v>
      </c>
      <c r="AN22" s="96" t="s">
        <v>147</v>
      </c>
      <c r="AO22" s="95">
        <v>30</v>
      </c>
      <c r="AP22" s="96" t="s">
        <v>147</v>
      </c>
      <c r="AQ22" s="95">
        <v>36</v>
      </c>
      <c r="AR22" s="61" t="s">
        <v>314</v>
      </c>
      <c r="AS22" s="95">
        <v>73</v>
      </c>
      <c r="AT22" s="95">
        <v>0.25</v>
      </c>
      <c r="AU22" s="95">
        <v>20</v>
      </c>
      <c r="AV22" s="96" t="s">
        <v>147</v>
      </c>
      <c r="AW22" s="95">
        <v>93.25</v>
      </c>
      <c r="AX22" s="61" t="s">
        <v>314</v>
      </c>
      <c r="AY22" s="95">
        <v>26</v>
      </c>
      <c r="AZ22" s="95">
        <v>5</v>
      </c>
      <c r="BA22" s="95">
        <v>20</v>
      </c>
      <c r="BB22" s="96" t="s">
        <v>147</v>
      </c>
      <c r="BC22" s="95">
        <v>51</v>
      </c>
      <c r="BD22" s="61" t="s">
        <v>314</v>
      </c>
      <c r="BE22" s="95">
        <v>12</v>
      </c>
      <c r="BF22" s="95">
        <v>4</v>
      </c>
      <c r="BG22" s="95">
        <v>100</v>
      </c>
      <c r="BH22" s="96" t="s">
        <v>147</v>
      </c>
      <c r="BI22" s="95">
        <v>116</v>
      </c>
      <c r="BJ22" s="61" t="s">
        <v>314</v>
      </c>
      <c r="BK22" s="95">
        <v>37</v>
      </c>
      <c r="BL22" s="95">
        <v>2</v>
      </c>
      <c r="BM22" s="95">
        <v>164</v>
      </c>
      <c r="BN22" s="96" t="s">
        <v>147</v>
      </c>
      <c r="BO22" s="95">
        <v>203</v>
      </c>
      <c r="BP22" s="61" t="s">
        <v>314</v>
      </c>
      <c r="BQ22" s="95">
        <v>9</v>
      </c>
      <c r="BR22" s="95">
        <v>51</v>
      </c>
      <c r="BS22" s="95">
        <v>63</v>
      </c>
      <c r="BT22" s="96" t="s">
        <v>147</v>
      </c>
      <c r="BU22" s="95">
        <v>123</v>
      </c>
      <c r="BV22" s="61" t="s">
        <v>314</v>
      </c>
      <c r="BW22" s="95">
        <v>26</v>
      </c>
      <c r="BX22" s="95">
        <v>2</v>
      </c>
      <c r="BY22" s="95">
        <v>67</v>
      </c>
      <c r="BZ22" s="96" t="s">
        <v>147</v>
      </c>
      <c r="CA22" s="95">
        <v>95</v>
      </c>
      <c r="CB22" s="61" t="s">
        <v>314</v>
      </c>
      <c r="CC22" s="95">
        <v>3</v>
      </c>
      <c r="CD22" s="96" t="s">
        <v>147</v>
      </c>
      <c r="CE22" s="95">
        <v>20</v>
      </c>
      <c r="CF22" s="96" t="s">
        <v>147</v>
      </c>
      <c r="CG22" s="95">
        <v>23</v>
      </c>
      <c r="CH22" s="61" t="s">
        <v>314</v>
      </c>
      <c r="CI22" s="95">
        <v>74</v>
      </c>
      <c r="CJ22" s="95">
        <v>60</v>
      </c>
      <c r="CK22" s="96" t="s">
        <v>147</v>
      </c>
      <c r="CL22" s="96" t="s">
        <v>147</v>
      </c>
      <c r="CM22" s="95">
        <v>134</v>
      </c>
      <c r="CN22" s="61" t="s">
        <v>314</v>
      </c>
      <c r="CO22" s="95">
        <v>66</v>
      </c>
      <c r="CP22" s="95">
        <v>115</v>
      </c>
      <c r="CQ22" s="95">
        <v>257</v>
      </c>
      <c r="CR22" s="96" t="s">
        <v>147</v>
      </c>
      <c r="CS22" s="63">
        <v>438</v>
      </c>
      <c r="CT22" s="61" t="s">
        <v>314</v>
      </c>
      <c r="CU22" s="95">
        <v>7</v>
      </c>
      <c r="CV22" s="95">
        <v>3</v>
      </c>
      <c r="CW22" s="95">
        <v>25</v>
      </c>
      <c r="CX22" s="96" t="s">
        <v>147</v>
      </c>
      <c r="CY22" s="95">
        <v>35</v>
      </c>
      <c r="CZ22" s="61" t="s">
        <v>314</v>
      </c>
      <c r="DA22" s="95">
        <v>86</v>
      </c>
      <c r="DB22" s="95">
        <v>313</v>
      </c>
      <c r="DC22" s="95">
        <v>310</v>
      </c>
      <c r="DD22" s="96" t="s">
        <v>147</v>
      </c>
      <c r="DE22" s="63">
        <v>709</v>
      </c>
      <c r="DF22" s="61" t="s">
        <v>314</v>
      </c>
      <c r="DG22" s="95">
        <v>29</v>
      </c>
      <c r="DH22" s="95">
        <v>57</v>
      </c>
      <c r="DI22" s="95">
        <v>30</v>
      </c>
      <c r="DJ22" s="96" t="s">
        <v>147</v>
      </c>
      <c r="DK22" s="95">
        <v>116</v>
      </c>
      <c r="DL22" s="61" t="s">
        <v>314</v>
      </c>
      <c r="DM22" s="95">
        <v>26</v>
      </c>
      <c r="DN22" s="95">
        <v>23</v>
      </c>
      <c r="DO22" s="95">
        <v>20</v>
      </c>
      <c r="DP22" s="96" t="s">
        <v>147</v>
      </c>
      <c r="DQ22" s="95">
        <v>69</v>
      </c>
      <c r="DR22" s="61" t="s">
        <v>314</v>
      </c>
      <c r="DS22" s="95">
        <v>23</v>
      </c>
      <c r="DT22" s="95">
        <v>13</v>
      </c>
      <c r="DU22" s="95">
        <v>69</v>
      </c>
      <c r="DV22" s="96" t="s">
        <v>147</v>
      </c>
      <c r="DW22" s="95">
        <v>105</v>
      </c>
      <c r="DX22" s="61" t="s">
        <v>314</v>
      </c>
      <c r="DY22" s="95">
        <v>18</v>
      </c>
      <c r="DZ22" s="95">
        <v>7</v>
      </c>
      <c r="EA22" s="95">
        <v>45</v>
      </c>
      <c r="EB22" s="96" t="s">
        <v>147</v>
      </c>
      <c r="EC22" s="95">
        <v>70</v>
      </c>
      <c r="ED22" s="61" t="s">
        <v>314</v>
      </c>
      <c r="EE22" s="95">
        <v>28</v>
      </c>
      <c r="EF22" s="95">
        <v>4</v>
      </c>
      <c r="EG22" s="95">
        <v>50</v>
      </c>
      <c r="EH22" s="95">
        <v>9</v>
      </c>
      <c r="EI22" s="95">
        <v>91</v>
      </c>
      <c r="EJ22" s="61" t="s">
        <v>314</v>
      </c>
      <c r="EK22" s="95">
        <v>0.25</v>
      </c>
      <c r="EL22" s="96" t="s">
        <v>147</v>
      </c>
      <c r="EM22" s="95">
        <v>7</v>
      </c>
      <c r="EN22" s="96" t="s">
        <v>147</v>
      </c>
      <c r="EO22" s="95">
        <v>7.25</v>
      </c>
      <c r="EP22" s="61" t="s">
        <v>314</v>
      </c>
      <c r="EQ22" s="63">
        <v>24.5</v>
      </c>
      <c r="ER22" s="115" t="s">
        <v>147</v>
      </c>
      <c r="ES22" s="63">
        <v>83</v>
      </c>
      <c r="ET22" s="115" t="s">
        <v>147</v>
      </c>
      <c r="EU22" s="63">
        <v>107.5</v>
      </c>
      <c r="EV22" s="63">
        <v>762.75</v>
      </c>
      <c r="EW22" s="63">
        <v>693.25</v>
      </c>
      <c r="EX22" s="63">
        <v>1772</v>
      </c>
      <c r="EY22" s="63">
        <v>9</v>
      </c>
      <c r="EZ22" s="63">
        <v>3237</v>
      </c>
    </row>
    <row r="23" spans="1:156" ht="15" customHeight="1" x14ac:dyDescent="0.2">
      <c r="A23" s="60" t="s">
        <v>21</v>
      </c>
      <c r="B23" s="61" t="s">
        <v>454</v>
      </c>
      <c r="C23" s="92" t="s">
        <v>22</v>
      </c>
      <c r="D23" s="61" t="s">
        <v>160</v>
      </c>
      <c r="E23" s="61" t="s">
        <v>155</v>
      </c>
      <c r="F23" s="61" t="s">
        <v>155</v>
      </c>
      <c r="G23" s="61" t="s">
        <v>235</v>
      </c>
      <c r="H23" s="61" t="s">
        <v>314</v>
      </c>
      <c r="I23" s="95">
        <v>21.37</v>
      </c>
      <c r="J23" s="96" t="s">
        <v>147</v>
      </c>
      <c r="K23" s="95">
        <v>69</v>
      </c>
      <c r="L23" s="95">
        <v>6.5</v>
      </c>
      <c r="M23" s="95">
        <v>96.87</v>
      </c>
      <c r="N23" s="61" t="s">
        <v>314</v>
      </c>
      <c r="O23" s="95">
        <v>73.94</v>
      </c>
      <c r="P23" s="95">
        <v>11.5</v>
      </c>
      <c r="Q23" s="95">
        <v>181</v>
      </c>
      <c r="R23" s="95">
        <v>4</v>
      </c>
      <c r="S23" s="95">
        <v>270.44</v>
      </c>
      <c r="T23" s="61" t="s">
        <v>314</v>
      </c>
      <c r="U23" s="95">
        <v>12.7</v>
      </c>
      <c r="V23" s="95">
        <v>1.3</v>
      </c>
      <c r="W23" s="95">
        <v>5</v>
      </c>
      <c r="X23" s="95">
        <v>2</v>
      </c>
      <c r="Y23" s="95">
        <v>21</v>
      </c>
      <c r="Z23" s="61" t="s">
        <v>314</v>
      </c>
      <c r="AA23" s="95">
        <v>24.08</v>
      </c>
      <c r="AB23" s="95">
        <v>1</v>
      </c>
      <c r="AC23" s="95">
        <v>139</v>
      </c>
      <c r="AD23" s="95">
        <v>5</v>
      </c>
      <c r="AE23" s="95">
        <v>169.08</v>
      </c>
      <c r="AF23" s="61" t="s">
        <v>314</v>
      </c>
      <c r="AG23" s="95">
        <v>80.099999999999994</v>
      </c>
      <c r="AH23" s="96" t="s">
        <v>147</v>
      </c>
      <c r="AI23" s="95">
        <v>194</v>
      </c>
      <c r="AJ23" s="95">
        <v>7</v>
      </c>
      <c r="AK23" s="95">
        <v>281.10000000000002</v>
      </c>
      <c r="AL23" s="61" t="s">
        <v>314</v>
      </c>
      <c r="AM23" s="95">
        <v>10.029999999999999</v>
      </c>
      <c r="AN23" s="96" t="s">
        <v>147</v>
      </c>
      <c r="AO23" s="95">
        <v>3</v>
      </c>
      <c r="AP23" s="95">
        <v>2.5</v>
      </c>
      <c r="AQ23" s="95">
        <v>15.53</v>
      </c>
      <c r="AR23" s="61" t="s">
        <v>314</v>
      </c>
      <c r="AS23" s="95">
        <v>98.79</v>
      </c>
      <c r="AT23" s="96" t="s">
        <v>147</v>
      </c>
      <c r="AU23" s="95">
        <v>8</v>
      </c>
      <c r="AV23" s="95">
        <v>7</v>
      </c>
      <c r="AW23" s="95">
        <v>113.79</v>
      </c>
      <c r="AX23" s="61" t="s">
        <v>314</v>
      </c>
      <c r="AY23" s="95">
        <v>5.4</v>
      </c>
      <c r="AZ23" s="96" t="s">
        <v>147</v>
      </c>
      <c r="BA23" s="95">
        <v>22</v>
      </c>
      <c r="BB23" s="95">
        <v>2</v>
      </c>
      <c r="BC23" s="95">
        <v>29.4</v>
      </c>
      <c r="BD23" s="61" t="s">
        <v>313</v>
      </c>
      <c r="BE23" s="95">
        <v>36.549999999999997</v>
      </c>
      <c r="BF23" s="95">
        <v>6</v>
      </c>
      <c r="BG23" s="95">
        <v>2</v>
      </c>
      <c r="BH23" s="95">
        <v>3</v>
      </c>
      <c r="BI23" s="95">
        <v>47.55</v>
      </c>
      <c r="BJ23" s="61" t="s">
        <v>314</v>
      </c>
      <c r="BK23" s="95">
        <v>29.94</v>
      </c>
      <c r="BL23" s="96" t="s">
        <v>147</v>
      </c>
      <c r="BM23" s="95">
        <v>254</v>
      </c>
      <c r="BN23" s="95">
        <v>1.5</v>
      </c>
      <c r="BO23" s="95">
        <v>285.44</v>
      </c>
      <c r="BP23" s="61" t="s">
        <v>314</v>
      </c>
      <c r="BQ23" s="95">
        <v>43.3</v>
      </c>
      <c r="BR23" s="95">
        <v>59</v>
      </c>
      <c r="BS23" s="95">
        <v>299.39999999999998</v>
      </c>
      <c r="BT23" s="95">
        <v>0.75</v>
      </c>
      <c r="BU23" s="95">
        <v>402.45</v>
      </c>
      <c r="BV23" s="61" t="s">
        <v>314</v>
      </c>
      <c r="BW23" s="95">
        <v>41.44</v>
      </c>
      <c r="BX23" s="96" t="s">
        <v>147</v>
      </c>
      <c r="BY23" s="95">
        <v>189</v>
      </c>
      <c r="BZ23" s="95">
        <v>8.75</v>
      </c>
      <c r="CA23" s="95">
        <v>239.19</v>
      </c>
      <c r="CB23" s="61" t="s">
        <v>314</v>
      </c>
      <c r="CC23" s="95">
        <v>21</v>
      </c>
      <c r="CD23" s="96" t="s">
        <v>147</v>
      </c>
      <c r="CE23" s="95">
        <v>1</v>
      </c>
      <c r="CF23" s="95">
        <v>3.25</v>
      </c>
      <c r="CG23" s="95">
        <v>25.25</v>
      </c>
      <c r="CH23" s="61" t="s">
        <v>314</v>
      </c>
      <c r="CI23" s="95">
        <v>31.42</v>
      </c>
      <c r="CJ23" s="95">
        <v>19</v>
      </c>
      <c r="CK23" s="95">
        <v>1</v>
      </c>
      <c r="CL23" s="95">
        <v>1.5</v>
      </c>
      <c r="CM23" s="95">
        <v>52.92</v>
      </c>
      <c r="CN23" s="61" t="s">
        <v>314</v>
      </c>
      <c r="CO23" s="95">
        <v>57.04</v>
      </c>
      <c r="CP23" s="95">
        <v>129</v>
      </c>
      <c r="CQ23" s="95">
        <v>683</v>
      </c>
      <c r="CR23" s="95">
        <v>6</v>
      </c>
      <c r="CS23" s="63">
        <v>875.04</v>
      </c>
      <c r="CT23" s="61" t="s">
        <v>314</v>
      </c>
      <c r="CU23" s="95">
        <v>22.5</v>
      </c>
      <c r="CV23" s="95">
        <v>63</v>
      </c>
      <c r="CW23" s="95">
        <v>122</v>
      </c>
      <c r="CX23" s="96" t="s">
        <v>147</v>
      </c>
      <c r="CY23" s="95">
        <v>207.5</v>
      </c>
      <c r="CZ23" s="61" t="s">
        <v>314</v>
      </c>
      <c r="DA23" s="95">
        <v>122.53</v>
      </c>
      <c r="DB23" s="95">
        <v>306</v>
      </c>
      <c r="DC23" s="95">
        <v>661</v>
      </c>
      <c r="DD23" s="95">
        <v>3.75</v>
      </c>
      <c r="DE23" s="63">
        <v>1093.28</v>
      </c>
      <c r="DF23" s="61" t="s">
        <v>314</v>
      </c>
      <c r="DG23" s="95">
        <v>43.76</v>
      </c>
      <c r="DH23" s="95">
        <v>29</v>
      </c>
      <c r="DI23" s="95">
        <v>60</v>
      </c>
      <c r="DJ23" s="95">
        <v>2</v>
      </c>
      <c r="DK23" s="95">
        <v>134.76</v>
      </c>
      <c r="DL23" s="61" t="s">
        <v>314</v>
      </c>
      <c r="DM23" s="95">
        <v>16.399999999999999</v>
      </c>
      <c r="DN23" s="96" t="s">
        <v>147</v>
      </c>
      <c r="DO23" s="95">
        <v>24</v>
      </c>
      <c r="DP23" s="96" t="s">
        <v>147</v>
      </c>
      <c r="DQ23" s="95">
        <v>40.4</v>
      </c>
      <c r="DR23" s="61" t="s">
        <v>314</v>
      </c>
      <c r="DS23" s="95">
        <v>53.83</v>
      </c>
      <c r="DT23" s="95">
        <v>6</v>
      </c>
      <c r="DU23" s="95">
        <v>130</v>
      </c>
      <c r="DV23" s="95">
        <v>15</v>
      </c>
      <c r="DW23" s="95">
        <v>204.83</v>
      </c>
      <c r="DX23" s="61" t="s">
        <v>314</v>
      </c>
      <c r="DY23" s="95">
        <v>72.040000000000006</v>
      </c>
      <c r="DZ23" s="96" t="s">
        <v>147</v>
      </c>
      <c r="EA23" s="96" t="s">
        <v>147</v>
      </c>
      <c r="EB23" s="96" t="s">
        <v>147</v>
      </c>
      <c r="EC23" s="95">
        <v>72.040000000000006</v>
      </c>
      <c r="ED23" s="61" t="s">
        <v>359</v>
      </c>
      <c r="EE23" s="95">
        <v>85.31</v>
      </c>
      <c r="EF23" s="95">
        <v>23</v>
      </c>
      <c r="EG23" s="95">
        <v>61.5</v>
      </c>
      <c r="EH23" s="95">
        <v>1</v>
      </c>
      <c r="EI23" s="95">
        <v>170.81</v>
      </c>
      <c r="EJ23" s="61" t="s">
        <v>306</v>
      </c>
      <c r="EK23" s="96" t="s">
        <v>147</v>
      </c>
      <c r="EL23" s="96" t="s">
        <v>147</v>
      </c>
      <c r="EM23" s="96" t="s">
        <v>147</v>
      </c>
      <c r="EN23" s="95">
        <v>160</v>
      </c>
      <c r="EO23" s="95">
        <v>160</v>
      </c>
      <c r="EP23" s="61" t="s">
        <v>314</v>
      </c>
      <c r="EQ23" s="63">
        <v>10.77</v>
      </c>
      <c r="ER23" s="115" t="s">
        <v>147</v>
      </c>
      <c r="ES23" s="115" t="s">
        <v>147</v>
      </c>
      <c r="ET23" s="115" t="s">
        <v>147</v>
      </c>
      <c r="EU23" s="63">
        <v>10.77</v>
      </c>
      <c r="EV23" s="63">
        <v>1014.24</v>
      </c>
      <c r="EW23" s="63">
        <v>653.79999999999995</v>
      </c>
      <c r="EX23" s="63">
        <v>3108.9</v>
      </c>
      <c r="EY23" s="63">
        <v>242.5</v>
      </c>
      <c r="EZ23" s="63">
        <v>5019.4399999999996</v>
      </c>
    </row>
    <row r="24" spans="1:156" ht="15" customHeight="1" x14ac:dyDescent="0.2">
      <c r="A24" s="60" t="s">
        <v>95</v>
      </c>
      <c r="B24" s="61" t="s">
        <v>454</v>
      </c>
      <c r="C24" s="92" t="s">
        <v>114</v>
      </c>
      <c r="D24" s="61" t="s">
        <v>160</v>
      </c>
      <c r="E24" s="61" t="s">
        <v>155</v>
      </c>
      <c r="F24" s="61" t="s">
        <v>155</v>
      </c>
      <c r="G24" s="61" t="s">
        <v>306</v>
      </c>
      <c r="H24" s="61" t="s">
        <v>314</v>
      </c>
      <c r="I24" s="95">
        <v>52.5</v>
      </c>
      <c r="J24" s="95">
        <v>21</v>
      </c>
      <c r="K24" s="95">
        <v>44</v>
      </c>
      <c r="L24" s="96" t="s">
        <v>147</v>
      </c>
      <c r="M24" s="95">
        <v>117.5</v>
      </c>
      <c r="N24" s="61" t="s">
        <v>314</v>
      </c>
      <c r="O24" s="95">
        <v>56.5</v>
      </c>
      <c r="P24" s="95">
        <v>1</v>
      </c>
      <c r="Q24" s="95">
        <v>75</v>
      </c>
      <c r="R24" s="96" t="s">
        <v>147</v>
      </c>
      <c r="S24" s="95">
        <v>132.5</v>
      </c>
      <c r="T24" s="61" t="s">
        <v>314</v>
      </c>
      <c r="U24" s="95">
        <v>5.5</v>
      </c>
      <c r="V24" s="95">
        <v>4</v>
      </c>
      <c r="W24" s="95">
        <v>5</v>
      </c>
      <c r="X24" s="96" t="s">
        <v>147</v>
      </c>
      <c r="Y24" s="95">
        <v>14.5</v>
      </c>
      <c r="Z24" s="61" t="s">
        <v>314</v>
      </c>
      <c r="AA24" s="95">
        <v>6.5</v>
      </c>
      <c r="AB24" s="96" t="s">
        <v>147</v>
      </c>
      <c r="AC24" s="95">
        <v>33</v>
      </c>
      <c r="AD24" s="96" t="s">
        <v>147</v>
      </c>
      <c r="AE24" s="95">
        <v>39.5</v>
      </c>
      <c r="AF24" s="61" t="s">
        <v>314</v>
      </c>
      <c r="AG24" s="95">
        <v>74.5</v>
      </c>
      <c r="AH24" s="95">
        <v>45</v>
      </c>
      <c r="AI24" s="95">
        <v>141</v>
      </c>
      <c r="AJ24" s="96" t="s">
        <v>147</v>
      </c>
      <c r="AK24" s="95">
        <v>260.5</v>
      </c>
      <c r="AL24" s="61" t="s">
        <v>314</v>
      </c>
      <c r="AM24" s="95">
        <v>8</v>
      </c>
      <c r="AN24" s="96" t="s">
        <v>147</v>
      </c>
      <c r="AO24" s="95">
        <v>10</v>
      </c>
      <c r="AP24" s="96" t="s">
        <v>147</v>
      </c>
      <c r="AQ24" s="95">
        <v>18</v>
      </c>
      <c r="AR24" s="61" t="s">
        <v>314</v>
      </c>
      <c r="AS24" s="95">
        <v>98</v>
      </c>
      <c r="AT24" s="95">
        <v>3</v>
      </c>
      <c r="AU24" s="95">
        <v>14</v>
      </c>
      <c r="AV24" s="96" t="s">
        <v>147</v>
      </c>
      <c r="AW24" s="95">
        <v>115</v>
      </c>
      <c r="AX24" s="61" t="s">
        <v>314</v>
      </c>
      <c r="AY24" s="95">
        <v>37</v>
      </c>
      <c r="AZ24" s="95">
        <v>3</v>
      </c>
      <c r="BA24" s="95">
        <v>8</v>
      </c>
      <c r="BB24" s="96" t="s">
        <v>147</v>
      </c>
      <c r="BC24" s="95">
        <v>48</v>
      </c>
      <c r="BD24" s="61" t="s">
        <v>314</v>
      </c>
      <c r="BE24" s="95">
        <v>27.5</v>
      </c>
      <c r="BF24" s="96" t="s">
        <v>147</v>
      </c>
      <c r="BG24" s="95">
        <v>9</v>
      </c>
      <c r="BH24" s="96" t="s">
        <v>147</v>
      </c>
      <c r="BI24" s="95">
        <v>36.5</v>
      </c>
      <c r="BJ24" s="61" t="s">
        <v>314</v>
      </c>
      <c r="BK24" s="95">
        <v>72</v>
      </c>
      <c r="BL24" s="95">
        <v>28</v>
      </c>
      <c r="BM24" s="95">
        <v>174</v>
      </c>
      <c r="BN24" s="96" t="s">
        <v>147</v>
      </c>
      <c r="BO24" s="95">
        <v>274</v>
      </c>
      <c r="BP24" s="61" t="s">
        <v>314</v>
      </c>
      <c r="BQ24" s="95">
        <v>36</v>
      </c>
      <c r="BR24" s="95">
        <v>51</v>
      </c>
      <c r="BS24" s="95">
        <v>72</v>
      </c>
      <c r="BT24" s="96" t="s">
        <v>147</v>
      </c>
      <c r="BU24" s="95">
        <v>159</v>
      </c>
      <c r="BV24" s="61" t="s">
        <v>314</v>
      </c>
      <c r="BW24" s="95">
        <v>34</v>
      </c>
      <c r="BX24" s="96" t="s">
        <v>147</v>
      </c>
      <c r="BY24" s="95">
        <v>96</v>
      </c>
      <c r="BZ24" s="96" t="s">
        <v>147</v>
      </c>
      <c r="CA24" s="95">
        <v>130</v>
      </c>
      <c r="CB24" s="61" t="s">
        <v>314</v>
      </c>
      <c r="CC24" s="95">
        <v>5</v>
      </c>
      <c r="CD24" s="96" t="s">
        <v>147</v>
      </c>
      <c r="CE24" s="95">
        <v>11</v>
      </c>
      <c r="CF24" s="96" t="s">
        <v>147</v>
      </c>
      <c r="CG24" s="95">
        <v>16</v>
      </c>
      <c r="CH24" s="61" t="s">
        <v>314</v>
      </c>
      <c r="CI24" s="95">
        <v>45</v>
      </c>
      <c r="CJ24" s="96" t="s">
        <v>147</v>
      </c>
      <c r="CK24" s="95">
        <v>13</v>
      </c>
      <c r="CL24" s="96" t="s">
        <v>147</v>
      </c>
      <c r="CM24" s="95">
        <v>58</v>
      </c>
      <c r="CN24" s="61" t="s">
        <v>314</v>
      </c>
      <c r="CO24" s="95">
        <v>72</v>
      </c>
      <c r="CP24" s="95">
        <v>146</v>
      </c>
      <c r="CQ24" s="95">
        <v>245</v>
      </c>
      <c r="CR24" s="96" t="s">
        <v>147</v>
      </c>
      <c r="CS24" s="63">
        <v>463</v>
      </c>
      <c r="CT24" s="61" t="s">
        <v>314</v>
      </c>
      <c r="CU24" s="95">
        <v>32</v>
      </c>
      <c r="CV24" s="95">
        <v>66</v>
      </c>
      <c r="CW24" s="95">
        <v>33</v>
      </c>
      <c r="CX24" s="96" t="s">
        <v>147</v>
      </c>
      <c r="CY24" s="95">
        <v>131</v>
      </c>
      <c r="CZ24" s="61" t="s">
        <v>314</v>
      </c>
      <c r="DA24" s="95">
        <v>121</v>
      </c>
      <c r="DB24" s="95">
        <v>233</v>
      </c>
      <c r="DC24" s="95">
        <v>488</v>
      </c>
      <c r="DD24" s="96" t="s">
        <v>147</v>
      </c>
      <c r="DE24" s="63">
        <v>842</v>
      </c>
      <c r="DF24" s="61" t="s">
        <v>314</v>
      </c>
      <c r="DG24" s="95">
        <v>38.5</v>
      </c>
      <c r="DH24" s="95">
        <v>73</v>
      </c>
      <c r="DI24" s="95">
        <v>15</v>
      </c>
      <c r="DJ24" s="96" t="s">
        <v>147</v>
      </c>
      <c r="DK24" s="95">
        <v>126.5</v>
      </c>
      <c r="DL24" s="61" t="s">
        <v>314</v>
      </c>
      <c r="DM24" s="95">
        <v>30</v>
      </c>
      <c r="DN24" s="95">
        <v>12</v>
      </c>
      <c r="DO24" s="95">
        <v>35</v>
      </c>
      <c r="DP24" s="96" t="s">
        <v>147</v>
      </c>
      <c r="DQ24" s="95">
        <v>77</v>
      </c>
      <c r="DR24" s="61" t="s">
        <v>314</v>
      </c>
      <c r="DS24" s="95">
        <v>49</v>
      </c>
      <c r="DT24" s="95">
        <v>6</v>
      </c>
      <c r="DU24" s="95">
        <v>34</v>
      </c>
      <c r="DV24" s="95">
        <v>40</v>
      </c>
      <c r="DW24" s="95">
        <v>129</v>
      </c>
      <c r="DX24" s="61" t="s">
        <v>314</v>
      </c>
      <c r="DY24" s="95">
        <v>21</v>
      </c>
      <c r="DZ24" s="95">
        <v>29</v>
      </c>
      <c r="EA24" s="95">
        <v>54</v>
      </c>
      <c r="EB24" s="96" t="s">
        <v>147</v>
      </c>
      <c r="EC24" s="95">
        <v>104</v>
      </c>
      <c r="ED24" s="61" t="s">
        <v>314</v>
      </c>
      <c r="EE24" s="95">
        <v>65</v>
      </c>
      <c r="EF24" s="95">
        <v>19</v>
      </c>
      <c r="EG24" s="95">
        <v>32</v>
      </c>
      <c r="EH24" s="95">
        <v>16</v>
      </c>
      <c r="EI24" s="95">
        <v>132</v>
      </c>
      <c r="EJ24" s="61" t="s">
        <v>314</v>
      </c>
      <c r="EK24" s="95">
        <v>2</v>
      </c>
      <c r="EL24" s="95">
        <v>12</v>
      </c>
      <c r="EM24" s="96" t="s">
        <v>147</v>
      </c>
      <c r="EN24" s="95">
        <v>163</v>
      </c>
      <c r="EO24" s="95">
        <v>177</v>
      </c>
      <c r="EP24" s="61" t="s">
        <v>6</v>
      </c>
      <c r="EQ24" s="115" t="s">
        <v>147</v>
      </c>
      <c r="ER24" s="115" t="s">
        <v>147</v>
      </c>
      <c r="ES24" s="115" t="s">
        <v>147</v>
      </c>
      <c r="ET24" s="115" t="s">
        <v>147</v>
      </c>
      <c r="EU24" s="115" t="s">
        <v>147</v>
      </c>
      <c r="EV24" s="63">
        <v>988.5</v>
      </c>
      <c r="EW24" s="63">
        <v>752</v>
      </c>
      <c r="EX24" s="63">
        <v>1641</v>
      </c>
      <c r="EY24" s="63">
        <v>219</v>
      </c>
      <c r="EZ24" s="63">
        <v>3600.5</v>
      </c>
    </row>
    <row r="25" spans="1:156" ht="15" customHeight="1" x14ac:dyDescent="0.2">
      <c r="A25" s="60" t="s">
        <v>95</v>
      </c>
      <c r="B25" s="61" t="s">
        <v>454</v>
      </c>
      <c r="C25" s="92" t="s">
        <v>96</v>
      </c>
      <c r="D25" s="61" t="s">
        <v>160</v>
      </c>
      <c r="E25" s="61" t="s">
        <v>155</v>
      </c>
      <c r="F25" s="61" t="s">
        <v>155</v>
      </c>
      <c r="G25" s="61" t="s">
        <v>302</v>
      </c>
      <c r="H25" s="61" t="s">
        <v>314</v>
      </c>
      <c r="I25" s="95">
        <v>26</v>
      </c>
      <c r="J25" s="95">
        <v>6</v>
      </c>
      <c r="K25" s="95">
        <v>38</v>
      </c>
      <c r="L25" s="95">
        <v>10</v>
      </c>
      <c r="M25" s="95">
        <v>80</v>
      </c>
      <c r="N25" s="61" t="s">
        <v>314</v>
      </c>
      <c r="O25" s="95">
        <v>48</v>
      </c>
      <c r="P25" s="95">
        <v>20</v>
      </c>
      <c r="Q25" s="95">
        <v>52</v>
      </c>
      <c r="R25" s="95">
        <v>1</v>
      </c>
      <c r="S25" s="95">
        <v>121</v>
      </c>
      <c r="T25" s="61" t="s">
        <v>314</v>
      </c>
      <c r="U25" s="95">
        <v>17</v>
      </c>
      <c r="V25" s="96" t="s">
        <v>147</v>
      </c>
      <c r="W25" s="96" t="s">
        <v>147</v>
      </c>
      <c r="X25" s="96" t="s">
        <v>147</v>
      </c>
      <c r="Y25" s="95">
        <v>17</v>
      </c>
      <c r="Z25" s="61" t="s">
        <v>314</v>
      </c>
      <c r="AA25" s="95">
        <v>28</v>
      </c>
      <c r="AB25" s="96" t="s">
        <v>147</v>
      </c>
      <c r="AC25" s="95">
        <v>34</v>
      </c>
      <c r="AD25" s="95">
        <v>10</v>
      </c>
      <c r="AE25" s="95">
        <v>72</v>
      </c>
      <c r="AF25" s="61" t="s">
        <v>314</v>
      </c>
      <c r="AG25" s="95">
        <v>48</v>
      </c>
      <c r="AH25" s="96" t="s">
        <v>147</v>
      </c>
      <c r="AI25" s="95">
        <v>372</v>
      </c>
      <c r="AJ25" s="95">
        <v>12</v>
      </c>
      <c r="AK25" s="95">
        <v>432</v>
      </c>
      <c r="AL25" s="61" t="s">
        <v>314</v>
      </c>
      <c r="AM25" s="95">
        <v>36</v>
      </c>
      <c r="AN25" s="96" t="s">
        <v>147</v>
      </c>
      <c r="AO25" s="95">
        <v>8</v>
      </c>
      <c r="AP25" s="95">
        <v>1</v>
      </c>
      <c r="AQ25" s="95">
        <v>45</v>
      </c>
      <c r="AR25" s="61" t="s">
        <v>314</v>
      </c>
      <c r="AS25" s="95">
        <v>84</v>
      </c>
      <c r="AT25" s="96" t="s">
        <v>147</v>
      </c>
      <c r="AU25" s="95">
        <v>11</v>
      </c>
      <c r="AV25" s="96" t="s">
        <v>147</v>
      </c>
      <c r="AW25" s="95">
        <v>95</v>
      </c>
      <c r="AX25" s="61" t="s">
        <v>314</v>
      </c>
      <c r="AY25" s="95">
        <v>17</v>
      </c>
      <c r="AZ25" s="96" t="s">
        <v>147</v>
      </c>
      <c r="BA25" s="95">
        <v>7</v>
      </c>
      <c r="BB25" s="95">
        <v>1</v>
      </c>
      <c r="BC25" s="95">
        <v>25</v>
      </c>
      <c r="BD25" s="61" t="s">
        <v>314</v>
      </c>
      <c r="BE25" s="95">
        <v>28</v>
      </c>
      <c r="BF25" s="95">
        <v>10</v>
      </c>
      <c r="BG25" s="95">
        <v>30</v>
      </c>
      <c r="BH25" s="95">
        <v>1</v>
      </c>
      <c r="BI25" s="95">
        <v>69</v>
      </c>
      <c r="BJ25" s="61" t="s">
        <v>314</v>
      </c>
      <c r="BK25" s="95">
        <v>76</v>
      </c>
      <c r="BL25" s="95">
        <v>8</v>
      </c>
      <c r="BM25" s="95">
        <v>195</v>
      </c>
      <c r="BN25" s="95">
        <v>12</v>
      </c>
      <c r="BO25" s="95">
        <v>291</v>
      </c>
      <c r="BP25" s="61" t="s">
        <v>314</v>
      </c>
      <c r="BQ25" s="95">
        <v>44</v>
      </c>
      <c r="BR25" s="95">
        <v>54</v>
      </c>
      <c r="BS25" s="95">
        <v>82</v>
      </c>
      <c r="BT25" s="96" t="s">
        <v>147</v>
      </c>
      <c r="BU25" s="95">
        <v>180</v>
      </c>
      <c r="BV25" s="61" t="s">
        <v>314</v>
      </c>
      <c r="BW25" s="95">
        <v>45</v>
      </c>
      <c r="BX25" s="96" t="s">
        <v>147</v>
      </c>
      <c r="BY25" s="95">
        <v>102</v>
      </c>
      <c r="BZ25" s="95">
        <v>6</v>
      </c>
      <c r="CA25" s="95">
        <v>153</v>
      </c>
      <c r="CB25" s="61" t="s">
        <v>314</v>
      </c>
      <c r="CC25" s="95">
        <v>15</v>
      </c>
      <c r="CD25" s="96" t="s">
        <v>147</v>
      </c>
      <c r="CE25" s="96" t="s">
        <v>147</v>
      </c>
      <c r="CF25" s="96" t="s">
        <v>147</v>
      </c>
      <c r="CG25" s="95">
        <v>15</v>
      </c>
      <c r="CH25" s="61" t="s">
        <v>314</v>
      </c>
      <c r="CI25" s="95">
        <v>45</v>
      </c>
      <c r="CJ25" s="95">
        <v>22</v>
      </c>
      <c r="CK25" s="95">
        <v>25</v>
      </c>
      <c r="CL25" s="96" t="s">
        <v>147</v>
      </c>
      <c r="CM25" s="95">
        <v>92</v>
      </c>
      <c r="CN25" s="61" t="s">
        <v>314</v>
      </c>
      <c r="CO25" s="95">
        <v>63</v>
      </c>
      <c r="CP25" s="95">
        <v>138</v>
      </c>
      <c r="CQ25" s="95">
        <v>372</v>
      </c>
      <c r="CR25" s="95">
        <v>20</v>
      </c>
      <c r="CS25" s="63">
        <v>593</v>
      </c>
      <c r="CT25" s="61" t="s">
        <v>314</v>
      </c>
      <c r="CU25" s="95">
        <v>18</v>
      </c>
      <c r="CV25" s="95">
        <v>34</v>
      </c>
      <c r="CW25" s="95">
        <v>38</v>
      </c>
      <c r="CX25" s="96" t="s">
        <v>147</v>
      </c>
      <c r="CY25" s="95">
        <v>90</v>
      </c>
      <c r="CZ25" s="61" t="s">
        <v>314</v>
      </c>
      <c r="DA25" s="95">
        <v>127</v>
      </c>
      <c r="DB25" s="95">
        <v>298</v>
      </c>
      <c r="DC25" s="95">
        <v>373</v>
      </c>
      <c r="DD25" s="96" t="s">
        <v>147</v>
      </c>
      <c r="DE25" s="63">
        <v>798</v>
      </c>
      <c r="DF25" s="61" t="s">
        <v>314</v>
      </c>
      <c r="DG25" s="95">
        <v>42</v>
      </c>
      <c r="DH25" s="95">
        <v>46</v>
      </c>
      <c r="DI25" s="95">
        <v>30</v>
      </c>
      <c r="DJ25" s="96" t="s">
        <v>147</v>
      </c>
      <c r="DK25" s="95">
        <v>118</v>
      </c>
      <c r="DL25" s="61" t="s">
        <v>314</v>
      </c>
      <c r="DM25" s="95">
        <v>34</v>
      </c>
      <c r="DN25" s="95">
        <v>14</v>
      </c>
      <c r="DO25" s="95">
        <v>24</v>
      </c>
      <c r="DP25" s="96" t="s">
        <v>147</v>
      </c>
      <c r="DQ25" s="95">
        <v>72</v>
      </c>
      <c r="DR25" s="61" t="s">
        <v>314</v>
      </c>
      <c r="DS25" s="95">
        <v>36</v>
      </c>
      <c r="DT25" s="95">
        <v>32</v>
      </c>
      <c r="DU25" s="95">
        <v>108</v>
      </c>
      <c r="DV25" s="96" t="s">
        <v>147</v>
      </c>
      <c r="DW25" s="95">
        <v>176</v>
      </c>
      <c r="DX25" s="61" t="s">
        <v>314</v>
      </c>
      <c r="DY25" s="95">
        <v>42</v>
      </c>
      <c r="DZ25" s="95">
        <v>12</v>
      </c>
      <c r="EA25" s="95">
        <v>16</v>
      </c>
      <c r="EB25" s="96" t="s">
        <v>147</v>
      </c>
      <c r="EC25" s="95">
        <v>70</v>
      </c>
      <c r="ED25" s="61" t="s">
        <v>314</v>
      </c>
      <c r="EE25" s="95">
        <v>34</v>
      </c>
      <c r="EF25" s="96" t="s">
        <v>147</v>
      </c>
      <c r="EG25" s="95">
        <v>48</v>
      </c>
      <c r="EH25" s="96" t="s">
        <v>147</v>
      </c>
      <c r="EI25" s="95">
        <v>82</v>
      </c>
      <c r="EJ25" s="61" t="s">
        <v>314</v>
      </c>
      <c r="EK25" s="95">
        <v>17</v>
      </c>
      <c r="EL25" s="96" t="s">
        <v>147</v>
      </c>
      <c r="EM25" s="96" t="s">
        <v>147</v>
      </c>
      <c r="EN25" s="95">
        <v>140</v>
      </c>
      <c r="EO25" s="95">
        <v>157</v>
      </c>
      <c r="EP25" s="61" t="s">
        <v>6</v>
      </c>
      <c r="EQ25" s="115" t="s">
        <v>147</v>
      </c>
      <c r="ER25" s="115" t="s">
        <v>147</v>
      </c>
      <c r="ES25" s="115" t="s">
        <v>147</v>
      </c>
      <c r="ET25" s="115" t="s">
        <v>147</v>
      </c>
      <c r="EU25" s="115" t="s">
        <v>147</v>
      </c>
      <c r="EV25" s="63">
        <v>970</v>
      </c>
      <c r="EW25" s="63">
        <v>694</v>
      </c>
      <c r="EX25" s="63">
        <v>1965</v>
      </c>
      <c r="EY25" s="63">
        <v>214</v>
      </c>
      <c r="EZ25" s="63">
        <v>3843</v>
      </c>
    </row>
    <row r="26" spans="1:156" ht="15" customHeight="1" x14ac:dyDescent="0.2">
      <c r="A26" s="60" t="s">
        <v>142</v>
      </c>
      <c r="B26" s="61" t="s">
        <v>454</v>
      </c>
      <c r="C26" s="92" t="s">
        <v>332</v>
      </c>
      <c r="D26" s="61" t="s">
        <v>160</v>
      </c>
      <c r="E26" s="61" t="s">
        <v>155</v>
      </c>
      <c r="F26" s="61" t="s">
        <v>155</v>
      </c>
      <c r="G26" s="61" t="s">
        <v>302</v>
      </c>
      <c r="H26" s="61" t="s">
        <v>314</v>
      </c>
      <c r="I26" s="95">
        <v>57</v>
      </c>
      <c r="J26" s="96" t="s">
        <v>147</v>
      </c>
      <c r="K26" s="96" t="s">
        <v>147</v>
      </c>
      <c r="L26" s="96" t="s">
        <v>147</v>
      </c>
      <c r="M26" s="95">
        <v>57</v>
      </c>
      <c r="N26" s="61" t="s">
        <v>314</v>
      </c>
      <c r="O26" s="95">
        <v>52</v>
      </c>
      <c r="P26" s="95">
        <v>4</v>
      </c>
      <c r="Q26" s="95">
        <v>40</v>
      </c>
      <c r="R26" s="96" t="s">
        <v>147</v>
      </c>
      <c r="S26" s="95">
        <v>96</v>
      </c>
      <c r="T26" s="61" t="s">
        <v>314</v>
      </c>
      <c r="U26" s="95">
        <v>24</v>
      </c>
      <c r="V26" s="96" t="s">
        <v>147</v>
      </c>
      <c r="W26" s="96" t="s">
        <v>147</v>
      </c>
      <c r="X26" s="96" t="s">
        <v>147</v>
      </c>
      <c r="Y26" s="95">
        <v>24</v>
      </c>
      <c r="Z26" s="61" t="s">
        <v>314</v>
      </c>
      <c r="AA26" s="95">
        <v>23</v>
      </c>
      <c r="AB26" s="96" t="s">
        <v>147</v>
      </c>
      <c r="AC26" s="96" t="s">
        <v>147</v>
      </c>
      <c r="AD26" s="96" t="s">
        <v>147</v>
      </c>
      <c r="AE26" s="95">
        <v>23</v>
      </c>
      <c r="AF26" s="61" t="s">
        <v>314</v>
      </c>
      <c r="AG26" s="95">
        <v>51</v>
      </c>
      <c r="AH26" s="96" t="s">
        <v>147</v>
      </c>
      <c r="AI26" s="95">
        <v>94</v>
      </c>
      <c r="AJ26" s="96" t="s">
        <v>147</v>
      </c>
      <c r="AK26" s="95">
        <v>145</v>
      </c>
      <c r="AL26" s="61" t="s">
        <v>314</v>
      </c>
      <c r="AM26" s="95">
        <v>12</v>
      </c>
      <c r="AN26" s="96" t="s">
        <v>147</v>
      </c>
      <c r="AO26" s="96" t="s">
        <v>147</v>
      </c>
      <c r="AP26" s="96" t="s">
        <v>147</v>
      </c>
      <c r="AQ26" s="95">
        <v>12</v>
      </c>
      <c r="AR26" s="61" t="s">
        <v>314</v>
      </c>
      <c r="AS26" s="95">
        <v>86</v>
      </c>
      <c r="AT26" s="96" t="s">
        <v>147</v>
      </c>
      <c r="AU26" s="96" t="s">
        <v>147</v>
      </c>
      <c r="AV26" s="96" t="s">
        <v>147</v>
      </c>
      <c r="AW26" s="95">
        <v>86</v>
      </c>
      <c r="AX26" s="61" t="s">
        <v>314</v>
      </c>
      <c r="AY26" s="95">
        <v>20</v>
      </c>
      <c r="AZ26" s="96" t="s">
        <v>147</v>
      </c>
      <c r="BA26" s="95">
        <v>12</v>
      </c>
      <c r="BB26" s="96" t="s">
        <v>147</v>
      </c>
      <c r="BC26" s="95">
        <v>32</v>
      </c>
      <c r="BD26" s="61" t="s">
        <v>314</v>
      </c>
      <c r="BE26" s="95">
        <v>70</v>
      </c>
      <c r="BF26" s="95">
        <v>8</v>
      </c>
      <c r="BG26" s="96" t="s">
        <v>147</v>
      </c>
      <c r="BH26" s="96" t="s">
        <v>147</v>
      </c>
      <c r="BI26" s="95">
        <v>78</v>
      </c>
      <c r="BJ26" s="61" t="s">
        <v>314</v>
      </c>
      <c r="BK26" s="95">
        <v>40</v>
      </c>
      <c r="BL26" s="96" t="s">
        <v>147</v>
      </c>
      <c r="BM26" s="95">
        <v>150</v>
      </c>
      <c r="BN26" s="96" t="s">
        <v>147</v>
      </c>
      <c r="BO26" s="95">
        <v>190</v>
      </c>
      <c r="BP26" s="61" t="s">
        <v>314</v>
      </c>
      <c r="BQ26" s="95">
        <v>40</v>
      </c>
      <c r="BR26" s="95">
        <v>40</v>
      </c>
      <c r="BS26" s="95">
        <v>86</v>
      </c>
      <c r="BT26" s="96" t="s">
        <v>147</v>
      </c>
      <c r="BU26" s="95">
        <v>166</v>
      </c>
      <c r="BV26" s="61" t="s">
        <v>314</v>
      </c>
      <c r="BW26" s="95">
        <v>26</v>
      </c>
      <c r="BX26" s="95">
        <v>4</v>
      </c>
      <c r="BY26" s="95">
        <v>48</v>
      </c>
      <c r="BZ26" s="95">
        <v>30</v>
      </c>
      <c r="CA26" s="95">
        <v>108</v>
      </c>
      <c r="CB26" s="61" t="s">
        <v>314</v>
      </c>
      <c r="CC26" s="96" t="s">
        <v>147</v>
      </c>
      <c r="CD26" s="96" t="s">
        <v>147</v>
      </c>
      <c r="CE26" s="96" t="s">
        <v>147</v>
      </c>
      <c r="CF26" s="95">
        <v>28</v>
      </c>
      <c r="CG26" s="95">
        <v>28</v>
      </c>
      <c r="CH26" s="61" t="s">
        <v>314</v>
      </c>
      <c r="CI26" s="95">
        <v>56</v>
      </c>
      <c r="CJ26" s="96" t="s">
        <v>147</v>
      </c>
      <c r="CK26" s="96" t="s">
        <v>147</v>
      </c>
      <c r="CL26" s="96" t="s">
        <v>147</v>
      </c>
      <c r="CM26" s="95">
        <v>56</v>
      </c>
      <c r="CN26" s="61" t="s">
        <v>314</v>
      </c>
      <c r="CO26" s="95">
        <v>50</v>
      </c>
      <c r="CP26" s="95">
        <v>120</v>
      </c>
      <c r="CQ26" s="95">
        <v>120</v>
      </c>
      <c r="CR26" s="96" t="s">
        <v>147</v>
      </c>
      <c r="CS26" s="63">
        <v>290</v>
      </c>
      <c r="CT26" s="61" t="s">
        <v>314</v>
      </c>
      <c r="CU26" s="95">
        <v>50</v>
      </c>
      <c r="CV26" s="96" t="s">
        <v>147</v>
      </c>
      <c r="CW26" s="96" t="s">
        <v>147</v>
      </c>
      <c r="CX26" s="96" t="s">
        <v>147</v>
      </c>
      <c r="CY26" s="95">
        <v>50</v>
      </c>
      <c r="CZ26" s="61" t="s">
        <v>314</v>
      </c>
      <c r="DA26" s="95">
        <v>97</v>
      </c>
      <c r="DB26" s="95">
        <v>174</v>
      </c>
      <c r="DC26" s="95">
        <v>259</v>
      </c>
      <c r="DD26" s="96" t="s">
        <v>147</v>
      </c>
      <c r="DE26" s="63">
        <v>530</v>
      </c>
      <c r="DF26" s="61" t="s">
        <v>314</v>
      </c>
      <c r="DG26" s="95">
        <v>32</v>
      </c>
      <c r="DH26" s="95">
        <v>30</v>
      </c>
      <c r="DI26" s="96" t="s">
        <v>147</v>
      </c>
      <c r="DJ26" s="96" t="s">
        <v>147</v>
      </c>
      <c r="DK26" s="95">
        <v>62</v>
      </c>
      <c r="DL26" s="61" t="s">
        <v>314</v>
      </c>
      <c r="DM26" s="95">
        <v>38</v>
      </c>
      <c r="DN26" s="95">
        <v>12</v>
      </c>
      <c r="DO26" s="95">
        <v>12</v>
      </c>
      <c r="DP26" s="96" t="s">
        <v>147</v>
      </c>
      <c r="DQ26" s="95">
        <v>62</v>
      </c>
      <c r="DR26" s="61" t="s">
        <v>314</v>
      </c>
      <c r="DS26" s="95">
        <v>62</v>
      </c>
      <c r="DT26" s="95">
        <v>4</v>
      </c>
      <c r="DU26" s="95">
        <v>80</v>
      </c>
      <c r="DV26" s="96" t="s">
        <v>147</v>
      </c>
      <c r="DW26" s="95">
        <v>146</v>
      </c>
      <c r="DX26" s="61" t="s">
        <v>314</v>
      </c>
      <c r="DY26" s="95">
        <v>18</v>
      </c>
      <c r="DZ26" s="95">
        <v>20</v>
      </c>
      <c r="EA26" s="95">
        <v>32</v>
      </c>
      <c r="EB26" s="96" t="s">
        <v>147</v>
      </c>
      <c r="EC26" s="95">
        <v>70</v>
      </c>
      <c r="ED26" s="61" t="s">
        <v>314</v>
      </c>
      <c r="EE26" s="95">
        <v>12</v>
      </c>
      <c r="EF26" s="96" t="s">
        <v>147</v>
      </c>
      <c r="EG26" s="96" t="s">
        <v>147</v>
      </c>
      <c r="EH26" s="96" t="s">
        <v>147</v>
      </c>
      <c r="EI26" s="95">
        <v>12</v>
      </c>
      <c r="EJ26" s="61" t="s">
        <v>314</v>
      </c>
      <c r="EK26" s="96" t="s">
        <v>147</v>
      </c>
      <c r="EL26" s="96" t="s">
        <v>147</v>
      </c>
      <c r="EM26" s="96" t="s">
        <v>147</v>
      </c>
      <c r="EN26" s="95">
        <v>136</v>
      </c>
      <c r="EO26" s="95">
        <v>136</v>
      </c>
      <c r="EP26" s="61" t="s">
        <v>6</v>
      </c>
      <c r="EQ26" s="115" t="s">
        <v>147</v>
      </c>
      <c r="ER26" s="115" t="s">
        <v>147</v>
      </c>
      <c r="ES26" s="115" t="s">
        <v>147</v>
      </c>
      <c r="ET26" s="115" t="s">
        <v>147</v>
      </c>
      <c r="EU26" s="115" t="s">
        <v>147</v>
      </c>
      <c r="EV26" s="63">
        <v>916</v>
      </c>
      <c r="EW26" s="63">
        <v>416</v>
      </c>
      <c r="EX26" s="63">
        <v>933</v>
      </c>
      <c r="EY26" s="63">
        <v>194</v>
      </c>
      <c r="EZ26" s="63">
        <v>2459</v>
      </c>
    </row>
    <row r="27" spans="1:156" ht="15" customHeight="1" x14ac:dyDescent="0.2">
      <c r="A27" s="60" t="s">
        <v>122</v>
      </c>
      <c r="B27" s="61" t="s">
        <v>454</v>
      </c>
      <c r="C27" s="92" t="s">
        <v>753</v>
      </c>
      <c r="D27" s="61" t="s">
        <v>154</v>
      </c>
      <c r="E27" s="61" t="s">
        <v>155</v>
      </c>
      <c r="F27" s="61" t="s">
        <v>155</v>
      </c>
      <c r="G27" s="61" t="s">
        <v>306</v>
      </c>
      <c r="H27" s="61" t="s">
        <v>314</v>
      </c>
      <c r="I27" s="95">
        <v>16</v>
      </c>
      <c r="J27" s="96" t="s">
        <v>147</v>
      </c>
      <c r="K27" s="95">
        <v>42</v>
      </c>
      <c r="L27" s="96" t="s">
        <v>147</v>
      </c>
      <c r="M27" s="95">
        <v>58</v>
      </c>
      <c r="N27" s="61" t="s">
        <v>314</v>
      </c>
      <c r="O27" s="95">
        <v>52</v>
      </c>
      <c r="P27" s="95">
        <v>8</v>
      </c>
      <c r="Q27" s="95">
        <v>46</v>
      </c>
      <c r="R27" s="96" t="s">
        <v>147</v>
      </c>
      <c r="S27" s="95">
        <v>106</v>
      </c>
      <c r="T27" s="61" t="s">
        <v>314</v>
      </c>
      <c r="U27" s="95">
        <v>6</v>
      </c>
      <c r="V27" s="95">
        <v>8</v>
      </c>
      <c r="W27" s="96" t="s">
        <v>147</v>
      </c>
      <c r="X27" s="96" t="s">
        <v>147</v>
      </c>
      <c r="Y27" s="95">
        <v>14</v>
      </c>
      <c r="Z27" s="61" t="s">
        <v>314</v>
      </c>
      <c r="AA27" s="95">
        <v>12</v>
      </c>
      <c r="AB27" s="96" t="s">
        <v>147</v>
      </c>
      <c r="AC27" s="95">
        <v>108</v>
      </c>
      <c r="AD27" s="96" t="s">
        <v>147</v>
      </c>
      <c r="AE27" s="95">
        <v>120</v>
      </c>
      <c r="AF27" s="61" t="s">
        <v>314</v>
      </c>
      <c r="AG27" s="95">
        <v>65</v>
      </c>
      <c r="AH27" s="95">
        <v>9</v>
      </c>
      <c r="AI27" s="95">
        <v>128</v>
      </c>
      <c r="AJ27" s="96" t="s">
        <v>147</v>
      </c>
      <c r="AK27" s="95">
        <v>202</v>
      </c>
      <c r="AL27" s="61" t="s">
        <v>314</v>
      </c>
      <c r="AM27" s="95">
        <v>56</v>
      </c>
      <c r="AN27" s="96" t="s">
        <v>147</v>
      </c>
      <c r="AO27" s="95">
        <v>27</v>
      </c>
      <c r="AP27" s="96" t="s">
        <v>147</v>
      </c>
      <c r="AQ27" s="95">
        <v>83</v>
      </c>
      <c r="AR27" s="61" t="s">
        <v>314</v>
      </c>
      <c r="AS27" s="95">
        <v>57</v>
      </c>
      <c r="AT27" s="96" t="s">
        <v>147</v>
      </c>
      <c r="AU27" s="95">
        <v>6</v>
      </c>
      <c r="AV27" s="96" t="s">
        <v>147</v>
      </c>
      <c r="AW27" s="95">
        <v>63</v>
      </c>
      <c r="AX27" s="61" t="s">
        <v>314</v>
      </c>
      <c r="AY27" s="95">
        <v>10</v>
      </c>
      <c r="AZ27" s="96" t="s">
        <v>147</v>
      </c>
      <c r="BA27" s="96" t="s">
        <v>147</v>
      </c>
      <c r="BB27" s="96" t="s">
        <v>147</v>
      </c>
      <c r="BC27" s="95">
        <v>10</v>
      </c>
      <c r="BD27" s="61" t="s">
        <v>314</v>
      </c>
      <c r="BE27" s="95">
        <v>30</v>
      </c>
      <c r="BF27" s="95">
        <v>6</v>
      </c>
      <c r="BG27" s="95">
        <v>20</v>
      </c>
      <c r="BH27" s="96" t="s">
        <v>147</v>
      </c>
      <c r="BI27" s="95">
        <v>56</v>
      </c>
      <c r="BJ27" s="61" t="s">
        <v>314</v>
      </c>
      <c r="BK27" s="95">
        <v>74</v>
      </c>
      <c r="BL27" s="95">
        <v>12</v>
      </c>
      <c r="BM27" s="95">
        <v>293</v>
      </c>
      <c r="BN27" s="96" t="s">
        <v>147</v>
      </c>
      <c r="BO27" s="95">
        <v>379</v>
      </c>
      <c r="BP27" s="61" t="s">
        <v>314</v>
      </c>
      <c r="BQ27" s="95">
        <v>70</v>
      </c>
      <c r="BR27" s="95">
        <v>85</v>
      </c>
      <c r="BS27" s="95">
        <v>42</v>
      </c>
      <c r="BT27" s="96" t="s">
        <v>147</v>
      </c>
      <c r="BU27" s="95">
        <v>197</v>
      </c>
      <c r="BV27" s="61" t="s">
        <v>314</v>
      </c>
      <c r="BW27" s="95">
        <v>45</v>
      </c>
      <c r="BX27" s="96" t="s">
        <v>147</v>
      </c>
      <c r="BY27" s="95">
        <v>120</v>
      </c>
      <c r="BZ27" s="96" t="s">
        <v>147</v>
      </c>
      <c r="CA27" s="95">
        <v>165</v>
      </c>
      <c r="CB27" s="61" t="s">
        <v>314</v>
      </c>
      <c r="CC27" s="96" t="s">
        <v>147</v>
      </c>
      <c r="CD27" s="96" t="s">
        <v>147</v>
      </c>
      <c r="CE27" s="96" t="s">
        <v>147</v>
      </c>
      <c r="CF27" s="95">
        <v>40</v>
      </c>
      <c r="CG27" s="95">
        <v>40</v>
      </c>
      <c r="CH27" s="61" t="s">
        <v>314</v>
      </c>
      <c r="CI27" s="95">
        <v>33</v>
      </c>
      <c r="CJ27" s="96" t="s">
        <v>147</v>
      </c>
      <c r="CK27" s="96" t="s">
        <v>147</v>
      </c>
      <c r="CL27" s="96" t="s">
        <v>147</v>
      </c>
      <c r="CM27" s="95">
        <v>33</v>
      </c>
      <c r="CN27" s="61" t="s">
        <v>314</v>
      </c>
      <c r="CO27" s="95">
        <v>76</v>
      </c>
      <c r="CP27" s="95">
        <v>135</v>
      </c>
      <c r="CQ27" s="95">
        <v>156</v>
      </c>
      <c r="CR27" s="96" t="s">
        <v>147</v>
      </c>
      <c r="CS27" s="63">
        <v>367</v>
      </c>
      <c r="CT27" s="61" t="s">
        <v>314</v>
      </c>
      <c r="CU27" s="95">
        <v>10</v>
      </c>
      <c r="CV27" s="96" t="s">
        <v>147</v>
      </c>
      <c r="CW27" s="95">
        <v>54</v>
      </c>
      <c r="CX27" s="96" t="s">
        <v>147</v>
      </c>
      <c r="CY27" s="95">
        <v>64</v>
      </c>
      <c r="CZ27" s="61" t="s">
        <v>314</v>
      </c>
      <c r="DA27" s="95">
        <v>92</v>
      </c>
      <c r="DB27" s="95">
        <v>199</v>
      </c>
      <c r="DC27" s="95">
        <v>422</v>
      </c>
      <c r="DD27" s="96" t="s">
        <v>147</v>
      </c>
      <c r="DE27" s="63">
        <v>713</v>
      </c>
      <c r="DF27" s="61" t="s">
        <v>314</v>
      </c>
      <c r="DG27" s="95">
        <v>30</v>
      </c>
      <c r="DH27" s="95">
        <v>39</v>
      </c>
      <c r="DI27" s="96" t="s">
        <v>147</v>
      </c>
      <c r="DJ27" s="96" t="s">
        <v>147</v>
      </c>
      <c r="DK27" s="95">
        <v>69</v>
      </c>
      <c r="DL27" s="61" t="s">
        <v>314</v>
      </c>
      <c r="DM27" s="95">
        <v>16</v>
      </c>
      <c r="DN27" s="95">
        <v>17</v>
      </c>
      <c r="DO27" s="95">
        <v>12</v>
      </c>
      <c r="DP27" s="96" t="s">
        <v>147</v>
      </c>
      <c r="DQ27" s="95">
        <v>45</v>
      </c>
      <c r="DR27" s="61" t="s">
        <v>314</v>
      </c>
      <c r="DS27" s="95">
        <v>30</v>
      </c>
      <c r="DT27" s="95">
        <v>6</v>
      </c>
      <c r="DU27" s="95">
        <v>83</v>
      </c>
      <c r="DV27" s="95">
        <v>8</v>
      </c>
      <c r="DW27" s="95">
        <v>127</v>
      </c>
      <c r="DX27" s="61" t="s">
        <v>314</v>
      </c>
      <c r="DY27" s="95">
        <v>45</v>
      </c>
      <c r="DZ27" s="95">
        <v>12</v>
      </c>
      <c r="EA27" s="95">
        <v>22</v>
      </c>
      <c r="EB27" s="96" t="s">
        <v>147</v>
      </c>
      <c r="EC27" s="95">
        <v>79</v>
      </c>
      <c r="ED27" s="61" t="s">
        <v>314</v>
      </c>
      <c r="EE27" s="95">
        <v>65</v>
      </c>
      <c r="EF27" s="95">
        <v>3</v>
      </c>
      <c r="EG27" s="95">
        <v>60</v>
      </c>
      <c r="EH27" s="96" t="s">
        <v>147</v>
      </c>
      <c r="EI27" s="95">
        <v>128</v>
      </c>
      <c r="EJ27" s="61" t="s">
        <v>314</v>
      </c>
      <c r="EK27" s="95">
        <v>3</v>
      </c>
      <c r="EL27" s="96" t="s">
        <v>147</v>
      </c>
      <c r="EM27" s="96" t="s">
        <v>147</v>
      </c>
      <c r="EN27" s="95">
        <v>240</v>
      </c>
      <c r="EO27" s="95">
        <v>243</v>
      </c>
      <c r="EP27" s="61" t="s">
        <v>6</v>
      </c>
      <c r="EQ27" s="115" t="s">
        <v>147</v>
      </c>
      <c r="ER27" s="115" t="s">
        <v>147</v>
      </c>
      <c r="ES27" s="115" t="s">
        <v>147</v>
      </c>
      <c r="ET27" s="115" t="s">
        <v>147</v>
      </c>
      <c r="EU27" s="115" t="s">
        <v>147</v>
      </c>
      <c r="EV27" s="63">
        <v>893</v>
      </c>
      <c r="EW27" s="63">
        <v>539</v>
      </c>
      <c r="EX27" s="63">
        <v>1641</v>
      </c>
      <c r="EY27" s="63">
        <v>288</v>
      </c>
      <c r="EZ27" s="63">
        <v>3361</v>
      </c>
    </row>
    <row r="28" spans="1:156" ht="15" customHeight="1" x14ac:dyDescent="0.2">
      <c r="A28" s="60" t="s">
        <v>28</v>
      </c>
      <c r="B28" s="61" t="s">
        <v>455</v>
      </c>
      <c r="C28" s="92" t="s">
        <v>29</v>
      </c>
      <c r="D28" s="61" t="s">
        <v>157</v>
      </c>
      <c r="E28" s="61" t="s">
        <v>159</v>
      </c>
      <c r="F28" s="61" t="s">
        <v>155</v>
      </c>
      <c r="G28" s="61" t="s">
        <v>301</v>
      </c>
      <c r="H28" s="61" t="s">
        <v>156</v>
      </c>
      <c r="I28" s="95">
        <v>80</v>
      </c>
      <c r="J28" s="95">
        <v>30</v>
      </c>
      <c r="K28" s="96" t="s">
        <v>147</v>
      </c>
      <c r="L28" s="95">
        <v>30</v>
      </c>
      <c r="M28" s="95">
        <v>140</v>
      </c>
      <c r="N28" s="61" t="s">
        <v>314</v>
      </c>
      <c r="O28" s="95">
        <v>20</v>
      </c>
      <c r="P28" s="95">
        <v>10</v>
      </c>
      <c r="Q28" s="95">
        <v>25</v>
      </c>
      <c r="R28" s="95">
        <v>10</v>
      </c>
      <c r="S28" s="95">
        <v>65</v>
      </c>
      <c r="T28" s="61" t="s">
        <v>314</v>
      </c>
      <c r="U28" s="95">
        <v>20</v>
      </c>
      <c r="V28" s="95">
        <v>10</v>
      </c>
      <c r="W28" s="95">
        <v>20</v>
      </c>
      <c r="X28" s="95">
        <v>20</v>
      </c>
      <c r="Y28" s="95">
        <v>70</v>
      </c>
      <c r="Z28" s="61" t="s">
        <v>314</v>
      </c>
      <c r="AA28" s="95">
        <v>15</v>
      </c>
      <c r="AB28" s="95">
        <v>5</v>
      </c>
      <c r="AC28" s="95">
        <v>20</v>
      </c>
      <c r="AD28" s="95">
        <v>20</v>
      </c>
      <c r="AE28" s="95">
        <v>60</v>
      </c>
      <c r="AF28" s="61" t="s">
        <v>314</v>
      </c>
      <c r="AG28" s="95">
        <v>100</v>
      </c>
      <c r="AH28" s="95">
        <v>20</v>
      </c>
      <c r="AI28" s="95">
        <v>20</v>
      </c>
      <c r="AJ28" s="95">
        <v>20</v>
      </c>
      <c r="AK28" s="95">
        <v>160</v>
      </c>
      <c r="AL28" s="61" t="s">
        <v>314</v>
      </c>
      <c r="AM28" s="95">
        <v>15</v>
      </c>
      <c r="AN28" s="96" t="s">
        <v>147</v>
      </c>
      <c r="AO28" s="96" t="s">
        <v>147</v>
      </c>
      <c r="AP28" s="95">
        <v>15</v>
      </c>
      <c r="AQ28" s="95">
        <v>30</v>
      </c>
      <c r="AR28" s="61" t="s">
        <v>314</v>
      </c>
      <c r="AS28" s="95">
        <v>50</v>
      </c>
      <c r="AT28" s="95">
        <v>10</v>
      </c>
      <c r="AU28" s="95">
        <v>5</v>
      </c>
      <c r="AV28" s="95">
        <v>15</v>
      </c>
      <c r="AW28" s="95">
        <v>80</v>
      </c>
      <c r="AX28" s="61" t="s">
        <v>314</v>
      </c>
      <c r="AY28" s="95">
        <v>30</v>
      </c>
      <c r="AZ28" s="95">
        <v>20</v>
      </c>
      <c r="BA28" s="95">
        <v>10</v>
      </c>
      <c r="BB28" s="96" t="s">
        <v>147</v>
      </c>
      <c r="BC28" s="95">
        <v>60</v>
      </c>
      <c r="BD28" s="61" t="s">
        <v>314</v>
      </c>
      <c r="BE28" s="95">
        <v>55</v>
      </c>
      <c r="BF28" s="95">
        <v>15</v>
      </c>
      <c r="BG28" s="95">
        <v>80</v>
      </c>
      <c r="BH28" s="95">
        <v>80</v>
      </c>
      <c r="BI28" s="95">
        <v>230</v>
      </c>
      <c r="BJ28" s="61" t="s">
        <v>314</v>
      </c>
      <c r="BK28" s="95">
        <v>30</v>
      </c>
      <c r="BL28" s="95">
        <v>15</v>
      </c>
      <c r="BM28" s="95">
        <v>90</v>
      </c>
      <c r="BN28" s="95">
        <v>90</v>
      </c>
      <c r="BO28" s="95">
        <v>225</v>
      </c>
      <c r="BP28" s="61" t="s">
        <v>314</v>
      </c>
      <c r="BQ28" s="95">
        <v>40</v>
      </c>
      <c r="BR28" s="95">
        <v>40</v>
      </c>
      <c r="BS28" s="95">
        <v>60</v>
      </c>
      <c r="BT28" s="95">
        <v>30</v>
      </c>
      <c r="BU28" s="95">
        <v>170</v>
      </c>
      <c r="BV28" s="61" t="s">
        <v>314</v>
      </c>
      <c r="BW28" s="95">
        <v>60</v>
      </c>
      <c r="BX28" s="95">
        <v>15</v>
      </c>
      <c r="BY28" s="95">
        <v>40</v>
      </c>
      <c r="BZ28" s="95">
        <v>160</v>
      </c>
      <c r="CA28" s="95">
        <v>275</v>
      </c>
      <c r="CB28" s="61" t="s">
        <v>156</v>
      </c>
      <c r="CC28" s="95">
        <v>20</v>
      </c>
      <c r="CD28" s="95">
        <v>50</v>
      </c>
      <c r="CE28" s="95">
        <v>20</v>
      </c>
      <c r="CF28" s="95">
        <v>20</v>
      </c>
      <c r="CG28" s="95">
        <v>110</v>
      </c>
      <c r="CH28" s="61" t="s">
        <v>314</v>
      </c>
      <c r="CI28" s="95">
        <v>30</v>
      </c>
      <c r="CJ28" s="95">
        <v>10</v>
      </c>
      <c r="CK28" s="96" t="s">
        <v>147</v>
      </c>
      <c r="CL28" s="96" t="s">
        <v>147</v>
      </c>
      <c r="CM28" s="95">
        <v>40</v>
      </c>
      <c r="CN28" s="61" t="s">
        <v>314</v>
      </c>
      <c r="CO28" s="95">
        <v>40</v>
      </c>
      <c r="CP28" s="95">
        <v>40</v>
      </c>
      <c r="CQ28" s="95">
        <v>200</v>
      </c>
      <c r="CR28" s="95">
        <v>200</v>
      </c>
      <c r="CS28" s="63">
        <v>480</v>
      </c>
      <c r="CT28" s="61" t="s">
        <v>314</v>
      </c>
      <c r="CU28" s="95">
        <v>15</v>
      </c>
      <c r="CV28" s="95">
        <v>20</v>
      </c>
      <c r="CW28" s="95">
        <v>85</v>
      </c>
      <c r="CX28" s="95">
        <v>100</v>
      </c>
      <c r="CY28" s="95">
        <v>220</v>
      </c>
      <c r="CZ28" s="61" t="s">
        <v>314</v>
      </c>
      <c r="DA28" s="95">
        <v>60</v>
      </c>
      <c r="DB28" s="95">
        <v>100</v>
      </c>
      <c r="DC28" s="95">
        <v>220</v>
      </c>
      <c r="DD28" s="95">
        <v>230</v>
      </c>
      <c r="DE28" s="63">
        <v>610</v>
      </c>
      <c r="DF28" s="61" t="s">
        <v>314</v>
      </c>
      <c r="DG28" s="95">
        <v>30</v>
      </c>
      <c r="DH28" s="95">
        <v>10</v>
      </c>
      <c r="DI28" s="96" t="s">
        <v>147</v>
      </c>
      <c r="DJ28" s="96" t="s">
        <v>147</v>
      </c>
      <c r="DK28" s="95">
        <v>40</v>
      </c>
      <c r="DL28" s="61" t="s">
        <v>314</v>
      </c>
      <c r="DM28" s="95">
        <v>80</v>
      </c>
      <c r="DN28" s="95">
        <v>20</v>
      </c>
      <c r="DO28" s="95">
        <v>15</v>
      </c>
      <c r="DP28" s="96" t="s">
        <v>147</v>
      </c>
      <c r="DQ28" s="95">
        <v>115</v>
      </c>
      <c r="DR28" s="61" t="s">
        <v>314</v>
      </c>
      <c r="DS28" s="95">
        <v>65</v>
      </c>
      <c r="DT28" s="95">
        <v>30</v>
      </c>
      <c r="DU28" s="95">
        <v>60</v>
      </c>
      <c r="DV28" s="95">
        <v>20</v>
      </c>
      <c r="DW28" s="95">
        <v>175</v>
      </c>
      <c r="DX28" s="61" t="s">
        <v>314</v>
      </c>
      <c r="DY28" s="95">
        <v>50</v>
      </c>
      <c r="DZ28" s="95">
        <v>30</v>
      </c>
      <c r="EA28" s="95">
        <v>30</v>
      </c>
      <c r="EB28" s="96" t="s">
        <v>147</v>
      </c>
      <c r="EC28" s="95">
        <v>110</v>
      </c>
      <c r="ED28" s="61" t="s">
        <v>314</v>
      </c>
      <c r="EE28" s="95">
        <v>40</v>
      </c>
      <c r="EF28" s="96" t="s">
        <v>147</v>
      </c>
      <c r="EG28" s="96" t="s">
        <v>147</v>
      </c>
      <c r="EH28" s="96" t="s">
        <v>147</v>
      </c>
      <c r="EI28" s="95">
        <v>40</v>
      </c>
      <c r="EJ28" s="61" t="s">
        <v>314</v>
      </c>
      <c r="EK28" s="95">
        <v>30</v>
      </c>
      <c r="EL28" s="96" t="s">
        <v>147</v>
      </c>
      <c r="EM28" s="96" t="s">
        <v>147</v>
      </c>
      <c r="EN28" s="95">
        <v>420</v>
      </c>
      <c r="EO28" s="95">
        <v>450</v>
      </c>
      <c r="EP28" s="61" t="s">
        <v>314</v>
      </c>
      <c r="EQ28" s="63">
        <v>60</v>
      </c>
      <c r="ER28" s="63">
        <v>20</v>
      </c>
      <c r="ES28" s="63">
        <v>50</v>
      </c>
      <c r="ET28" s="63">
        <v>30</v>
      </c>
      <c r="EU28" s="63">
        <v>160</v>
      </c>
      <c r="EV28" s="63">
        <v>1035</v>
      </c>
      <c r="EW28" s="63">
        <v>520</v>
      </c>
      <c r="EX28" s="63">
        <v>1050</v>
      </c>
      <c r="EY28" s="63">
        <v>1510</v>
      </c>
      <c r="EZ28" s="63">
        <v>4115</v>
      </c>
    </row>
    <row r="29" spans="1:156" ht="15" customHeight="1" x14ac:dyDescent="0.2">
      <c r="A29" s="60" t="s">
        <v>28</v>
      </c>
      <c r="B29" s="61" t="s">
        <v>455</v>
      </c>
      <c r="C29" s="92" t="s">
        <v>64</v>
      </c>
      <c r="D29" s="61" t="s">
        <v>160</v>
      </c>
      <c r="E29" s="61" t="s">
        <v>155</v>
      </c>
      <c r="F29" s="61" t="s">
        <v>155</v>
      </c>
      <c r="G29" s="61" t="s">
        <v>306</v>
      </c>
      <c r="H29" s="61" t="s">
        <v>314</v>
      </c>
      <c r="I29" s="95">
        <v>10</v>
      </c>
      <c r="J29" s="96" t="s">
        <v>147</v>
      </c>
      <c r="K29" s="95">
        <v>120</v>
      </c>
      <c r="L29" s="96" t="s">
        <v>147</v>
      </c>
      <c r="M29" s="95">
        <v>130</v>
      </c>
      <c r="N29" s="61" t="s">
        <v>314</v>
      </c>
      <c r="O29" s="95">
        <v>20</v>
      </c>
      <c r="P29" s="95">
        <v>40</v>
      </c>
      <c r="Q29" s="95">
        <v>24</v>
      </c>
      <c r="R29" s="96" t="s">
        <v>147</v>
      </c>
      <c r="S29" s="95">
        <v>84</v>
      </c>
      <c r="T29" s="61" t="s">
        <v>314</v>
      </c>
      <c r="U29" s="95">
        <v>10</v>
      </c>
      <c r="V29" s="95">
        <v>4</v>
      </c>
      <c r="W29" s="96" t="s">
        <v>147</v>
      </c>
      <c r="X29" s="96" t="s">
        <v>147</v>
      </c>
      <c r="Y29" s="95">
        <v>14</v>
      </c>
      <c r="Z29" s="61" t="s">
        <v>314</v>
      </c>
      <c r="AA29" s="95">
        <v>10</v>
      </c>
      <c r="AB29" s="96" t="s">
        <v>147</v>
      </c>
      <c r="AC29" s="95">
        <v>40</v>
      </c>
      <c r="AD29" s="96" t="s">
        <v>147</v>
      </c>
      <c r="AE29" s="95">
        <v>50</v>
      </c>
      <c r="AF29" s="61" t="s">
        <v>314</v>
      </c>
      <c r="AG29" s="95">
        <v>80</v>
      </c>
      <c r="AH29" s="96" t="s">
        <v>147</v>
      </c>
      <c r="AI29" s="95">
        <v>120</v>
      </c>
      <c r="AJ29" s="96" t="s">
        <v>147</v>
      </c>
      <c r="AK29" s="95">
        <v>200</v>
      </c>
      <c r="AL29" s="61" t="s">
        <v>314</v>
      </c>
      <c r="AM29" s="95">
        <v>28</v>
      </c>
      <c r="AN29" s="96" t="s">
        <v>147</v>
      </c>
      <c r="AO29" s="96" t="s">
        <v>147</v>
      </c>
      <c r="AP29" s="96" t="s">
        <v>147</v>
      </c>
      <c r="AQ29" s="95">
        <v>28</v>
      </c>
      <c r="AR29" s="61" t="s">
        <v>314</v>
      </c>
      <c r="AS29" s="95">
        <v>44</v>
      </c>
      <c r="AT29" s="96" t="s">
        <v>147</v>
      </c>
      <c r="AU29" s="96" t="s">
        <v>147</v>
      </c>
      <c r="AV29" s="96" t="s">
        <v>147</v>
      </c>
      <c r="AW29" s="95">
        <v>44</v>
      </c>
      <c r="AX29" s="61" t="s">
        <v>314</v>
      </c>
      <c r="AY29" s="95">
        <v>23</v>
      </c>
      <c r="AZ29" s="96" t="s">
        <v>147</v>
      </c>
      <c r="BA29" s="96" t="s">
        <v>147</v>
      </c>
      <c r="BB29" s="96" t="s">
        <v>147</v>
      </c>
      <c r="BC29" s="95">
        <v>23</v>
      </c>
      <c r="BD29" s="61" t="s">
        <v>314</v>
      </c>
      <c r="BE29" s="95">
        <v>23</v>
      </c>
      <c r="BF29" s="96" t="s">
        <v>147</v>
      </c>
      <c r="BG29" s="95">
        <v>30</v>
      </c>
      <c r="BH29" s="96" t="s">
        <v>147</v>
      </c>
      <c r="BI29" s="95">
        <v>53</v>
      </c>
      <c r="BJ29" s="61" t="s">
        <v>314</v>
      </c>
      <c r="BK29" s="95">
        <v>87</v>
      </c>
      <c r="BL29" s="95">
        <v>30</v>
      </c>
      <c r="BM29" s="95">
        <v>380</v>
      </c>
      <c r="BN29" s="96" t="s">
        <v>147</v>
      </c>
      <c r="BO29" s="95">
        <v>497</v>
      </c>
      <c r="BP29" s="61" t="s">
        <v>314</v>
      </c>
      <c r="BQ29" s="95">
        <v>26</v>
      </c>
      <c r="BR29" s="95">
        <v>40</v>
      </c>
      <c r="BS29" s="95">
        <v>24</v>
      </c>
      <c r="BT29" s="96" t="s">
        <v>147</v>
      </c>
      <c r="BU29" s="95">
        <v>90</v>
      </c>
      <c r="BV29" s="61" t="s">
        <v>314</v>
      </c>
      <c r="BW29" s="95">
        <v>26</v>
      </c>
      <c r="BX29" s="96" t="s">
        <v>147</v>
      </c>
      <c r="BY29" s="95">
        <v>160</v>
      </c>
      <c r="BZ29" s="96" t="s">
        <v>147</v>
      </c>
      <c r="CA29" s="95">
        <v>186</v>
      </c>
      <c r="CB29" s="61" t="s">
        <v>314</v>
      </c>
      <c r="CC29" s="95">
        <v>4</v>
      </c>
      <c r="CD29" s="96" t="s">
        <v>147</v>
      </c>
      <c r="CE29" s="96" t="s">
        <v>147</v>
      </c>
      <c r="CF29" s="96" t="s">
        <v>147</v>
      </c>
      <c r="CG29" s="95">
        <v>4</v>
      </c>
      <c r="CH29" s="61" t="s">
        <v>314</v>
      </c>
      <c r="CI29" s="95">
        <v>30</v>
      </c>
      <c r="CJ29" s="96" t="s">
        <v>147</v>
      </c>
      <c r="CK29" s="96" t="s">
        <v>147</v>
      </c>
      <c r="CL29" s="96" t="s">
        <v>147</v>
      </c>
      <c r="CM29" s="95">
        <v>30</v>
      </c>
      <c r="CN29" s="61" t="s">
        <v>314</v>
      </c>
      <c r="CO29" s="95">
        <v>90</v>
      </c>
      <c r="CP29" s="95">
        <v>129</v>
      </c>
      <c r="CQ29" s="95">
        <v>275</v>
      </c>
      <c r="CR29" s="96" t="s">
        <v>147</v>
      </c>
      <c r="CS29" s="63">
        <v>494</v>
      </c>
      <c r="CT29" s="61" t="s">
        <v>314</v>
      </c>
      <c r="CU29" s="95">
        <v>17</v>
      </c>
      <c r="CV29" s="96" t="s">
        <v>147</v>
      </c>
      <c r="CW29" s="95">
        <v>24</v>
      </c>
      <c r="CX29" s="96" t="s">
        <v>147</v>
      </c>
      <c r="CY29" s="95">
        <v>41</v>
      </c>
      <c r="CZ29" s="61" t="s">
        <v>314</v>
      </c>
      <c r="DA29" s="95">
        <v>157</v>
      </c>
      <c r="DB29" s="95">
        <v>210</v>
      </c>
      <c r="DC29" s="95">
        <v>410</v>
      </c>
      <c r="DD29" s="96" t="s">
        <v>147</v>
      </c>
      <c r="DE29" s="63">
        <v>777</v>
      </c>
      <c r="DF29" s="61" t="s">
        <v>314</v>
      </c>
      <c r="DG29" s="95">
        <v>22</v>
      </c>
      <c r="DH29" s="95">
        <v>26</v>
      </c>
      <c r="DI29" s="95">
        <v>40</v>
      </c>
      <c r="DJ29" s="96" t="s">
        <v>147</v>
      </c>
      <c r="DK29" s="95">
        <v>88</v>
      </c>
      <c r="DL29" s="61" t="s">
        <v>314</v>
      </c>
      <c r="DM29" s="95">
        <v>18</v>
      </c>
      <c r="DN29" s="95">
        <v>8</v>
      </c>
      <c r="DO29" s="96" t="s">
        <v>147</v>
      </c>
      <c r="DP29" s="96" t="s">
        <v>147</v>
      </c>
      <c r="DQ29" s="95">
        <v>26</v>
      </c>
      <c r="DR29" s="61" t="s">
        <v>314</v>
      </c>
      <c r="DS29" s="95">
        <v>41</v>
      </c>
      <c r="DT29" s="95">
        <v>18</v>
      </c>
      <c r="DU29" s="96" t="s">
        <v>147</v>
      </c>
      <c r="DV29" s="95">
        <v>120</v>
      </c>
      <c r="DW29" s="95">
        <v>179</v>
      </c>
      <c r="DX29" s="61" t="s">
        <v>314</v>
      </c>
      <c r="DY29" s="95">
        <v>24</v>
      </c>
      <c r="DZ29" s="95">
        <v>4</v>
      </c>
      <c r="EA29" s="95">
        <v>24</v>
      </c>
      <c r="EB29" s="96" t="s">
        <v>147</v>
      </c>
      <c r="EC29" s="95">
        <v>52</v>
      </c>
      <c r="ED29" s="61" t="s">
        <v>314</v>
      </c>
      <c r="EE29" s="95">
        <v>20</v>
      </c>
      <c r="EF29" s="96" t="s">
        <v>147</v>
      </c>
      <c r="EG29" s="95">
        <v>30</v>
      </c>
      <c r="EH29" s="96" t="s">
        <v>147</v>
      </c>
      <c r="EI29" s="95">
        <v>50</v>
      </c>
      <c r="EJ29" s="61" t="s">
        <v>314</v>
      </c>
      <c r="EK29" s="95">
        <v>4</v>
      </c>
      <c r="EL29" s="96" t="s">
        <v>147</v>
      </c>
      <c r="EM29" s="96" t="s">
        <v>147</v>
      </c>
      <c r="EN29" s="95">
        <v>6</v>
      </c>
      <c r="EO29" s="95">
        <v>10</v>
      </c>
      <c r="EP29" s="61" t="s">
        <v>313</v>
      </c>
      <c r="EQ29" s="63">
        <v>212</v>
      </c>
      <c r="ER29" s="63">
        <v>38</v>
      </c>
      <c r="ES29" s="115" t="s">
        <v>147</v>
      </c>
      <c r="ET29" s="63">
        <v>954</v>
      </c>
      <c r="EU29" s="63">
        <v>1204</v>
      </c>
      <c r="EV29" s="63">
        <v>1026</v>
      </c>
      <c r="EW29" s="63">
        <v>547</v>
      </c>
      <c r="EX29" s="63">
        <v>1701</v>
      </c>
      <c r="EY29" s="63">
        <v>1080</v>
      </c>
      <c r="EZ29" s="63">
        <v>4354</v>
      </c>
    </row>
    <row r="30" spans="1:156" ht="15" customHeight="1" x14ac:dyDescent="0.2">
      <c r="A30" s="60" t="s">
        <v>28</v>
      </c>
      <c r="B30" s="61" t="s">
        <v>455</v>
      </c>
      <c r="C30" s="92" t="s">
        <v>72</v>
      </c>
      <c r="D30" s="61" t="s">
        <v>160</v>
      </c>
      <c r="E30" s="61" t="s">
        <v>155</v>
      </c>
      <c r="F30" s="61" t="s">
        <v>155</v>
      </c>
      <c r="G30" s="61" t="s">
        <v>158</v>
      </c>
      <c r="H30" s="61" t="s">
        <v>314</v>
      </c>
      <c r="I30" s="95">
        <v>57</v>
      </c>
      <c r="J30" s="95">
        <v>2</v>
      </c>
      <c r="K30" s="95">
        <v>89</v>
      </c>
      <c r="L30" s="95">
        <v>8</v>
      </c>
      <c r="M30" s="95">
        <v>156</v>
      </c>
      <c r="N30" s="61" t="s">
        <v>314</v>
      </c>
      <c r="O30" s="95">
        <v>36</v>
      </c>
      <c r="P30" s="95">
        <v>6</v>
      </c>
      <c r="Q30" s="95">
        <v>73</v>
      </c>
      <c r="R30" s="95">
        <v>6</v>
      </c>
      <c r="S30" s="95">
        <v>121</v>
      </c>
      <c r="T30" s="61" t="s">
        <v>314</v>
      </c>
      <c r="U30" s="95">
        <v>16</v>
      </c>
      <c r="V30" s="95">
        <v>9</v>
      </c>
      <c r="W30" s="95">
        <v>20</v>
      </c>
      <c r="X30" s="95">
        <v>2</v>
      </c>
      <c r="Y30" s="95">
        <v>47</v>
      </c>
      <c r="Z30" s="61" t="s">
        <v>314</v>
      </c>
      <c r="AA30" s="95">
        <v>29</v>
      </c>
      <c r="AB30" s="96" t="s">
        <v>147</v>
      </c>
      <c r="AC30" s="95">
        <v>67</v>
      </c>
      <c r="AD30" s="95">
        <v>8</v>
      </c>
      <c r="AE30" s="95">
        <v>104</v>
      </c>
      <c r="AF30" s="61" t="s">
        <v>314</v>
      </c>
      <c r="AG30" s="95">
        <v>59</v>
      </c>
      <c r="AH30" s="95">
        <v>9</v>
      </c>
      <c r="AI30" s="95">
        <v>179</v>
      </c>
      <c r="AJ30" s="95">
        <v>12</v>
      </c>
      <c r="AK30" s="95">
        <v>259</v>
      </c>
      <c r="AL30" s="61" t="s">
        <v>314</v>
      </c>
      <c r="AM30" s="95">
        <v>4</v>
      </c>
      <c r="AN30" s="96" t="s">
        <v>147</v>
      </c>
      <c r="AO30" s="96" t="s">
        <v>147</v>
      </c>
      <c r="AP30" s="96" t="s">
        <v>147</v>
      </c>
      <c r="AQ30" s="95">
        <v>4</v>
      </c>
      <c r="AR30" s="61" t="s">
        <v>314</v>
      </c>
      <c r="AS30" s="95">
        <v>87</v>
      </c>
      <c r="AT30" s="96" t="s">
        <v>147</v>
      </c>
      <c r="AU30" s="95">
        <v>17</v>
      </c>
      <c r="AV30" s="95">
        <v>1</v>
      </c>
      <c r="AW30" s="95">
        <v>105</v>
      </c>
      <c r="AX30" s="61" t="s">
        <v>314</v>
      </c>
      <c r="AY30" s="95">
        <v>12</v>
      </c>
      <c r="AZ30" s="95">
        <v>6</v>
      </c>
      <c r="BA30" s="96" t="s">
        <v>147</v>
      </c>
      <c r="BB30" s="96" t="s">
        <v>147</v>
      </c>
      <c r="BC30" s="95">
        <v>18</v>
      </c>
      <c r="BD30" s="61" t="s">
        <v>314</v>
      </c>
      <c r="BE30" s="95">
        <v>31</v>
      </c>
      <c r="BF30" s="95">
        <v>3</v>
      </c>
      <c r="BG30" s="95">
        <v>67</v>
      </c>
      <c r="BH30" s="95">
        <v>6</v>
      </c>
      <c r="BI30" s="95">
        <v>107</v>
      </c>
      <c r="BJ30" s="61" t="s">
        <v>314</v>
      </c>
      <c r="BK30" s="95">
        <v>78</v>
      </c>
      <c r="BL30" s="95">
        <v>14</v>
      </c>
      <c r="BM30" s="95">
        <v>189</v>
      </c>
      <c r="BN30" s="95">
        <v>14</v>
      </c>
      <c r="BO30" s="95">
        <v>295</v>
      </c>
      <c r="BP30" s="61" t="s">
        <v>314</v>
      </c>
      <c r="BQ30" s="95">
        <v>50</v>
      </c>
      <c r="BR30" s="95">
        <v>64</v>
      </c>
      <c r="BS30" s="95">
        <v>122</v>
      </c>
      <c r="BT30" s="95">
        <v>10</v>
      </c>
      <c r="BU30" s="95">
        <v>246</v>
      </c>
      <c r="BV30" s="61" t="s">
        <v>314</v>
      </c>
      <c r="BW30" s="95">
        <v>42</v>
      </c>
      <c r="BX30" s="96" t="s">
        <v>147</v>
      </c>
      <c r="BY30" s="95">
        <v>60</v>
      </c>
      <c r="BZ30" s="95">
        <v>10</v>
      </c>
      <c r="CA30" s="95">
        <v>112</v>
      </c>
      <c r="CB30" s="61" t="s">
        <v>314</v>
      </c>
      <c r="CC30" s="95">
        <v>6</v>
      </c>
      <c r="CD30" s="96" t="s">
        <v>147</v>
      </c>
      <c r="CE30" s="95">
        <v>41</v>
      </c>
      <c r="CF30" s="95">
        <v>5</v>
      </c>
      <c r="CG30" s="95">
        <v>52</v>
      </c>
      <c r="CH30" s="61" t="s">
        <v>314</v>
      </c>
      <c r="CI30" s="95">
        <v>41</v>
      </c>
      <c r="CJ30" s="95">
        <v>4</v>
      </c>
      <c r="CK30" s="95">
        <v>43</v>
      </c>
      <c r="CL30" s="95">
        <v>2</v>
      </c>
      <c r="CM30" s="95">
        <v>90</v>
      </c>
      <c r="CN30" s="61" t="s">
        <v>314</v>
      </c>
      <c r="CO30" s="95">
        <v>99</v>
      </c>
      <c r="CP30" s="95">
        <v>117</v>
      </c>
      <c r="CQ30" s="95">
        <v>335</v>
      </c>
      <c r="CR30" s="95">
        <v>44</v>
      </c>
      <c r="CS30" s="63">
        <v>595</v>
      </c>
      <c r="CT30" s="61" t="s">
        <v>314</v>
      </c>
      <c r="CU30" s="95">
        <v>6</v>
      </c>
      <c r="CV30" s="95">
        <v>2</v>
      </c>
      <c r="CW30" s="95">
        <v>12</v>
      </c>
      <c r="CX30" s="96" t="s">
        <v>147</v>
      </c>
      <c r="CY30" s="95">
        <v>20</v>
      </c>
      <c r="CZ30" s="61" t="s">
        <v>314</v>
      </c>
      <c r="DA30" s="95">
        <v>137</v>
      </c>
      <c r="DB30" s="95">
        <v>177</v>
      </c>
      <c r="DC30" s="95">
        <v>590</v>
      </c>
      <c r="DD30" s="95">
        <v>46</v>
      </c>
      <c r="DE30" s="63">
        <v>950</v>
      </c>
      <c r="DF30" s="61" t="s">
        <v>314</v>
      </c>
      <c r="DG30" s="95">
        <v>38</v>
      </c>
      <c r="DH30" s="95">
        <v>8</v>
      </c>
      <c r="DI30" s="95">
        <v>44</v>
      </c>
      <c r="DJ30" s="95">
        <v>1</v>
      </c>
      <c r="DK30" s="95">
        <v>91</v>
      </c>
      <c r="DL30" s="61" t="s">
        <v>314</v>
      </c>
      <c r="DM30" s="95">
        <v>65</v>
      </c>
      <c r="DN30" s="96" t="s">
        <v>147</v>
      </c>
      <c r="DO30" s="95">
        <v>23</v>
      </c>
      <c r="DP30" s="96" t="s">
        <v>147</v>
      </c>
      <c r="DQ30" s="95">
        <v>88</v>
      </c>
      <c r="DR30" s="61" t="s">
        <v>314</v>
      </c>
      <c r="DS30" s="95">
        <v>49</v>
      </c>
      <c r="DT30" s="95">
        <v>28</v>
      </c>
      <c r="DU30" s="95">
        <v>73</v>
      </c>
      <c r="DV30" s="95">
        <v>49</v>
      </c>
      <c r="DW30" s="95">
        <v>199</v>
      </c>
      <c r="DX30" s="61" t="s">
        <v>314</v>
      </c>
      <c r="DY30" s="95">
        <v>45</v>
      </c>
      <c r="DZ30" s="95">
        <v>13</v>
      </c>
      <c r="EA30" s="95">
        <v>10</v>
      </c>
      <c r="EB30" s="96" t="s">
        <v>147</v>
      </c>
      <c r="EC30" s="95">
        <v>68</v>
      </c>
      <c r="ED30" s="61" t="s">
        <v>314</v>
      </c>
      <c r="EE30" s="95">
        <v>43</v>
      </c>
      <c r="EF30" s="95">
        <v>4</v>
      </c>
      <c r="EG30" s="95">
        <v>71</v>
      </c>
      <c r="EH30" s="95">
        <v>14</v>
      </c>
      <c r="EI30" s="95">
        <v>132</v>
      </c>
      <c r="EJ30" s="61" t="s">
        <v>314</v>
      </c>
      <c r="EK30" s="95">
        <v>1</v>
      </c>
      <c r="EL30" s="96" t="s">
        <v>147</v>
      </c>
      <c r="EM30" s="95">
        <v>30</v>
      </c>
      <c r="EN30" s="95">
        <v>26</v>
      </c>
      <c r="EO30" s="95">
        <v>57</v>
      </c>
      <c r="EP30" s="61" t="s">
        <v>6</v>
      </c>
      <c r="EQ30" s="63">
        <v>15</v>
      </c>
      <c r="ER30" s="115" t="s">
        <v>147</v>
      </c>
      <c r="ES30" s="115" t="s">
        <v>147</v>
      </c>
      <c r="ET30" s="115" t="s">
        <v>147</v>
      </c>
      <c r="EU30" s="63">
        <v>15</v>
      </c>
      <c r="EV30" s="63">
        <v>1046</v>
      </c>
      <c r="EW30" s="63">
        <v>466</v>
      </c>
      <c r="EX30" s="63">
        <v>2155</v>
      </c>
      <c r="EY30" s="63">
        <v>264</v>
      </c>
      <c r="EZ30" s="63">
        <v>3931</v>
      </c>
    </row>
    <row r="31" spans="1:156" ht="15" customHeight="1" x14ac:dyDescent="0.2">
      <c r="A31" s="60" t="s">
        <v>37</v>
      </c>
      <c r="B31" s="61" t="s">
        <v>298</v>
      </c>
      <c r="C31" s="92" t="s">
        <v>333</v>
      </c>
      <c r="D31" s="61" t="s">
        <v>160</v>
      </c>
      <c r="E31" s="61" t="s">
        <v>155</v>
      </c>
      <c r="F31" s="61" t="s">
        <v>155</v>
      </c>
      <c r="G31" s="61" t="s">
        <v>158</v>
      </c>
      <c r="H31" s="61" t="s">
        <v>314</v>
      </c>
      <c r="I31" s="95">
        <v>30</v>
      </c>
      <c r="J31" s="95">
        <v>8</v>
      </c>
      <c r="K31" s="95">
        <v>110</v>
      </c>
      <c r="L31" s="95">
        <v>15</v>
      </c>
      <c r="M31" s="95">
        <v>163</v>
      </c>
      <c r="N31" s="61" t="s">
        <v>314</v>
      </c>
      <c r="O31" s="95">
        <v>64</v>
      </c>
      <c r="P31" s="96" t="s">
        <v>147</v>
      </c>
      <c r="Q31" s="95">
        <v>40</v>
      </c>
      <c r="R31" s="96" t="s">
        <v>147</v>
      </c>
      <c r="S31" s="95">
        <v>104</v>
      </c>
      <c r="T31" s="61" t="s">
        <v>314</v>
      </c>
      <c r="U31" s="95">
        <v>10</v>
      </c>
      <c r="V31" s="95">
        <v>6</v>
      </c>
      <c r="W31" s="96" t="s">
        <v>147</v>
      </c>
      <c r="X31" s="96" t="s">
        <v>147</v>
      </c>
      <c r="Y31" s="95">
        <v>16</v>
      </c>
      <c r="Z31" s="61" t="s">
        <v>314</v>
      </c>
      <c r="AA31" s="95">
        <v>10</v>
      </c>
      <c r="AB31" s="96" t="s">
        <v>147</v>
      </c>
      <c r="AC31" s="95">
        <v>184</v>
      </c>
      <c r="AD31" s="96" t="s">
        <v>147</v>
      </c>
      <c r="AE31" s="95">
        <v>194</v>
      </c>
      <c r="AF31" s="61" t="s">
        <v>314</v>
      </c>
      <c r="AG31" s="95">
        <v>102</v>
      </c>
      <c r="AH31" s="95">
        <v>17</v>
      </c>
      <c r="AI31" s="95">
        <v>320</v>
      </c>
      <c r="AJ31" s="95">
        <v>15</v>
      </c>
      <c r="AK31" s="95">
        <v>454</v>
      </c>
      <c r="AL31" s="61" t="s">
        <v>314</v>
      </c>
      <c r="AM31" s="95">
        <v>44</v>
      </c>
      <c r="AN31" s="96" t="s">
        <v>147</v>
      </c>
      <c r="AO31" s="95">
        <v>12</v>
      </c>
      <c r="AP31" s="96" t="s">
        <v>147</v>
      </c>
      <c r="AQ31" s="95">
        <v>56</v>
      </c>
      <c r="AR31" s="61" t="s">
        <v>314</v>
      </c>
      <c r="AS31" s="95">
        <v>78</v>
      </c>
      <c r="AT31" s="96" t="s">
        <v>147</v>
      </c>
      <c r="AU31" s="95">
        <v>12</v>
      </c>
      <c r="AV31" s="96" t="s">
        <v>147</v>
      </c>
      <c r="AW31" s="95">
        <v>90</v>
      </c>
      <c r="AX31" s="61" t="s">
        <v>314</v>
      </c>
      <c r="AY31" s="95">
        <v>16</v>
      </c>
      <c r="AZ31" s="96" t="s">
        <v>147</v>
      </c>
      <c r="BA31" s="96" t="s">
        <v>147</v>
      </c>
      <c r="BB31" s="96" t="s">
        <v>147</v>
      </c>
      <c r="BC31" s="95">
        <v>16</v>
      </c>
      <c r="BD31" s="61" t="s">
        <v>314</v>
      </c>
      <c r="BE31" s="95">
        <v>24</v>
      </c>
      <c r="BF31" s="95">
        <v>12</v>
      </c>
      <c r="BG31" s="95">
        <v>16</v>
      </c>
      <c r="BH31" s="96" t="s">
        <v>147</v>
      </c>
      <c r="BI31" s="95">
        <v>52</v>
      </c>
      <c r="BJ31" s="61" t="s">
        <v>314</v>
      </c>
      <c r="BK31" s="95">
        <v>88</v>
      </c>
      <c r="BL31" s="95">
        <v>64</v>
      </c>
      <c r="BM31" s="95">
        <v>360</v>
      </c>
      <c r="BN31" s="95">
        <v>8</v>
      </c>
      <c r="BO31" s="95">
        <v>520</v>
      </c>
      <c r="BP31" s="61" t="s">
        <v>314</v>
      </c>
      <c r="BQ31" s="95">
        <v>18</v>
      </c>
      <c r="BR31" s="95">
        <v>40</v>
      </c>
      <c r="BS31" s="95">
        <v>60</v>
      </c>
      <c r="BT31" s="96" t="s">
        <v>147</v>
      </c>
      <c r="BU31" s="95">
        <v>118</v>
      </c>
      <c r="BV31" s="61" t="s">
        <v>314</v>
      </c>
      <c r="BW31" s="95">
        <v>32</v>
      </c>
      <c r="BX31" s="96" t="s">
        <v>147</v>
      </c>
      <c r="BY31" s="95">
        <v>80</v>
      </c>
      <c r="BZ31" s="95">
        <v>30</v>
      </c>
      <c r="CA31" s="95">
        <v>142</v>
      </c>
      <c r="CB31" s="61" t="s">
        <v>314</v>
      </c>
      <c r="CC31" s="96" t="s">
        <v>147</v>
      </c>
      <c r="CD31" s="96" t="s">
        <v>147</v>
      </c>
      <c r="CE31" s="95">
        <v>40</v>
      </c>
      <c r="CF31" s="95">
        <v>48</v>
      </c>
      <c r="CG31" s="95">
        <v>88</v>
      </c>
      <c r="CH31" s="61" t="s">
        <v>314</v>
      </c>
      <c r="CI31" s="95">
        <v>36</v>
      </c>
      <c r="CJ31" s="95">
        <v>6</v>
      </c>
      <c r="CK31" s="96" t="s">
        <v>147</v>
      </c>
      <c r="CL31" s="96" t="s">
        <v>147</v>
      </c>
      <c r="CM31" s="95">
        <v>42</v>
      </c>
      <c r="CN31" s="61" t="s">
        <v>314</v>
      </c>
      <c r="CO31" s="95">
        <v>52</v>
      </c>
      <c r="CP31" s="95">
        <v>141</v>
      </c>
      <c r="CQ31" s="95">
        <v>354</v>
      </c>
      <c r="CR31" s="95">
        <v>12</v>
      </c>
      <c r="CS31" s="63">
        <v>559</v>
      </c>
      <c r="CT31" s="61" t="s">
        <v>314</v>
      </c>
      <c r="CU31" s="95">
        <v>26</v>
      </c>
      <c r="CV31" s="95">
        <v>40</v>
      </c>
      <c r="CW31" s="95">
        <v>20</v>
      </c>
      <c r="CX31" s="96" t="s">
        <v>147</v>
      </c>
      <c r="CY31" s="95">
        <v>86</v>
      </c>
      <c r="CZ31" s="61" t="s">
        <v>314</v>
      </c>
      <c r="DA31" s="95">
        <v>90</v>
      </c>
      <c r="DB31" s="95">
        <v>146</v>
      </c>
      <c r="DC31" s="95">
        <v>400</v>
      </c>
      <c r="DD31" s="95">
        <v>10</v>
      </c>
      <c r="DE31" s="63">
        <v>646</v>
      </c>
      <c r="DF31" s="61" t="s">
        <v>314</v>
      </c>
      <c r="DG31" s="95">
        <v>47</v>
      </c>
      <c r="DH31" s="95">
        <v>34</v>
      </c>
      <c r="DI31" s="95">
        <v>12</v>
      </c>
      <c r="DJ31" s="96" t="s">
        <v>147</v>
      </c>
      <c r="DK31" s="95">
        <v>93</v>
      </c>
      <c r="DL31" s="61" t="s">
        <v>314</v>
      </c>
      <c r="DM31" s="95">
        <v>52</v>
      </c>
      <c r="DN31" s="95">
        <v>20</v>
      </c>
      <c r="DO31" s="95">
        <v>12</v>
      </c>
      <c r="DP31" s="96" t="s">
        <v>147</v>
      </c>
      <c r="DQ31" s="95">
        <v>84</v>
      </c>
      <c r="DR31" s="61" t="s">
        <v>314</v>
      </c>
      <c r="DS31" s="95">
        <v>71</v>
      </c>
      <c r="DT31" s="95">
        <v>15</v>
      </c>
      <c r="DU31" s="95">
        <v>160</v>
      </c>
      <c r="DV31" s="95">
        <v>9</v>
      </c>
      <c r="DW31" s="95">
        <v>255</v>
      </c>
      <c r="DX31" s="61" t="s">
        <v>314</v>
      </c>
      <c r="DY31" s="95">
        <v>54</v>
      </c>
      <c r="DZ31" s="95">
        <v>26</v>
      </c>
      <c r="EA31" s="95">
        <v>8</v>
      </c>
      <c r="EB31" s="96" t="s">
        <v>147</v>
      </c>
      <c r="EC31" s="95">
        <v>88</v>
      </c>
      <c r="ED31" s="61" t="s">
        <v>314</v>
      </c>
      <c r="EE31" s="95">
        <v>45</v>
      </c>
      <c r="EF31" s="95">
        <v>5</v>
      </c>
      <c r="EG31" s="96" t="s">
        <v>147</v>
      </c>
      <c r="EH31" s="96" t="s">
        <v>147</v>
      </c>
      <c r="EI31" s="95">
        <v>50</v>
      </c>
      <c r="EJ31" s="61" t="s">
        <v>314</v>
      </c>
      <c r="EK31" s="95">
        <v>8</v>
      </c>
      <c r="EL31" s="96" t="s">
        <v>147</v>
      </c>
      <c r="EM31" s="95">
        <v>120</v>
      </c>
      <c r="EN31" s="96" t="s">
        <v>147</v>
      </c>
      <c r="EO31" s="95">
        <v>128</v>
      </c>
      <c r="EP31" s="61" t="s">
        <v>314</v>
      </c>
      <c r="EQ31" s="63">
        <v>32</v>
      </c>
      <c r="ER31" s="115" t="s">
        <v>147</v>
      </c>
      <c r="ES31" s="63">
        <v>12</v>
      </c>
      <c r="ET31" s="115" t="s">
        <v>147</v>
      </c>
      <c r="EU31" s="63">
        <v>44</v>
      </c>
      <c r="EV31" s="63">
        <v>1029</v>
      </c>
      <c r="EW31" s="63">
        <v>580</v>
      </c>
      <c r="EX31" s="63">
        <v>2332</v>
      </c>
      <c r="EY31" s="63">
        <v>147</v>
      </c>
      <c r="EZ31" s="63">
        <v>4088</v>
      </c>
    </row>
    <row r="32" spans="1:156" ht="15" customHeight="1" x14ac:dyDescent="0.2">
      <c r="A32" s="60" t="s">
        <v>37</v>
      </c>
      <c r="B32" s="61" t="s">
        <v>454</v>
      </c>
      <c r="C32" s="92" t="s">
        <v>137</v>
      </c>
      <c r="D32" s="61" t="s">
        <v>154</v>
      </c>
      <c r="E32" s="61" t="s">
        <v>155</v>
      </c>
      <c r="F32" s="61" t="s">
        <v>155</v>
      </c>
      <c r="G32" s="61" t="s">
        <v>302</v>
      </c>
      <c r="H32" s="61" t="s">
        <v>156</v>
      </c>
      <c r="I32" s="95">
        <v>45</v>
      </c>
      <c r="J32" s="96" t="s">
        <v>147</v>
      </c>
      <c r="K32" s="95">
        <v>2</v>
      </c>
      <c r="L32" s="96" t="s">
        <v>147</v>
      </c>
      <c r="M32" s="95">
        <v>47</v>
      </c>
      <c r="N32" s="61" t="s">
        <v>314</v>
      </c>
      <c r="O32" s="95">
        <v>34</v>
      </c>
      <c r="P32" s="95">
        <v>10</v>
      </c>
      <c r="Q32" s="95">
        <v>15</v>
      </c>
      <c r="R32" s="96" t="s">
        <v>147</v>
      </c>
      <c r="S32" s="95">
        <v>59</v>
      </c>
      <c r="T32" s="61" t="s">
        <v>314</v>
      </c>
      <c r="U32" s="95">
        <v>8</v>
      </c>
      <c r="V32" s="96" t="s">
        <v>147</v>
      </c>
      <c r="W32" s="96" t="s">
        <v>147</v>
      </c>
      <c r="X32" s="96" t="s">
        <v>147</v>
      </c>
      <c r="Y32" s="95">
        <v>8</v>
      </c>
      <c r="Z32" s="61" t="s">
        <v>314</v>
      </c>
      <c r="AA32" s="95">
        <v>11</v>
      </c>
      <c r="AB32" s="96" t="s">
        <v>147</v>
      </c>
      <c r="AC32" s="95">
        <v>2</v>
      </c>
      <c r="AD32" s="96" t="s">
        <v>147</v>
      </c>
      <c r="AE32" s="95">
        <v>13</v>
      </c>
      <c r="AF32" s="61" t="s">
        <v>314</v>
      </c>
      <c r="AG32" s="95">
        <v>97</v>
      </c>
      <c r="AH32" s="95">
        <v>2</v>
      </c>
      <c r="AI32" s="95">
        <v>7</v>
      </c>
      <c r="AJ32" s="96" t="s">
        <v>147</v>
      </c>
      <c r="AK32" s="95">
        <v>106</v>
      </c>
      <c r="AL32" s="61" t="s">
        <v>314</v>
      </c>
      <c r="AM32" s="95">
        <v>19</v>
      </c>
      <c r="AN32" s="96" t="s">
        <v>147</v>
      </c>
      <c r="AO32" s="96" t="s">
        <v>147</v>
      </c>
      <c r="AP32" s="96" t="s">
        <v>147</v>
      </c>
      <c r="AQ32" s="95">
        <v>19</v>
      </c>
      <c r="AR32" s="61" t="s">
        <v>314</v>
      </c>
      <c r="AS32" s="95">
        <v>70</v>
      </c>
      <c r="AT32" s="95">
        <v>30</v>
      </c>
      <c r="AU32" s="96" t="s">
        <v>147</v>
      </c>
      <c r="AV32" s="96" t="s">
        <v>147</v>
      </c>
      <c r="AW32" s="95">
        <v>100</v>
      </c>
      <c r="AX32" s="61" t="s">
        <v>314</v>
      </c>
      <c r="AY32" s="95">
        <v>21</v>
      </c>
      <c r="AZ32" s="96" t="s">
        <v>147</v>
      </c>
      <c r="BA32" s="96" t="s">
        <v>147</v>
      </c>
      <c r="BB32" s="96" t="s">
        <v>147</v>
      </c>
      <c r="BC32" s="95">
        <v>21</v>
      </c>
      <c r="BD32" s="61" t="s">
        <v>314</v>
      </c>
      <c r="BE32" s="95">
        <v>3</v>
      </c>
      <c r="BF32" s="96" t="s">
        <v>147</v>
      </c>
      <c r="BG32" s="95">
        <v>6</v>
      </c>
      <c r="BH32" s="96" t="s">
        <v>147</v>
      </c>
      <c r="BI32" s="95">
        <v>9</v>
      </c>
      <c r="BJ32" s="61" t="s">
        <v>314</v>
      </c>
      <c r="BK32" s="95">
        <v>52</v>
      </c>
      <c r="BL32" s="95">
        <v>6</v>
      </c>
      <c r="BM32" s="95">
        <v>18</v>
      </c>
      <c r="BN32" s="96" t="s">
        <v>147</v>
      </c>
      <c r="BO32" s="95">
        <v>76</v>
      </c>
      <c r="BP32" s="61" t="s">
        <v>314</v>
      </c>
      <c r="BQ32" s="95">
        <v>38</v>
      </c>
      <c r="BR32" s="95">
        <v>73</v>
      </c>
      <c r="BS32" s="96" t="s">
        <v>147</v>
      </c>
      <c r="BT32" s="96" t="s">
        <v>147</v>
      </c>
      <c r="BU32" s="95">
        <v>111</v>
      </c>
      <c r="BV32" s="61" t="s">
        <v>314</v>
      </c>
      <c r="BW32" s="95">
        <v>35</v>
      </c>
      <c r="BX32" s="96" t="s">
        <v>147</v>
      </c>
      <c r="BY32" s="95">
        <v>140</v>
      </c>
      <c r="BZ32" s="96" t="s">
        <v>147</v>
      </c>
      <c r="CA32" s="95">
        <v>175</v>
      </c>
      <c r="CB32" s="61" t="s">
        <v>314</v>
      </c>
      <c r="CC32" s="95">
        <v>3</v>
      </c>
      <c r="CD32" s="96" t="s">
        <v>147</v>
      </c>
      <c r="CE32" s="95">
        <v>32</v>
      </c>
      <c r="CF32" s="96" t="s">
        <v>147</v>
      </c>
      <c r="CG32" s="95">
        <v>35</v>
      </c>
      <c r="CH32" s="61" t="s">
        <v>314</v>
      </c>
      <c r="CI32" s="95">
        <v>51</v>
      </c>
      <c r="CJ32" s="96" t="s">
        <v>147</v>
      </c>
      <c r="CK32" s="96" t="s">
        <v>147</v>
      </c>
      <c r="CL32" s="96" t="s">
        <v>147</v>
      </c>
      <c r="CM32" s="95">
        <v>51</v>
      </c>
      <c r="CN32" s="61" t="s">
        <v>314</v>
      </c>
      <c r="CO32" s="95">
        <v>114</v>
      </c>
      <c r="CP32" s="95">
        <v>200</v>
      </c>
      <c r="CQ32" s="95">
        <v>39</v>
      </c>
      <c r="CR32" s="96" t="s">
        <v>147</v>
      </c>
      <c r="CS32" s="63">
        <v>353</v>
      </c>
      <c r="CT32" s="61" t="s">
        <v>314</v>
      </c>
      <c r="CU32" s="95">
        <v>10</v>
      </c>
      <c r="CV32" s="96" t="s">
        <v>147</v>
      </c>
      <c r="CW32" s="96" t="s">
        <v>147</v>
      </c>
      <c r="CX32" s="96" t="s">
        <v>147</v>
      </c>
      <c r="CY32" s="95">
        <v>10</v>
      </c>
      <c r="CZ32" s="61" t="s">
        <v>314</v>
      </c>
      <c r="DA32" s="95">
        <v>127</v>
      </c>
      <c r="DB32" s="95">
        <v>156</v>
      </c>
      <c r="DC32" s="96" t="s">
        <v>147</v>
      </c>
      <c r="DD32" s="96" t="s">
        <v>147</v>
      </c>
      <c r="DE32" s="63">
        <v>283</v>
      </c>
      <c r="DF32" s="61" t="s">
        <v>314</v>
      </c>
      <c r="DG32" s="95">
        <v>36</v>
      </c>
      <c r="DH32" s="95">
        <v>4</v>
      </c>
      <c r="DI32" s="96" t="s">
        <v>147</v>
      </c>
      <c r="DJ32" s="96" t="s">
        <v>147</v>
      </c>
      <c r="DK32" s="95">
        <v>40</v>
      </c>
      <c r="DL32" s="61" t="s">
        <v>314</v>
      </c>
      <c r="DM32" s="95">
        <v>7</v>
      </c>
      <c r="DN32" s="96" t="s">
        <v>147</v>
      </c>
      <c r="DO32" s="96" t="s">
        <v>147</v>
      </c>
      <c r="DP32" s="96" t="s">
        <v>147</v>
      </c>
      <c r="DQ32" s="95">
        <v>7</v>
      </c>
      <c r="DR32" s="61" t="s">
        <v>314</v>
      </c>
      <c r="DS32" s="95">
        <v>44</v>
      </c>
      <c r="DT32" s="95">
        <v>20</v>
      </c>
      <c r="DU32" s="95">
        <v>64</v>
      </c>
      <c r="DV32" s="96" t="s">
        <v>147</v>
      </c>
      <c r="DW32" s="95">
        <v>128</v>
      </c>
      <c r="DX32" s="61" t="s">
        <v>314</v>
      </c>
      <c r="DY32" s="95">
        <v>49</v>
      </c>
      <c r="DZ32" s="95">
        <v>40</v>
      </c>
      <c r="EA32" s="95">
        <v>33</v>
      </c>
      <c r="EB32" s="96" t="s">
        <v>147</v>
      </c>
      <c r="EC32" s="95">
        <v>122</v>
      </c>
      <c r="ED32" s="61" t="s">
        <v>314</v>
      </c>
      <c r="EE32" s="95">
        <v>26</v>
      </c>
      <c r="EF32" s="95">
        <v>3</v>
      </c>
      <c r="EG32" s="95">
        <v>3</v>
      </c>
      <c r="EH32" s="96" t="s">
        <v>147</v>
      </c>
      <c r="EI32" s="95">
        <v>32</v>
      </c>
      <c r="EJ32" s="61" t="s">
        <v>314</v>
      </c>
      <c r="EK32" s="96" t="s">
        <v>147</v>
      </c>
      <c r="EL32" s="96" t="s">
        <v>147</v>
      </c>
      <c r="EM32" s="96" t="s">
        <v>147</v>
      </c>
      <c r="EN32" s="95">
        <v>320</v>
      </c>
      <c r="EO32" s="95">
        <v>320</v>
      </c>
      <c r="EP32" s="61" t="s">
        <v>314</v>
      </c>
      <c r="EQ32" s="115" t="s">
        <v>147</v>
      </c>
      <c r="ER32" s="115" t="s">
        <v>147</v>
      </c>
      <c r="ES32" s="63">
        <v>1020</v>
      </c>
      <c r="ET32" s="115" t="s">
        <v>147</v>
      </c>
      <c r="EU32" s="63">
        <v>1020</v>
      </c>
      <c r="EV32" s="63">
        <v>900</v>
      </c>
      <c r="EW32" s="63">
        <v>544</v>
      </c>
      <c r="EX32" s="63">
        <v>1381</v>
      </c>
      <c r="EY32" s="63">
        <v>320</v>
      </c>
      <c r="EZ32" s="63">
        <v>3145</v>
      </c>
    </row>
    <row r="33" spans="1:156" ht="15" customHeight="1" x14ac:dyDescent="0.2">
      <c r="A33" s="60" t="s">
        <v>119</v>
      </c>
      <c r="B33" s="61" t="s">
        <v>454</v>
      </c>
      <c r="C33" s="92" t="s">
        <v>120</v>
      </c>
      <c r="D33" s="61" t="s">
        <v>158</v>
      </c>
      <c r="E33" s="61" t="s">
        <v>158</v>
      </c>
      <c r="F33" s="61" t="s">
        <v>155</v>
      </c>
      <c r="G33" s="61" t="s">
        <v>300</v>
      </c>
      <c r="H33" s="61" t="s">
        <v>314</v>
      </c>
      <c r="I33" s="95">
        <v>46</v>
      </c>
      <c r="J33" s="95">
        <v>6</v>
      </c>
      <c r="K33" s="96" t="s">
        <v>147</v>
      </c>
      <c r="L33" s="96" t="s">
        <v>147</v>
      </c>
      <c r="M33" s="95">
        <v>52</v>
      </c>
      <c r="N33" s="61" t="s">
        <v>314</v>
      </c>
      <c r="O33" s="95">
        <v>71</v>
      </c>
      <c r="P33" s="95">
        <v>12</v>
      </c>
      <c r="Q33" s="95">
        <v>15</v>
      </c>
      <c r="R33" s="96" t="s">
        <v>147</v>
      </c>
      <c r="S33" s="95">
        <v>98</v>
      </c>
      <c r="T33" s="61" t="s">
        <v>314</v>
      </c>
      <c r="U33" s="95">
        <v>8</v>
      </c>
      <c r="V33" s="96" t="s">
        <v>147</v>
      </c>
      <c r="W33" s="96" t="s">
        <v>147</v>
      </c>
      <c r="X33" s="96" t="s">
        <v>147</v>
      </c>
      <c r="Y33" s="95">
        <v>8</v>
      </c>
      <c r="Z33" s="61" t="s">
        <v>314</v>
      </c>
      <c r="AA33" s="95">
        <v>20</v>
      </c>
      <c r="AB33" s="96" t="s">
        <v>147</v>
      </c>
      <c r="AC33" s="95">
        <v>140</v>
      </c>
      <c r="AD33" s="96" t="s">
        <v>147</v>
      </c>
      <c r="AE33" s="95">
        <v>160</v>
      </c>
      <c r="AF33" s="61" t="s">
        <v>314</v>
      </c>
      <c r="AG33" s="95">
        <v>24</v>
      </c>
      <c r="AH33" s="96" t="s">
        <v>147</v>
      </c>
      <c r="AI33" s="95">
        <v>60</v>
      </c>
      <c r="AJ33" s="96" t="s">
        <v>147</v>
      </c>
      <c r="AK33" s="95">
        <v>84</v>
      </c>
      <c r="AL33" s="61" t="s">
        <v>314</v>
      </c>
      <c r="AM33" s="95">
        <v>30</v>
      </c>
      <c r="AN33" s="96" t="s">
        <v>147</v>
      </c>
      <c r="AO33" s="96" t="s">
        <v>147</v>
      </c>
      <c r="AP33" s="96" t="s">
        <v>147</v>
      </c>
      <c r="AQ33" s="95">
        <v>30</v>
      </c>
      <c r="AR33" s="61" t="s">
        <v>314</v>
      </c>
      <c r="AS33" s="95">
        <v>53</v>
      </c>
      <c r="AT33" s="96" t="s">
        <v>147</v>
      </c>
      <c r="AU33" s="96" t="s">
        <v>147</v>
      </c>
      <c r="AV33" s="96" t="s">
        <v>147</v>
      </c>
      <c r="AW33" s="95">
        <v>53</v>
      </c>
      <c r="AX33" s="61" t="s">
        <v>314</v>
      </c>
      <c r="AY33" s="95">
        <v>12</v>
      </c>
      <c r="AZ33" s="96" t="s">
        <v>147</v>
      </c>
      <c r="BA33" s="96" t="s">
        <v>147</v>
      </c>
      <c r="BB33" s="96" t="s">
        <v>147</v>
      </c>
      <c r="BC33" s="95">
        <v>12</v>
      </c>
      <c r="BD33" s="61" t="s">
        <v>314</v>
      </c>
      <c r="BE33" s="95">
        <v>20</v>
      </c>
      <c r="BF33" s="96" t="s">
        <v>147</v>
      </c>
      <c r="BG33" s="95">
        <v>5</v>
      </c>
      <c r="BH33" s="96" t="s">
        <v>147</v>
      </c>
      <c r="BI33" s="95">
        <v>25</v>
      </c>
      <c r="BJ33" s="61" t="s">
        <v>314</v>
      </c>
      <c r="BK33" s="95">
        <v>65</v>
      </c>
      <c r="BL33" s="96" t="s">
        <v>147</v>
      </c>
      <c r="BM33" s="95">
        <v>101</v>
      </c>
      <c r="BN33" s="96" t="s">
        <v>147</v>
      </c>
      <c r="BO33" s="95">
        <v>166</v>
      </c>
      <c r="BP33" s="61" t="s">
        <v>314</v>
      </c>
      <c r="BQ33" s="95">
        <v>28</v>
      </c>
      <c r="BR33" s="95">
        <v>54</v>
      </c>
      <c r="BS33" s="95">
        <v>57</v>
      </c>
      <c r="BT33" s="96" t="s">
        <v>147</v>
      </c>
      <c r="BU33" s="95">
        <v>139</v>
      </c>
      <c r="BV33" s="61" t="s">
        <v>314</v>
      </c>
      <c r="BW33" s="95">
        <v>33</v>
      </c>
      <c r="BX33" s="96" t="s">
        <v>147</v>
      </c>
      <c r="BY33" s="95">
        <v>248</v>
      </c>
      <c r="BZ33" s="96" t="s">
        <v>147</v>
      </c>
      <c r="CA33" s="95">
        <v>281</v>
      </c>
      <c r="CB33" s="61" t="s">
        <v>314</v>
      </c>
      <c r="CC33" s="95">
        <v>8</v>
      </c>
      <c r="CD33" s="96" t="s">
        <v>147</v>
      </c>
      <c r="CE33" s="96" t="s">
        <v>147</v>
      </c>
      <c r="CF33" s="96" t="s">
        <v>147</v>
      </c>
      <c r="CG33" s="95">
        <v>8</v>
      </c>
      <c r="CH33" s="61" t="s">
        <v>314</v>
      </c>
      <c r="CI33" s="95">
        <v>35</v>
      </c>
      <c r="CJ33" s="96" t="s">
        <v>147</v>
      </c>
      <c r="CK33" s="96" t="s">
        <v>147</v>
      </c>
      <c r="CL33" s="96" t="s">
        <v>147</v>
      </c>
      <c r="CM33" s="95">
        <v>35</v>
      </c>
      <c r="CN33" s="61" t="s">
        <v>314</v>
      </c>
      <c r="CO33" s="95">
        <v>99</v>
      </c>
      <c r="CP33" s="95">
        <v>193</v>
      </c>
      <c r="CQ33" s="95">
        <v>580</v>
      </c>
      <c r="CR33" s="96" t="s">
        <v>147</v>
      </c>
      <c r="CS33" s="63">
        <v>872</v>
      </c>
      <c r="CT33" s="61" t="s">
        <v>314</v>
      </c>
      <c r="CU33" s="95">
        <v>4</v>
      </c>
      <c r="CV33" s="96" t="s">
        <v>147</v>
      </c>
      <c r="CW33" s="96" t="s">
        <v>147</v>
      </c>
      <c r="CX33" s="96" t="s">
        <v>147</v>
      </c>
      <c r="CY33" s="95">
        <v>4</v>
      </c>
      <c r="CZ33" s="61" t="s">
        <v>314</v>
      </c>
      <c r="DA33" s="95">
        <v>120</v>
      </c>
      <c r="DB33" s="95">
        <v>441</v>
      </c>
      <c r="DC33" s="95">
        <v>435</v>
      </c>
      <c r="DD33" s="96" t="s">
        <v>147</v>
      </c>
      <c r="DE33" s="63">
        <v>996</v>
      </c>
      <c r="DF33" s="61" t="s">
        <v>314</v>
      </c>
      <c r="DG33" s="95">
        <v>30</v>
      </c>
      <c r="DH33" s="96" t="s">
        <v>147</v>
      </c>
      <c r="DI33" s="96" t="s">
        <v>147</v>
      </c>
      <c r="DJ33" s="96" t="s">
        <v>147</v>
      </c>
      <c r="DK33" s="95">
        <v>30</v>
      </c>
      <c r="DL33" s="61" t="s">
        <v>314</v>
      </c>
      <c r="DM33" s="95">
        <v>22</v>
      </c>
      <c r="DN33" s="95">
        <v>20</v>
      </c>
      <c r="DO33" s="96" t="s">
        <v>147</v>
      </c>
      <c r="DP33" s="96" t="s">
        <v>147</v>
      </c>
      <c r="DQ33" s="95">
        <v>42</v>
      </c>
      <c r="DR33" s="61" t="s">
        <v>314</v>
      </c>
      <c r="DS33" s="95">
        <v>20</v>
      </c>
      <c r="DT33" s="96" t="s">
        <v>147</v>
      </c>
      <c r="DU33" s="95">
        <v>162</v>
      </c>
      <c r="DV33" s="96" t="s">
        <v>147</v>
      </c>
      <c r="DW33" s="95">
        <v>182</v>
      </c>
      <c r="DX33" s="61" t="s">
        <v>314</v>
      </c>
      <c r="DY33" s="95">
        <v>54</v>
      </c>
      <c r="DZ33" s="95">
        <v>12</v>
      </c>
      <c r="EA33" s="95">
        <v>12</v>
      </c>
      <c r="EB33" s="96" t="s">
        <v>147</v>
      </c>
      <c r="EC33" s="95">
        <v>78</v>
      </c>
      <c r="ED33" s="61" t="s">
        <v>314</v>
      </c>
      <c r="EE33" s="95">
        <v>61</v>
      </c>
      <c r="EF33" s="96" t="s">
        <v>147</v>
      </c>
      <c r="EG33" s="96" t="s">
        <v>147</v>
      </c>
      <c r="EH33" s="96" t="s">
        <v>147</v>
      </c>
      <c r="EI33" s="95">
        <v>61</v>
      </c>
      <c r="EJ33" s="61" t="s">
        <v>314</v>
      </c>
      <c r="EK33" s="95">
        <v>2</v>
      </c>
      <c r="EL33" s="96" t="s">
        <v>147</v>
      </c>
      <c r="EM33" s="96" t="s">
        <v>147</v>
      </c>
      <c r="EN33" s="95">
        <v>210</v>
      </c>
      <c r="EO33" s="95">
        <v>212</v>
      </c>
      <c r="EP33" s="61" t="s">
        <v>314</v>
      </c>
      <c r="EQ33" s="63">
        <v>33</v>
      </c>
      <c r="ER33" s="115" t="s">
        <v>147</v>
      </c>
      <c r="ES33" s="115" t="s">
        <v>147</v>
      </c>
      <c r="ET33" s="115" t="s">
        <v>147</v>
      </c>
      <c r="EU33" s="63">
        <v>33</v>
      </c>
      <c r="EV33" s="63">
        <v>898</v>
      </c>
      <c r="EW33" s="63">
        <v>738</v>
      </c>
      <c r="EX33" s="63">
        <v>1815</v>
      </c>
      <c r="EY33" s="63">
        <v>210</v>
      </c>
      <c r="EZ33" s="63">
        <v>3661</v>
      </c>
    </row>
    <row r="34" spans="1:156" ht="15" customHeight="1" x14ac:dyDescent="0.2">
      <c r="A34" s="60" t="s">
        <v>51</v>
      </c>
      <c r="B34" s="61" t="s">
        <v>454</v>
      </c>
      <c r="C34" s="92" t="s">
        <v>52</v>
      </c>
      <c r="D34" s="61" t="s">
        <v>158</v>
      </c>
      <c r="E34" s="61" t="s">
        <v>158</v>
      </c>
      <c r="F34" s="61" t="s">
        <v>155</v>
      </c>
      <c r="G34" s="61" t="s">
        <v>158</v>
      </c>
      <c r="H34" s="61" t="s">
        <v>314</v>
      </c>
      <c r="I34" s="95">
        <v>30</v>
      </c>
      <c r="J34" s="96" t="s">
        <v>147</v>
      </c>
      <c r="K34" s="95">
        <v>60</v>
      </c>
      <c r="L34" s="96" t="s">
        <v>147</v>
      </c>
      <c r="M34" s="95">
        <v>90</v>
      </c>
      <c r="N34" s="61" t="s">
        <v>314</v>
      </c>
      <c r="O34" s="95">
        <v>27</v>
      </c>
      <c r="P34" s="95">
        <v>6</v>
      </c>
      <c r="Q34" s="95">
        <v>78</v>
      </c>
      <c r="R34" s="96" t="s">
        <v>147</v>
      </c>
      <c r="S34" s="95">
        <v>111</v>
      </c>
      <c r="T34" s="61" t="s">
        <v>314</v>
      </c>
      <c r="U34" s="95">
        <v>24</v>
      </c>
      <c r="V34" s="95">
        <v>2</v>
      </c>
      <c r="W34" s="96" t="s">
        <v>147</v>
      </c>
      <c r="X34" s="96" t="s">
        <v>147</v>
      </c>
      <c r="Y34" s="95">
        <v>26</v>
      </c>
      <c r="Z34" s="61" t="s">
        <v>314</v>
      </c>
      <c r="AA34" s="95">
        <v>12</v>
      </c>
      <c r="AB34" s="96" t="s">
        <v>147</v>
      </c>
      <c r="AC34" s="95">
        <v>74</v>
      </c>
      <c r="AD34" s="96" t="s">
        <v>147</v>
      </c>
      <c r="AE34" s="95">
        <v>86</v>
      </c>
      <c r="AF34" s="61" t="s">
        <v>314</v>
      </c>
      <c r="AG34" s="95">
        <v>55</v>
      </c>
      <c r="AH34" s="95">
        <v>6</v>
      </c>
      <c r="AI34" s="95">
        <v>71</v>
      </c>
      <c r="AJ34" s="96" t="s">
        <v>147</v>
      </c>
      <c r="AK34" s="95">
        <v>132</v>
      </c>
      <c r="AL34" s="61" t="s">
        <v>314</v>
      </c>
      <c r="AM34" s="95">
        <v>6</v>
      </c>
      <c r="AN34" s="96" t="s">
        <v>147</v>
      </c>
      <c r="AO34" s="96" t="s">
        <v>147</v>
      </c>
      <c r="AP34" s="96" t="s">
        <v>147</v>
      </c>
      <c r="AQ34" s="95">
        <v>6</v>
      </c>
      <c r="AR34" s="61" t="s">
        <v>314</v>
      </c>
      <c r="AS34" s="95">
        <v>52</v>
      </c>
      <c r="AT34" s="96" t="s">
        <v>147</v>
      </c>
      <c r="AU34" s="95">
        <v>134</v>
      </c>
      <c r="AV34" s="96" t="s">
        <v>147</v>
      </c>
      <c r="AW34" s="95">
        <v>186</v>
      </c>
      <c r="AX34" s="61" t="s">
        <v>314</v>
      </c>
      <c r="AY34" s="95">
        <v>8</v>
      </c>
      <c r="AZ34" s="96" t="s">
        <v>147</v>
      </c>
      <c r="BA34" s="96" t="s">
        <v>147</v>
      </c>
      <c r="BB34" s="96" t="s">
        <v>147</v>
      </c>
      <c r="BC34" s="95">
        <v>8</v>
      </c>
      <c r="BD34" s="61" t="s">
        <v>314</v>
      </c>
      <c r="BE34" s="95">
        <v>31</v>
      </c>
      <c r="BF34" s="95">
        <v>11</v>
      </c>
      <c r="BG34" s="96" t="s">
        <v>147</v>
      </c>
      <c r="BH34" s="96" t="s">
        <v>147</v>
      </c>
      <c r="BI34" s="95">
        <v>42</v>
      </c>
      <c r="BJ34" s="61" t="s">
        <v>314</v>
      </c>
      <c r="BK34" s="95">
        <v>72</v>
      </c>
      <c r="BL34" s="95">
        <v>17</v>
      </c>
      <c r="BM34" s="95">
        <v>256</v>
      </c>
      <c r="BN34" s="96" t="s">
        <v>147</v>
      </c>
      <c r="BO34" s="95">
        <v>345</v>
      </c>
      <c r="BP34" s="61" t="s">
        <v>314</v>
      </c>
      <c r="BQ34" s="95">
        <v>59</v>
      </c>
      <c r="BR34" s="95">
        <v>62</v>
      </c>
      <c r="BS34" s="95">
        <v>99</v>
      </c>
      <c r="BT34" s="96" t="s">
        <v>147</v>
      </c>
      <c r="BU34" s="95">
        <v>220</v>
      </c>
      <c r="BV34" s="61" t="s">
        <v>314</v>
      </c>
      <c r="BW34" s="95">
        <v>50</v>
      </c>
      <c r="BX34" s="95">
        <v>2</v>
      </c>
      <c r="BY34" s="95">
        <v>70</v>
      </c>
      <c r="BZ34" s="96" t="s">
        <v>147</v>
      </c>
      <c r="CA34" s="95">
        <v>122</v>
      </c>
      <c r="CB34" s="61" t="s">
        <v>314</v>
      </c>
      <c r="CC34" s="95">
        <v>4</v>
      </c>
      <c r="CD34" s="96" t="s">
        <v>147</v>
      </c>
      <c r="CE34" s="96" t="s">
        <v>147</v>
      </c>
      <c r="CF34" s="96" t="s">
        <v>147</v>
      </c>
      <c r="CG34" s="95">
        <v>4</v>
      </c>
      <c r="CH34" s="61" t="s">
        <v>314</v>
      </c>
      <c r="CI34" s="95">
        <v>27</v>
      </c>
      <c r="CJ34" s="95">
        <v>5</v>
      </c>
      <c r="CK34" s="96" t="s">
        <v>147</v>
      </c>
      <c r="CL34" s="96" t="s">
        <v>147</v>
      </c>
      <c r="CM34" s="95">
        <v>32</v>
      </c>
      <c r="CN34" s="61" t="s">
        <v>314</v>
      </c>
      <c r="CO34" s="95">
        <v>77</v>
      </c>
      <c r="CP34" s="95">
        <v>134</v>
      </c>
      <c r="CQ34" s="95">
        <v>367</v>
      </c>
      <c r="CR34" s="96" t="s">
        <v>147</v>
      </c>
      <c r="CS34" s="63">
        <v>578</v>
      </c>
      <c r="CT34" s="61" t="s">
        <v>314</v>
      </c>
      <c r="CU34" s="95">
        <v>51</v>
      </c>
      <c r="CV34" s="95">
        <v>49</v>
      </c>
      <c r="CW34" s="95">
        <v>43</v>
      </c>
      <c r="CX34" s="96" t="s">
        <v>147</v>
      </c>
      <c r="CY34" s="95">
        <v>143</v>
      </c>
      <c r="CZ34" s="61" t="s">
        <v>314</v>
      </c>
      <c r="DA34" s="95">
        <v>124</v>
      </c>
      <c r="DB34" s="95">
        <v>281</v>
      </c>
      <c r="DC34" s="95">
        <v>463</v>
      </c>
      <c r="DD34" s="96" t="s">
        <v>147</v>
      </c>
      <c r="DE34" s="63">
        <v>868</v>
      </c>
      <c r="DF34" s="61" t="s">
        <v>314</v>
      </c>
      <c r="DG34" s="95">
        <v>44</v>
      </c>
      <c r="DH34" s="95">
        <v>12</v>
      </c>
      <c r="DI34" s="96" t="s">
        <v>147</v>
      </c>
      <c r="DJ34" s="96" t="s">
        <v>147</v>
      </c>
      <c r="DK34" s="95">
        <v>56</v>
      </c>
      <c r="DL34" s="61" t="s">
        <v>314</v>
      </c>
      <c r="DM34" s="95">
        <v>14</v>
      </c>
      <c r="DN34" s="95">
        <v>20</v>
      </c>
      <c r="DO34" s="95">
        <v>10</v>
      </c>
      <c r="DP34" s="96" t="s">
        <v>147</v>
      </c>
      <c r="DQ34" s="95">
        <v>44</v>
      </c>
      <c r="DR34" s="61" t="s">
        <v>314</v>
      </c>
      <c r="DS34" s="95">
        <v>32</v>
      </c>
      <c r="DT34" s="95">
        <v>26</v>
      </c>
      <c r="DU34" s="95">
        <v>109</v>
      </c>
      <c r="DV34" s="96" t="s">
        <v>147</v>
      </c>
      <c r="DW34" s="95">
        <v>167</v>
      </c>
      <c r="DX34" s="61" t="s">
        <v>314</v>
      </c>
      <c r="DY34" s="95">
        <v>49</v>
      </c>
      <c r="DZ34" s="95">
        <v>42</v>
      </c>
      <c r="EA34" s="95">
        <v>78</v>
      </c>
      <c r="EB34" s="96" t="s">
        <v>147</v>
      </c>
      <c r="EC34" s="95">
        <v>169</v>
      </c>
      <c r="ED34" s="61" t="s">
        <v>314</v>
      </c>
      <c r="EE34" s="95">
        <v>56</v>
      </c>
      <c r="EF34" s="96" t="s">
        <v>147</v>
      </c>
      <c r="EG34" s="95">
        <v>131</v>
      </c>
      <c r="EH34" s="96" t="s">
        <v>147</v>
      </c>
      <c r="EI34" s="95">
        <v>187</v>
      </c>
      <c r="EJ34" s="61" t="s">
        <v>314</v>
      </c>
      <c r="EK34" s="95">
        <v>60</v>
      </c>
      <c r="EL34" s="96" t="s">
        <v>147</v>
      </c>
      <c r="EM34" s="96" t="s">
        <v>147</v>
      </c>
      <c r="EN34" s="95">
        <v>80</v>
      </c>
      <c r="EO34" s="95">
        <v>140</v>
      </c>
      <c r="EP34" s="61" t="s">
        <v>314</v>
      </c>
      <c r="EQ34" s="63">
        <v>42</v>
      </c>
      <c r="ER34" s="63">
        <v>4</v>
      </c>
      <c r="ES34" s="63">
        <v>346</v>
      </c>
      <c r="ET34" s="115" t="s">
        <v>147</v>
      </c>
      <c r="EU34" s="63">
        <v>392</v>
      </c>
      <c r="EV34" s="63">
        <v>1006</v>
      </c>
      <c r="EW34" s="63">
        <v>679</v>
      </c>
      <c r="EX34" s="63">
        <v>2389</v>
      </c>
      <c r="EY34" s="63">
        <v>80</v>
      </c>
      <c r="EZ34" s="63">
        <v>4154</v>
      </c>
    </row>
    <row r="35" spans="1:156" ht="15" customHeight="1" x14ac:dyDescent="0.2">
      <c r="A35" s="60" t="s">
        <v>46</v>
      </c>
      <c r="B35" s="61" t="s">
        <v>454</v>
      </c>
      <c r="C35" s="92" t="s">
        <v>334</v>
      </c>
      <c r="D35" s="61" t="s">
        <v>160</v>
      </c>
      <c r="E35" s="61" t="s">
        <v>158</v>
      </c>
      <c r="F35" s="61" t="s">
        <v>155</v>
      </c>
      <c r="G35" s="61" t="s">
        <v>301</v>
      </c>
      <c r="H35" s="61" t="s">
        <v>314</v>
      </c>
      <c r="I35" s="95">
        <v>12</v>
      </c>
      <c r="J35" s="95">
        <v>9</v>
      </c>
      <c r="K35" s="95">
        <v>31</v>
      </c>
      <c r="L35" s="96" t="s">
        <v>147</v>
      </c>
      <c r="M35" s="95">
        <v>52</v>
      </c>
      <c r="N35" s="61" t="s">
        <v>314</v>
      </c>
      <c r="O35" s="95">
        <v>55</v>
      </c>
      <c r="P35" s="96" t="s">
        <v>147</v>
      </c>
      <c r="Q35" s="95">
        <v>74</v>
      </c>
      <c r="R35" s="96" t="s">
        <v>147</v>
      </c>
      <c r="S35" s="95">
        <v>129</v>
      </c>
      <c r="T35" s="61" t="s">
        <v>314</v>
      </c>
      <c r="U35" s="95">
        <v>17</v>
      </c>
      <c r="V35" s="96" t="s">
        <v>147</v>
      </c>
      <c r="W35" s="96" t="s">
        <v>147</v>
      </c>
      <c r="X35" s="96" t="s">
        <v>147</v>
      </c>
      <c r="Y35" s="95">
        <v>17</v>
      </c>
      <c r="Z35" s="61" t="s">
        <v>314</v>
      </c>
      <c r="AA35" s="95">
        <v>1</v>
      </c>
      <c r="AB35" s="96" t="s">
        <v>147</v>
      </c>
      <c r="AC35" s="95">
        <v>555</v>
      </c>
      <c r="AD35" s="96" t="s">
        <v>147</v>
      </c>
      <c r="AE35" s="95">
        <v>556</v>
      </c>
      <c r="AF35" s="61" t="s">
        <v>314</v>
      </c>
      <c r="AG35" s="95">
        <v>91</v>
      </c>
      <c r="AH35" s="95">
        <v>42</v>
      </c>
      <c r="AI35" s="95">
        <v>256</v>
      </c>
      <c r="AJ35" s="96" t="s">
        <v>147</v>
      </c>
      <c r="AK35" s="95">
        <v>389</v>
      </c>
      <c r="AL35" s="61" t="s">
        <v>314</v>
      </c>
      <c r="AM35" s="95">
        <v>8</v>
      </c>
      <c r="AN35" s="96" t="s">
        <v>147</v>
      </c>
      <c r="AO35" s="96" t="s">
        <v>147</v>
      </c>
      <c r="AP35" s="96" t="s">
        <v>147</v>
      </c>
      <c r="AQ35" s="95">
        <v>8</v>
      </c>
      <c r="AR35" s="61" t="s">
        <v>314</v>
      </c>
      <c r="AS35" s="95">
        <v>54</v>
      </c>
      <c r="AT35" s="95">
        <v>5</v>
      </c>
      <c r="AU35" s="96" t="s">
        <v>147</v>
      </c>
      <c r="AV35" s="96" t="s">
        <v>147</v>
      </c>
      <c r="AW35" s="95">
        <v>59</v>
      </c>
      <c r="AX35" s="61" t="s">
        <v>314</v>
      </c>
      <c r="AY35" s="95">
        <v>18</v>
      </c>
      <c r="AZ35" s="96" t="s">
        <v>147</v>
      </c>
      <c r="BA35" s="96" t="s">
        <v>147</v>
      </c>
      <c r="BB35" s="96" t="s">
        <v>147</v>
      </c>
      <c r="BC35" s="95">
        <v>18</v>
      </c>
      <c r="BD35" s="61" t="s">
        <v>314</v>
      </c>
      <c r="BE35" s="95">
        <v>27</v>
      </c>
      <c r="BF35" s="95">
        <v>4</v>
      </c>
      <c r="BG35" s="95">
        <v>16</v>
      </c>
      <c r="BH35" s="96" t="s">
        <v>147</v>
      </c>
      <c r="BI35" s="95">
        <v>47</v>
      </c>
      <c r="BJ35" s="61" t="s">
        <v>314</v>
      </c>
      <c r="BK35" s="95">
        <v>65</v>
      </c>
      <c r="BL35" s="96" t="s">
        <v>147</v>
      </c>
      <c r="BM35" s="95">
        <v>431</v>
      </c>
      <c r="BN35" s="96" t="s">
        <v>147</v>
      </c>
      <c r="BO35" s="95">
        <v>496</v>
      </c>
      <c r="BP35" s="61" t="s">
        <v>314</v>
      </c>
      <c r="BQ35" s="95">
        <v>31</v>
      </c>
      <c r="BR35" s="95">
        <v>45</v>
      </c>
      <c r="BS35" s="95">
        <v>84</v>
      </c>
      <c r="BT35" s="96" t="s">
        <v>147</v>
      </c>
      <c r="BU35" s="95">
        <v>160</v>
      </c>
      <c r="BV35" s="61" t="s">
        <v>314</v>
      </c>
      <c r="BW35" s="95">
        <v>51</v>
      </c>
      <c r="BX35" s="96" t="s">
        <v>147</v>
      </c>
      <c r="BY35" s="95">
        <v>201</v>
      </c>
      <c r="BZ35" s="96" t="s">
        <v>147</v>
      </c>
      <c r="CA35" s="95">
        <v>252</v>
      </c>
      <c r="CB35" s="61" t="s">
        <v>6</v>
      </c>
      <c r="CC35" s="96" t="s">
        <v>147</v>
      </c>
      <c r="CD35" s="96" t="s">
        <v>147</v>
      </c>
      <c r="CE35" s="96" t="s">
        <v>147</v>
      </c>
      <c r="CF35" s="96" t="s">
        <v>147</v>
      </c>
      <c r="CG35" s="96" t="s">
        <v>147</v>
      </c>
      <c r="CH35" s="61" t="s">
        <v>314</v>
      </c>
      <c r="CI35" s="95">
        <v>17</v>
      </c>
      <c r="CJ35" s="96" t="s">
        <v>147</v>
      </c>
      <c r="CK35" s="96" t="s">
        <v>147</v>
      </c>
      <c r="CL35" s="96" t="s">
        <v>147</v>
      </c>
      <c r="CM35" s="95">
        <v>17</v>
      </c>
      <c r="CN35" s="61" t="s">
        <v>314</v>
      </c>
      <c r="CO35" s="95">
        <v>44</v>
      </c>
      <c r="CP35" s="95">
        <v>105</v>
      </c>
      <c r="CQ35" s="95">
        <v>434</v>
      </c>
      <c r="CR35" s="96" t="s">
        <v>147</v>
      </c>
      <c r="CS35" s="63">
        <v>583</v>
      </c>
      <c r="CT35" s="61" t="s">
        <v>314</v>
      </c>
      <c r="CU35" s="95">
        <v>3</v>
      </c>
      <c r="CV35" s="96" t="s">
        <v>147</v>
      </c>
      <c r="CW35" s="95">
        <v>20</v>
      </c>
      <c r="CX35" s="96" t="s">
        <v>147</v>
      </c>
      <c r="CY35" s="95">
        <v>23</v>
      </c>
      <c r="CZ35" s="61" t="s">
        <v>314</v>
      </c>
      <c r="DA35" s="95">
        <v>82</v>
      </c>
      <c r="DB35" s="95">
        <v>197</v>
      </c>
      <c r="DC35" s="95">
        <v>553</v>
      </c>
      <c r="DD35" s="96" t="s">
        <v>147</v>
      </c>
      <c r="DE35" s="63">
        <v>832</v>
      </c>
      <c r="DF35" s="61" t="s">
        <v>314</v>
      </c>
      <c r="DG35" s="95">
        <v>15</v>
      </c>
      <c r="DH35" s="95">
        <v>36</v>
      </c>
      <c r="DI35" s="95">
        <v>68</v>
      </c>
      <c r="DJ35" s="96" t="s">
        <v>147</v>
      </c>
      <c r="DK35" s="95">
        <v>119</v>
      </c>
      <c r="DL35" s="61" t="s">
        <v>314</v>
      </c>
      <c r="DM35" s="95">
        <v>18</v>
      </c>
      <c r="DN35" s="96" t="s">
        <v>147</v>
      </c>
      <c r="DO35" s="95">
        <v>53</v>
      </c>
      <c r="DP35" s="96" t="s">
        <v>147</v>
      </c>
      <c r="DQ35" s="95">
        <v>71</v>
      </c>
      <c r="DR35" s="61" t="s">
        <v>314</v>
      </c>
      <c r="DS35" s="95">
        <v>25</v>
      </c>
      <c r="DT35" s="96" t="s">
        <v>147</v>
      </c>
      <c r="DU35" s="95">
        <v>98</v>
      </c>
      <c r="DV35" s="96" t="s">
        <v>147</v>
      </c>
      <c r="DW35" s="95">
        <v>123</v>
      </c>
      <c r="DX35" s="61" t="s">
        <v>314</v>
      </c>
      <c r="DY35" s="95">
        <v>31</v>
      </c>
      <c r="DZ35" s="95">
        <v>36</v>
      </c>
      <c r="EA35" s="95">
        <v>42</v>
      </c>
      <c r="EB35" s="96" t="s">
        <v>147</v>
      </c>
      <c r="EC35" s="95">
        <v>109</v>
      </c>
      <c r="ED35" s="61" t="s">
        <v>314</v>
      </c>
      <c r="EE35" s="95">
        <v>24</v>
      </c>
      <c r="EF35" s="96" t="s">
        <v>147</v>
      </c>
      <c r="EG35" s="95">
        <v>26</v>
      </c>
      <c r="EH35" s="96" t="s">
        <v>147</v>
      </c>
      <c r="EI35" s="95">
        <v>50</v>
      </c>
      <c r="EJ35" s="61" t="s">
        <v>314</v>
      </c>
      <c r="EK35" s="95">
        <v>1</v>
      </c>
      <c r="EL35" s="96" t="s">
        <v>147</v>
      </c>
      <c r="EM35" s="96" t="s">
        <v>147</v>
      </c>
      <c r="EN35" s="95">
        <v>191</v>
      </c>
      <c r="EO35" s="95">
        <v>192</v>
      </c>
      <c r="EP35" s="61" t="s">
        <v>6</v>
      </c>
      <c r="EQ35" s="115" t="s">
        <v>147</v>
      </c>
      <c r="ER35" s="115" t="s">
        <v>147</v>
      </c>
      <c r="ES35" s="115" t="s">
        <v>147</v>
      </c>
      <c r="ET35" s="115" t="s">
        <v>147</v>
      </c>
      <c r="EU35" s="115" t="s">
        <v>147</v>
      </c>
      <c r="EV35" s="63">
        <v>690</v>
      </c>
      <c r="EW35" s="63">
        <v>479</v>
      </c>
      <c r="EX35" s="63">
        <v>2942</v>
      </c>
      <c r="EY35" s="63">
        <v>191</v>
      </c>
      <c r="EZ35" s="63">
        <v>4302</v>
      </c>
    </row>
    <row r="36" spans="1:156" ht="15" customHeight="1" x14ac:dyDescent="0.2">
      <c r="A36" s="60" t="s">
        <v>44</v>
      </c>
      <c r="B36" s="61" t="s">
        <v>455</v>
      </c>
      <c r="C36" s="92" t="s">
        <v>45</v>
      </c>
      <c r="D36" s="61" t="s">
        <v>158</v>
      </c>
      <c r="E36" s="61" t="s">
        <v>155</v>
      </c>
      <c r="F36" s="61" t="s">
        <v>155</v>
      </c>
      <c r="G36" s="61" t="s">
        <v>158</v>
      </c>
      <c r="H36" s="61" t="s">
        <v>314</v>
      </c>
      <c r="I36" s="95">
        <v>39.299999999999997</v>
      </c>
      <c r="J36" s="96" t="s">
        <v>147</v>
      </c>
      <c r="K36" s="95">
        <v>76</v>
      </c>
      <c r="L36" s="95">
        <v>2</v>
      </c>
      <c r="M36" s="95">
        <v>117.3</v>
      </c>
      <c r="N36" s="61" t="s">
        <v>314</v>
      </c>
      <c r="O36" s="95">
        <v>99.1</v>
      </c>
      <c r="P36" s="95">
        <v>28</v>
      </c>
      <c r="Q36" s="95">
        <v>73</v>
      </c>
      <c r="R36" s="95">
        <v>1.5</v>
      </c>
      <c r="S36" s="95">
        <v>201.6</v>
      </c>
      <c r="T36" s="61" t="s">
        <v>314</v>
      </c>
      <c r="U36" s="95">
        <v>8.5</v>
      </c>
      <c r="V36" s="95">
        <v>2.5</v>
      </c>
      <c r="W36" s="96" t="s">
        <v>147</v>
      </c>
      <c r="X36" s="96" t="s">
        <v>147</v>
      </c>
      <c r="Y36" s="95">
        <v>11</v>
      </c>
      <c r="Z36" s="61" t="s">
        <v>314</v>
      </c>
      <c r="AA36" s="95">
        <v>14.5</v>
      </c>
      <c r="AB36" s="96" t="s">
        <v>147</v>
      </c>
      <c r="AC36" s="95">
        <v>98</v>
      </c>
      <c r="AD36" s="95">
        <v>1</v>
      </c>
      <c r="AE36" s="95">
        <v>113.5</v>
      </c>
      <c r="AF36" s="61" t="s">
        <v>314</v>
      </c>
      <c r="AG36" s="95">
        <v>41.1</v>
      </c>
      <c r="AH36" s="95">
        <v>18</v>
      </c>
      <c r="AI36" s="95">
        <v>100</v>
      </c>
      <c r="AJ36" s="95">
        <v>1.5</v>
      </c>
      <c r="AK36" s="95">
        <v>160.6</v>
      </c>
      <c r="AL36" s="61" t="s">
        <v>314</v>
      </c>
      <c r="AM36" s="95">
        <v>9.6</v>
      </c>
      <c r="AN36" s="96" t="s">
        <v>147</v>
      </c>
      <c r="AO36" s="95">
        <v>45</v>
      </c>
      <c r="AP36" s="96" t="s">
        <v>147</v>
      </c>
      <c r="AQ36" s="95">
        <v>54.6</v>
      </c>
      <c r="AR36" s="61" t="s">
        <v>314</v>
      </c>
      <c r="AS36" s="95">
        <v>125.9</v>
      </c>
      <c r="AT36" s="96" t="s">
        <v>147</v>
      </c>
      <c r="AU36" s="95">
        <v>45</v>
      </c>
      <c r="AV36" s="95">
        <v>1</v>
      </c>
      <c r="AW36" s="95">
        <v>171.9</v>
      </c>
      <c r="AX36" s="61" t="s">
        <v>314</v>
      </c>
      <c r="AY36" s="95">
        <v>11.7</v>
      </c>
      <c r="AZ36" s="96" t="s">
        <v>147</v>
      </c>
      <c r="BA36" s="96" t="s">
        <v>147</v>
      </c>
      <c r="BB36" s="96" t="s">
        <v>147</v>
      </c>
      <c r="BC36" s="95">
        <v>11.7</v>
      </c>
      <c r="BD36" s="61" t="s">
        <v>314</v>
      </c>
      <c r="BE36" s="95">
        <v>26.7</v>
      </c>
      <c r="BF36" s="95">
        <v>16</v>
      </c>
      <c r="BG36" s="95">
        <v>48</v>
      </c>
      <c r="BH36" s="95">
        <v>1</v>
      </c>
      <c r="BI36" s="95">
        <v>91.7</v>
      </c>
      <c r="BJ36" s="61" t="s">
        <v>314</v>
      </c>
      <c r="BK36" s="95">
        <v>36.4</v>
      </c>
      <c r="BL36" s="95">
        <v>20</v>
      </c>
      <c r="BM36" s="95">
        <v>169</v>
      </c>
      <c r="BN36" s="96" t="s">
        <v>147</v>
      </c>
      <c r="BO36" s="95">
        <v>225.4</v>
      </c>
      <c r="BP36" s="61" t="s">
        <v>314</v>
      </c>
      <c r="BQ36" s="95">
        <v>29.1</v>
      </c>
      <c r="BR36" s="95">
        <v>43</v>
      </c>
      <c r="BS36" s="95">
        <v>146</v>
      </c>
      <c r="BT36" s="96" t="s">
        <v>147</v>
      </c>
      <c r="BU36" s="95">
        <v>218.1</v>
      </c>
      <c r="BV36" s="61" t="s">
        <v>314</v>
      </c>
      <c r="BW36" s="95">
        <v>24.1</v>
      </c>
      <c r="BX36" s="96" t="s">
        <v>147</v>
      </c>
      <c r="BY36" s="95">
        <v>91</v>
      </c>
      <c r="BZ36" s="96" t="s">
        <v>147</v>
      </c>
      <c r="CA36" s="95">
        <v>115.1</v>
      </c>
      <c r="CB36" s="61" t="s">
        <v>314</v>
      </c>
      <c r="CC36" s="95">
        <v>1.2</v>
      </c>
      <c r="CD36" s="96" t="s">
        <v>147</v>
      </c>
      <c r="CE36" s="96" t="s">
        <v>147</v>
      </c>
      <c r="CF36" s="96" t="s">
        <v>147</v>
      </c>
      <c r="CG36" s="95">
        <v>1.2</v>
      </c>
      <c r="CH36" s="61" t="s">
        <v>314</v>
      </c>
      <c r="CI36" s="95">
        <v>30.7</v>
      </c>
      <c r="CJ36" s="95">
        <v>55</v>
      </c>
      <c r="CK36" s="95">
        <v>40</v>
      </c>
      <c r="CL36" s="96" t="s">
        <v>147</v>
      </c>
      <c r="CM36" s="95">
        <v>125.7</v>
      </c>
      <c r="CN36" s="61" t="s">
        <v>314</v>
      </c>
      <c r="CO36" s="95">
        <v>89</v>
      </c>
      <c r="CP36" s="95">
        <v>230</v>
      </c>
      <c r="CQ36" s="95">
        <v>371</v>
      </c>
      <c r="CR36" s="95">
        <v>20</v>
      </c>
      <c r="CS36" s="63">
        <v>710</v>
      </c>
      <c r="CT36" s="61" t="s">
        <v>314</v>
      </c>
      <c r="CU36" s="95">
        <v>10.199999999999999</v>
      </c>
      <c r="CV36" s="95">
        <v>32</v>
      </c>
      <c r="CW36" s="95">
        <v>100</v>
      </c>
      <c r="CX36" s="96" t="s">
        <v>147</v>
      </c>
      <c r="CY36" s="95">
        <v>142.19999999999999</v>
      </c>
      <c r="CZ36" s="61" t="s">
        <v>314</v>
      </c>
      <c r="DA36" s="95">
        <v>60</v>
      </c>
      <c r="DB36" s="95">
        <v>240</v>
      </c>
      <c r="DC36" s="95">
        <v>385</v>
      </c>
      <c r="DD36" s="96" t="s">
        <v>147</v>
      </c>
      <c r="DE36" s="63">
        <v>685</v>
      </c>
      <c r="DF36" s="61" t="s">
        <v>314</v>
      </c>
      <c r="DG36" s="95">
        <v>45.4</v>
      </c>
      <c r="DH36" s="95">
        <v>32</v>
      </c>
      <c r="DI36" s="95">
        <v>50</v>
      </c>
      <c r="DJ36" s="96" t="s">
        <v>147</v>
      </c>
      <c r="DK36" s="95">
        <v>127.4</v>
      </c>
      <c r="DL36" s="61" t="s">
        <v>314</v>
      </c>
      <c r="DM36" s="95">
        <v>31.2</v>
      </c>
      <c r="DN36" s="96" t="s">
        <v>147</v>
      </c>
      <c r="DO36" s="95">
        <v>40</v>
      </c>
      <c r="DP36" s="96" t="s">
        <v>147</v>
      </c>
      <c r="DQ36" s="95">
        <v>71.2</v>
      </c>
      <c r="DR36" s="61" t="s">
        <v>314</v>
      </c>
      <c r="DS36" s="95">
        <v>42.4</v>
      </c>
      <c r="DT36" s="95">
        <v>29</v>
      </c>
      <c r="DU36" s="95">
        <v>90</v>
      </c>
      <c r="DV36" s="95">
        <v>7</v>
      </c>
      <c r="DW36" s="95">
        <v>168.4</v>
      </c>
      <c r="DX36" s="61" t="s">
        <v>314</v>
      </c>
      <c r="DY36" s="95">
        <v>23.9</v>
      </c>
      <c r="DZ36" s="95">
        <v>29</v>
      </c>
      <c r="EA36" s="95">
        <v>36</v>
      </c>
      <c r="EB36" s="96" t="s">
        <v>147</v>
      </c>
      <c r="EC36" s="95">
        <v>88.9</v>
      </c>
      <c r="ED36" s="61" t="s">
        <v>314</v>
      </c>
      <c r="EE36" s="95">
        <v>34.799999999999997</v>
      </c>
      <c r="EF36" s="95">
        <v>16</v>
      </c>
      <c r="EG36" s="95">
        <v>100</v>
      </c>
      <c r="EH36" s="95">
        <v>5</v>
      </c>
      <c r="EI36" s="95">
        <v>155.80000000000001</v>
      </c>
      <c r="EJ36" s="61" t="s">
        <v>314</v>
      </c>
      <c r="EK36" s="95">
        <v>0.2</v>
      </c>
      <c r="EL36" s="96" t="s">
        <v>147</v>
      </c>
      <c r="EM36" s="96" t="s">
        <v>147</v>
      </c>
      <c r="EN36" s="96" t="s">
        <v>147</v>
      </c>
      <c r="EO36" s="95">
        <v>0.2</v>
      </c>
      <c r="EP36" s="61" t="s">
        <v>314</v>
      </c>
      <c r="EQ36" s="63">
        <v>4.2</v>
      </c>
      <c r="ER36" s="115" t="s">
        <v>147</v>
      </c>
      <c r="ES36" s="115" t="s">
        <v>147</v>
      </c>
      <c r="ET36" s="115" t="s">
        <v>147</v>
      </c>
      <c r="EU36" s="63">
        <v>4.2</v>
      </c>
      <c r="EV36" s="63">
        <v>839.2</v>
      </c>
      <c r="EW36" s="63">
        <v>790.5</v>
      </c>
      <c r="EX36" s="63">
        <v>2103</v>
      </c>
      <c r="EY36" s="63">
        <v>40</v>
      </c>
      <c r="EZ36" s="63">
        <v>3772.7</v>
      </c>
    </row>
    <row r="37" spans="1:156" ht="15" customHeight="1" x14ac:dyDescent="0.2">
      <c r="A37" s="60" t="s">
        <v>44</v>
      </c>
      <c r="B37" s="61" t="s">
        <v>454</v>
      </c>
      <c r="C37" s="92" t="s">
        <v>77</v>
      </c>
      <c r="D37" s="61" t="s">
        <v>160</v>
      </c>
      <c r="E37" s="61" t="s">
        <v>155</v>
      </c>
      <c r="F37" s="61" t="s">
        <v>155</v>
      </c>
      <c r="G37" s="61" t="s">
        <v>306</v>
      </c>
      <c r="H37" s="61" t="s">
        <v>314</v>
      </c>
      <c r="I37" s="95">
        <v>11</v>
      </c>
      <c r="J37" s="95">
        <v>6</v>
      </c>
      <c r="K37" s="95">
        <v>80</v>
      </c>
      <c r="L37" s="96" t="s">
        <v>147</v>
      </c>
      <c r="M37" s="95">
        <v>97</v>
      </c>
      <c r="N37" s="61" t="s">
        <v>314</v>
      </c>
      <c r="O37" s="95">
        <v>52</v>
      </c>
      <c r="P37" s="95">
        <v>13</v>
      </c>
      <c r="Q37" s="95">
        <v>111</v>
      </c>
      <c r="R37" s="96" t="s">
        <v>147</v>
      </c>
      <c r="S37" s="95">
        <v>176</v>
      </c>
      <c r="T37" s="61" t="s">
        <v>314</v>
      </c>
      <c r="U37" s="95">
        <v>11</v>
      </c>
      <c r="V37" s="96" t="s">
        <v>147</v>
      </c>
      <c r="W37" s="96" t="s">
        <v>147</v>
      </c>
      <c r="X37" s="96" t="s">
        <v>147</v>
      </c>
      <c r="Y37" s="95">
        <v>11</v>
      </c>
      <c r="Z37" s="61" t="s">
        <v>314</v>
      </c>
      <c r="AA37" s="95">
        <v>7</v>
      </c>
      <c r="AB37" s="96" t="s">
        <v>147</v>
      </c>
      <c r="AC37" s="95">
        <v>18</v>
      </c>
      <c r="AD37" s="95">
        <v>10</v>
      </c>
      <c r="AE37" s="95">
        <v>35</v>
      </c>
      <c r="AF37" s="61" t="s">
        <v>314</v>
      </c>
      <c r="AG37" s="95">
        <v>44</v>
      </c>
      <c r="AH37" s="95">
        <v>8</v>
      </c>
      <c r="AI37" s="95">
        <v>124</v>
      </c>
      <c r="AJ37" s="96" t="s">
        <v>147</v>
      </c>
      <c r="AK37" s="95">
        <v>176</v>
      </c>
      <c r="AL37" s="61" t="s">
        <v>314</v>
      </c>
      <c r="AM37" s="95">
        <v>8</v>
      </c>
      <c r="AN37" s="96" t="s">
        <v>147</v>
      </c>
      <c r="AO37" s="96" t="s">
        <v>147</v>
      </c>
      <c r="AP37" s="96" t="s">
        <v>147</v>
      </c>
      <c r="AQ37" s="95">
        <v>8</v>
      </c>
      <c r="AR37" s="61" t="s">
        <v>314</v>
      </c>
      <c r="AS37" s="95">
        <v>76</v>
      </c>
      <c r="AT37" s="95">
        <v>2</v>
      </c>
      <c r="AU37" s="95">
        <v>2</v>
      </c>
      <c r="AV37" s="96" t="s">
        <v>147</v>
      </c>
      <c r="AW37" s="95">
        <v>80</v>
      </c>
      <c r="AX37" s="61" t="s">
        <v>314</v>
      </c>
      <c r="AY37" s="95">
        <v>24</v>
      </c>
      <c r="AZ37" s="95">
        <v>6</v>
      </c>
      <c r="BA37" s="95">
        <v>8</v>
      </c>
      <c r="BB37" s="96" t="s">
        <v>147</v>
      </c>
      <c r="BC37" s="95">
        <v>38</v>
      </c>
      <c r="BD37" s="61" t="s">
        <v>314</v>
      </c>
      <c r="BE37" s="95">
        <v>43</v>
      </c>
      <c r="BF37" s="95">
        <v>2</v>
      </c>
      <c r="BG37" s="96" t="s">
        <v>147</v>
      </c>
      <c r="BH37" s="96" t="s">
        <v>147</v>
      </c>
      <c r="BI37" s="95">
        <v>45</v>
      </c>
      <c r="BJ37" s="61" t="s">
        <v>314</v>
      </c>
      <c r="BK37" s="95">
        <v>65</v>
      </c>
      <c r="BL37" s="95">
        <v>46</v>
      </c>
      <c r="BM37" s="95">
        <v>180</v>
      </c>
      <c r="BN37" s="96" t="s">
        <v>147</v>
      </c>
      <c r="BO37" s="95">
        <v>291</v>
      </c>
      <c r="BP37" s="61" t="s">
        <v>314</v>
      </c>
      <c r="BQ37" s="95">
        <v>50</v>
      </c>
      <c r="BR37" s="96" t="s">
        <v>147</v>
      </c>
      <c r="BS37" s="95">
        <v>130</v>
      </c>
      <c r="BT37" s="96" t="s">
        <v>147</v>
      </c>
      <c r="BU37" s="95">
        <v>180</v>
      </c>
      <c r="BV37" s="61" t="s">
        <v>314</v>
      </c>
      <c r="BW37" s="95">
        <v>47</v>
      </c>
      <c r="BX37" s="95">
        <v>1</v>
      </c>
      <c r="BY37" s="95">
        <v>65</v>
      </c>
      <c r="BZ37" s="96" t="s">
        <v>147</v>
      </c>
      <c r="CA37" s="95">
        <v>113</v>
      </c>
      <c r="CB37" s="61" t="s">
        <v>314</v>
      </c>
      <c r="CC37" s="95">
        <v>1</v>
      </c>
      <c r="CD37" s="96" t="s">
        <v>147</v>
      </c>
      <c r="CE37" s="95">
        <v>24</v>
      </c>
      <c r="CF37" s="96" t="s">
        <v>147</v>
      </c>
      <c r="CG37" s="95">
        <v>25</v>
      </c>
      <c r="CH37" s="61" t="s">
        <v>314</v>
      </c>
      <c r="CI37" s="95">
        <v>47</v>
      </c>
      <c r="CJ37" s="95">
        <v>142</v>
      </c>
      <c r="CK37" s="96" t="s">
        <v>147</v>
      </c>
      <c r="CL37" s="96" t="s">
        <v>147</v>
      </c>
      <c r="CM37" s="95">
        <v>189</v>
      </c>
      <c r="CN37" s="61" t="s">
        <v>314</v>
      </c>
      <c r="CO37" s="95">
        <v>108</v>
      </c>
      <c r="CP37" s="95">
        <v>135</v>
      </c>
      <c r="CQ37" s="95">
        <v>600</v>
      </c>
      <c r="CR37" s="95">
        <v>4</v>
      </c>
      <c r="CS37" s="63">
        <v>847</v>
      </c>
      <c r="CT37" s="61" t="s">
        <v>314</v>
      </c>
      <c r="CU37" s="95">
        <v>16</v>
      </c>
      <c r="CV37" s="95">
        <v>22</v>
      </c>
      <c r="CW37" s="95">
        <v>3</v>
      </c>
      <c r="CX37" s="96" t="s">
        <v>147</v>
      </c>
      <c r="CY37" s="95">
        <v>41</v>
      </c>
      <c r="CZ37" s="61" t="s">
        <v>314</v>
      </c>
      <c r="DA37" s="95">
        <v>128</v>
      </c>
      <c r="DB37" s="95">
        <v>155</v>
      </c>
      <c r="DC37" s="95">
        <v>690</v>
      </c>
      <c r="DD37" s="96" t="s">
        <v>147</v>
      </c>
      <c r="DE37" s="63">
        <v>973</v>
      </c>
      <c r="DF37" s="61" t="s">
        <v>314</v>
      </c>
      <c r="DG37" s="95">
        <v>37</v>
      </c>
      <c r="DH37" s="95">
        <v>61</v>
      </c>
      <c r="DI37" s="95">
        <v>13</v>
      </c>
      <c r="DJ37" s="96" t="s">
        <v>147</v>
      </c>
      <c r="DK37" s="95">
        <v>111</v>
      </c>
      <c r="DL37" s="61" t="s">
        <v>314</v>
      </c>
      <c r="DM37" s="95">
        <v>19</v>
      </c>
      <c r="DN37" s="95">
        <v>18</v>
      </c>
      <c r="DO37" s="95">
        <v>2</v>
      </c>
      <c r="DP37" s="96" t="s">
        <v>147</v>
      </c>
      <c r="DQ37" s="95">
        <v>39</v>
      </c>
      <c r="DR37" s="61" t="s">
        <v>314</v>
      </c>
      <c r="DS37" s="95">
        <v>41</v>
      </c>
      <c r="DT37" s="95">
        <v>1</v>
      </c>
      <c r="DU37" s="95">
        <v>108</v>
      </c>
      <c r="DV37" s="95">
        <v>24</v>
      </c>
      <c r="DW37" s="95">
        <v>174</v>
      </c>
      <c r="DX37" s="61" t="s">
        <v>314</v>
      </c>
      <c r="DY37" s="95">
        <v>27</v>
      </c>
      <c r="DZ37" s="95">
        <v>34</v>
      </c>
      <c r="EA37" s="95">
        <v>6</v>
      </c>
      <c r="EB37" s="96" t="s">
        <v>147</v>
      </c>
      <c r="EC37" s="95">
        <v>67</v>
      </c>
      <c r="ED37" s="61" t="s">
        <v>314</v>
      </c>
      <c r="EE37" s="95">
        <v>32</v>
      </c>
      <c r="EF37" s="96" t="s">
        <v>147</v>
      </c>
      <c r="EG37" s="95">
        <v>13</v>
      </c>
      <c r="EH37" s="96" t="s">
        <v>147</v>
      </c>
      <c r="EI37" s="95">
        <v>45</v>
      </c>
      <c r="EJ37" s="61" t="s">
        <v>314</v>
      </c>
      <c r="EK37" s="96" t="s">
        <v>147</v>
      </c>
      <c r="EL37" s="96" t="s">
        <v>147</v>
      </c>
      <c r="EM37" s="96" t="s">
        <v>147</v>
      </c>
      <c r="EN37" s="95">
        <v>160</v>
      </c>
      <c r="EO37" s="95">
        <v>160</v>
      </c>
      <c r="EP37" s="61" t="s">
        <v>314</v>
      </c>
      <c r="EQ37" s="63">
        <v>8</v>
      </c>
      <c r="ER37" s="63">
        <v>5</v>
      </c>
      <c r="ES37" s="115" t="s">
        <v>147</v>
      </c>
      <c r="ET37" s="115" t="s">
        <v>147</v>
      </c>
      <c r="EU37" s="63">
        <v>13</v>
      </c>
      <c r="EV37" s="63">
        <v>902</v>
      </c>
      <c r="EW37" s="63">
        <v>657</v>
      </c>
      <c r="EX37" s="63">
        <v>2177</v>
      </c>
      <c r="EY37" s="63">
        <v>198</v>
      </c>
      <c r="EZ37" s="63">
        <v>3934</v>
      </c>
    </row>
    <row r="38" spans="1:156" ht="15" customHeight="1" x14ac:dyDescent="0.2">
      <c r="A38" s="60" t="s">
        <v>57</v>
      </c>
      <c r="B38" s="61" t="s">
        <v>454</v>
      </c>
      <c r="C38" s="92" t="s">
        <v>335</v>
      </c>
      <c r="D38" s="61" t="s">
        <v>154</v>
      </c>
      <c r="E38" s="61" t="s">
        <v>155</v>
      </c>
      <c r="F38" s="61" t="s">
        <v>155</v>
      </c>
      <c r="G38" s="61" t="s">
        <v>158</v>
      </c>
      <c r="H38" s="61" t="s">
        <v>314</v>
      </c>
      <c r="I38" s="95">
        <v>53.7</v>
      </c>
      <c r="J38" s="95">
        <v>9</v>
      </c>
      <c r="K38" s="95">
        <v>194</v>
      </c>
      <c r="L38" s="96" t="s">
        <v>147</v>
      </c>
      <c r="M38" s="95">
        <v>256.7</v>
      </c>
      <c r="N38" s="61" t="s">
        <v>314</v>
      </c>
      <c r="O38" s="95">
        <v>92.6</v>
      </c>
      <c r="P38" s="95">
        <v>38</v>
      </c>
      <c r="Q38" s="95">
        <v>86</v>
      </c>
      <c r="R38" s="96" t="s">
        <v>147</v>
      </c>
      <c r="S38" s="95">
        <v>216.6</v>
      </c>
      <c r="T38" s="61" t="s">
        <v>314</v>
      </c>
      <c r="U38" s="95">
        <v>18</v>
      </c>
      <c r="V38" s="96" t="s">
        <v>147</v>
      </c>
      <c r="W38" s="95">
        <v>18.5</v>
      </c>
      <c r="X38" s="96" t="s">
        <v>147</v>
      </c>
      <c r="Y38" s="95">
        <v>36.5</v>
      </c>
      <c r="Z38" s="61" t="s">
        <v>314</v>
      </c>
      <c r="AA38" s="95">
        <v>10.1</v>
      </c>
      <c r="AB38" s="96" t="s">
        <v>147</v>
      </c>
      <c r="AC38" s="95">
        <v>12</v>
      </c>
      <c r="AD38" s="96" t="s">
        <v>147</v>
      </c>
      <c r="AE38" s="95">
        <v>22.1</v>
      </c>
      <c r="AF38" s="61" t="s">
        <v>314</v>
      </c>
      <c r="AG38" s="95">
        <v>130</v>
      </c>
      <c r="AH38" s="95">
        <v>8.5</v>
      </c>
      <c r="AI38" s="95">
        <v>196</v>
      </c>
      <c r="AJ38" s="96" t="s">
        <v>147</v>
      </c>
      <c r="AK38" s="95">
        <v>334.5</v>
      </c>
      <c r="AL38" s="61" t="s">
        <v>314</v>
      </c>
      <c r="AM38" s="95">
        <v>21.6</v>
      </c>
      <c r="AN38" s="96" t="s">
        <v>147</v>
      </c>
      <c r="AO38" s="95">
        <v>20</v>
      </c>
      <c r="AP38" s="96" t="s">
        <v>147</v>
      </c>
      <c r="AQ38" s="95">
        <v>41.6</v>
      </c>
      <c r="AR38" s="61" t="s">
        <v>314</v>
      </c>
      <c r="AS38" s="95">
        <v>51.5</v>
      </c>
      <c r="AT38" s="96" t="s">
        <v>147</v>
      </c>
      <c r="AU38" s="95">
        <v>10</v>
      </c>
      <c r="AV38" s="96" t="s">
        <v>147</v>
      </c>
      <c r="AW38" s="95">
        <v>61.5</v>
      </c>
      <c r="AX38" s="61" t="s">
        <v>314</v>
      </c>
      <c r="AY38" s="95">
        <v>12.6</v>
      </c>
      <c r="AZ38" s="96" t="s">
        <v>147</v>
      </c>
      <c r="BA38" s="95">
        <v>9</v>
      </c>
      <c r="BB38" s="96" t="s">
        <v>147</v>
      </c>
      <c r="BC38" s="95">
        <v>21.6</v>
      </c>
      <c r="BD38" s="61" t="s">
        <v>314</v>
      </c>
      <c r="BE38" s="95">
        <v>45.5</v>
      </c>
      <c r="BF38" s="95">
        <v>26</v>
      </c>
      <c r="BG38" s="95">
        <v>26</v>
      </c>
      <c r="BH38" s="96" t="s">
        <v>147</v>
      </c>
      <c r="BI38" s="95">
        <v>97.5</v>
      </c>
      <c r="BJ38" s="61" t="s">
        <v>314</v>
      </c>
      <c r="BK38" s="95">
        <v>123</v>
      </c>
      <c r="BL38" s="95">
        <v>61.5</v>
      </c>
      <c r="BM38" s="95">
        <v>246</v>
      </c>
      <c r="BN38" s="96" t="s">
        <v>147</v>
      </c>
      <c r="BO38" s="95">
        <v>430.5</v>
      </c>
      <c r="BP38" s="61" t="s">
        <v>314</v>
      </c>
      <c r="BQ38" s="95">
        <v>60</v>
      </c>
      <c r="BR38" s="95">
        <v>5.5</v>
      </c>
      <c r="BS38" s="95">
        <v>60</v>
      </c>
      <c r="BT38" s="96" t="s">
        <v>147</v>
      </c>
      <c r="BU38" s="95">
        <v>125.5</v>
      </c>
      <c r="BV38" s="61" t="s">
        <v>314</v>
      </c>
      <c r="BW38" s="95">
        <v>137.6</v>
      </c>
      <c r="BX38" s="95">
        <v>2</v>
      </c>
      <c r="BY38" s="95">
        <v>180</v>
      </c>
      <c r="BZ38" s="96" t="s">
        <v>147</v>
      </c>
      <c r="CA38" s="95">
        <v>319.60000000000002</v>
      </c>
      <c r="CB38" s="61" t="s">
        <v>314</v>
      </c>
      <c r="CC38" s="95">
        <v>14</v>
      </c>
      <c r="CD38" s="96" t="s">
        <v>147</v>
      </c>
      <c r="CE38" s="95">
        <v>14</v>
      </c>
      <c r="CF38" s="96" t="s">
        <v>147</v>
      </c>
      <c r="CG38" s="95">
        <v>28</v>
      </c>
      <c r="CH38" s="61" t="s">
        <v>314</v>
      </c>
      <c r="CI38" s="95">
        <v>33.299999999999997</v>
      </c>
      <c r="CJ38" s="95">
        <v>37</v>
      </c>
      <c r="CK38" s="95">
        <v>15</v>
      </c>
      <c r="CL38" s="96" t="s">
        <v>147</v>
      </c>
      <c r="CM38" s="95">
        <v>85.3</v>
      </c>
      <c r="CN38" s="61" t="s">
        <v>314</v>
      </c>
      <c r="CO38" s="95">
        <v>221.3</v>
      </c>
      <c r="CP38" s="95">
        <v>96</v>
      </c>
      <c r="CQ38" s="95">
        <v>275</v>
      </c>
      <c r="CR38" s="96" t="s">
        <v>147</v>
      </c>
      <c r="CS38" s="63">
        <v>592.29999999999995</v>
      </c>
      <c r="CT38" s="61" t="s">
        <v>314</v>
      </c>
      <c r="CU38" s="95">
        <v>27</v>
      </c>
      <c r="CV38" s="96" t="s">
        <v>147</v>
      </c>
      <c r="CW38" s="95">
        <v>24</v>
      </c>
      <c r="CX38" s="96" t="s">
        <v>147</v>
      </c>
      <c r="CY38" s="95">
        <v>51</v>
      </c>
      <c r="CZ38" s="61" t="s">
        <v>314</v>
      </c>
      <c r="DA38" s="95">
        <v>190.6</v>
      </c>
      <c r="DB38" s="95">
        <v>72</v>
      </c>
      <c r="DC38" s="95">
        <v>259</v>
      </c>
      <c r="DD38" s="96" t="s">
        <v>147</v>
      </c>
      <c r="DE38" s="63">
        <v>521.6</v>
      </c>
      <c r="DF38" s="61" t="s">
        <v>314</v>
      </c>
      <c r="DG38" s="95">
        <v>51.3</v>
      </c>
      <c r="DH38" s="95">
        <v>27</v>
      </c>
      <c r="DI38" s="95">
        <v>44</v>
      </c>
      <c r="DJ38" s="96" t="s">
        <v>147</v>
      </c>
      <c r="DK38" s="95">
        <v>122.3</v>
      </c>
      <c r="DL38" s="61" t="s">
        <v>314</v>
      </c>
      <c r="DM38" s="95">
        <v>26.5</v>
      </c>
      <c r="DN38" s="96" t="s">
        <v>147</v>
      </c>
      <c r="DO38" s="95">
        <v>14</v>
      </c>
      <c r="DP38" s="96" t="s">
        <v>147</v>
      </c>
      <c r="DQ38" s="95">
        <v>40.5</v>
      </c>
      <c r="DR38" s="61" t="s">
        <v>314</v>
      </c>
      <c r="DS38" s="95">
        <v>68</v>
      </c>
      <c r="DT38" s="96" t="s">
        <v>147</v>
      </c>
      <c r="DU38" s="95">
        <v>88</v>
      </c>
      <c r="DV38" s="96" t="s">
        <v>147</v>
      </c>
      <c r="DW38" s="95">
        <v>156</v>
      </c>
      <c r="DX38" s="61" t="s">
        <v>314</v>
      </c>
      <c r="DY38" s="95">
        <v>3.5</v>
      </c>
      <c r="DZ38" s="96" t="s">
        <v>147</v>
      </c>
      <c r="EA38" s="95">
        <v>7</v>
      </c>
      <c r="EB38" s="96" t="s">
        <v>147</v>
      </c>
      <c r="EC38" s="95">
        <v>10.5</v>
      </c>
      <c r="ED38" s="61" t="s">
        <v>314</v>
      </c>
      <c r="EE38" s="95">
        <v>16.399999999999999</v>
      </c>
      <c r="EF38" s="96" t="s">
        <v>147</v>
      </c>
      <c r="EG38" s="95">
        <v>15</v>
      </c>
      <c r="EH38" s="95">
        <v>8</v>
      </c>
      <c r="EI38" s="95">
        <v>39.4</v>
      </c>
      <c r="EJ38" s="61" t="s">
        <v>314</v>
      </c>
      <c r="EK38" s="95">
        <v>5.5</v>
      </c>
      <c r="EL38" s="96" t="s">
        <v>147</v>
      </c>
      <c r="EM38" s="95">
        <v>8</v>
      </c>
      <c r="EN38" s="95">
        <v>37</v>
      </c>
      <c r="EO38" s="95">
        <v>50.5</v>
      </c>
      <c r="EP38" s="61" t="s">
        <v>6</v>
      </c>
      <c r="EQ38" s="115" t="s">
        <v>147</v>
      </c>
      <c r="ER38" s="115" t="s">
        <v>147</v>
      </c>
      <c r="ES38" s="115" t="s">
        <v>147</v>
      </c>
      <c r="ET38" s="115" t="s">
        <v>147</v>
      </c>
      <c r="EU38" s="115" t="s">
        <v>147</v>
      </c>
      <c r="EV38" s="63">
        <v>1413.6</v>
      </c>
      <c r="EW38" s="63">
        <v>382.5</v>
      </c>
      <c r="EX38" s="63">
        <v>1820.5</v>
      </c>
      <c r="EY38" s="63">
        <v>45</v>
      </c>
      <c r="EZ38" s="63">
        <v>3661.6</v>
      </c>
    </row>
    <row r="39" spans="1:156" ht="15" customHeight="1" x14ac:dyDescent="0.2">
      <c r="A39" s="60" t="s">
        <v>66</v>
      </c>
      <c r="B39" s="61" t="s">
        <v>454</v>
      </c>
      <c r="C39" s="92" t="s">
        <v>336</v>
      </c>
      <c r="D39" s="61" t="s">
        <v>160</v>
      </c>
      <c r="E39" s="61" t="s">
        <v>155</v>
      </c>
      <c r="F39" s="61" t="s">
        <v>155</v>
      </c>
      <c r="G39" s="61" t="s">
        <v>301</v>
      </c>
      <c r="H39" s="61" t="s">
        <v>314</v>
      </c>
      <c r="I39" s="95">
        <v>28</v>
      </c>
      <c r="J39" s="96" t="s">
        <v>147</v>
      </c>
      <c r="K39" s="95">
        <v>10</v>
      </c>
      <c r="L39" s="95">
        <v>10</v>
      </c>
      <c r="M39" s="95">
        <v>48</v>
      </c>
      <c r="N39" s="61" t="s">
        <v>314</v>
      </c>
      <c r="O39" s="95">
        <v>62</v>
      </c>
      <c r="P39" s="95">
        <v>66</v>
      </c>
      <c r="Q39" s="95">
        <v>60</v>
      </c>
      <c r="R39" s="95">
        <v>5</v>
      </c>
      <c r="S39" s="95">
        <v>193</v>
      </c>
      <c r="T39" s="61" t="s">
        <v>314</v>
      </c>
      <c r="U39" s="95">
        <v>10</v>
      </c>
      <c r="V39" s="95">
        <v>3</v>
      </c>
      <c r="W39" s="95">
        <v>4</v>
      </c>
      <c r="X39" s="96" t="s">
        <v>147</v>
      </c>
      <c r="Y39" s="95">
        <v>17</v>
      </c>
      <c r="Z39" s="61" t="s">
        <v>360</v>
      </c>
      <c r="AA39" s="95">
        <v>8</v>
      </c>
      <c r="AB39" s="95">
        <v>2</v>
      </c>
      <c r="AC39" s="96" t="s">
        <v>147</v>
      </c>
      <c r="AD39" s="96" t="s">
        <v>147</v>
      </c>
      <c r="AE39" s="95">
        <v>10</v>
      </c>
      <c r="AF39" s="61" t="s">
        <v>6</v>
      </c>
      <c r="AG39" s="95">
        <v>109</v>
      </c>
      <c r="AH39" s="95">
        <v>12</v>
      </c>
      <c r="AI39" s="95">
        <v>108</v>
      </c>
      <c r="AJ39" s="96" t="s">
        <v>147</v>
      </c>
      <c r="AK39" s="95">
        <v>229</v>
      </c>
      <c r="AL39" s="61" t="s">
        <v>314</v>
      </c>
      <c r="AM39" s="95">
        <v>91</v>
      </c>
      <c r="AN39" s="96" t="s">
        <v>147</v>
      </c>
      <c r="AO39" s="95">
        <v>3</v>
      </c>
      <c r="AP39" s="96" t="s">
        <v>147</v>
      </c>
      <c r="AQ39" s="95">
        <v>94</v>
      </c>
      <c r="AR39" s="61" t="s">
        <v>314</v>
      </c>
      <c r="AS39" s="95">
        <v>103</v>
      </c>
      <c r="AT39" s="96" t="s">
        <v>147</v>
      </c>
      <c r="AU39" s="96" t="s">
        <v>147</v>
      </c>
      <c r="AV39" s="96" t="s">
        <v>147</v>
      </c>
      <c r="AW39" s="95">
        <v>103</v>
      </c>
      <c r="AX39" s="61" t="s">
        <v>314</v>
      </c>
      <c r="AY39" s="95">
        <v>4</v>
      </c>
      <c r="AZ39" s="96" t="s">
        <v>147</v>
      </c>
      <c r="BA39" s="96" t="s">
        <v>147</v>
      </c>
      <c r="BB39" s="96" t="s">
        <v>147</v>
      </c>
      <c r="BC39" s="95">
        <v>4</v>
      </c>
      <c r="BD39" s="61" t="s">
        <v>314</v>
      </c>
      <c r="BE39" s="95">
        <v>24</v>
      </c>
      <c r="BF39" s="95">
        <v>3</v>
      </c>
      <c r="BG39" s="95">
        <v>10</v>
      </c>
      <c r="BH39" s="95">
        <v>10</v>
      </c>
      <c r="BI39" s="95">
        <v>47</v>
      </c>
      <c r="BJ39" s="61" t="s">
        <v>314</v>
      </c>
      <c r="BK39" s="95">
        <v>72</v>
      </c>
      <c r="BL39" s="96" t="s">
        <v>147</v>
      </c>
      <c r="BM39" s="95">
        <v>240</v>
      </c>
      <c r="BN39" s="96" t="s">
        <v>147</v>
      </c>
      <c r="BO39" s="95">
        <v>312</v>
      </c>
      <c r="BP39" s="61" t="s">
        <v>314</v>
      </c>
      <c r="BQ39" s="95">
        <v>29</v>
      </c>
      <c r="BR39" s="95">
        <v>36</v>
      </c>
      <c r="BS39" s="95">
        <v>42</v>
      </c>
      <c r="BT39" s="96" t="s">
        <v>147</v>
      </c>
      <c r="BU39" s="95">
        <v>107</v>
      </c>
      <c r="BV39" s="61" t="s">
        <v>314</v>
      </c>
      <c r="BW39" s="95">
        <v>105</v>
      </c>
      <c r="BX39" s="95">
        <v>9</v>
      </c>
      <c r="BY39" s="95">
        <v>135</v>
      </c>
      <c r="BZ39" s="95">
        <v>30</v>
      </c>
      <c r="CA39" s="95">
        <v>279</v>
      </c>
      <c r="CB39" s="61" t="s">
        <v>314</v>
      </c>
      <c r="CC39" s="95">
        <v>10</v>
      </c>
      <c r="CD39" s="96" t="s">
        <v>147</v>
      </c>
      <c r="CE39" s="96" t="s">
        <v>147</v>
      </c>
      <c r="CF39" s="96" t="s">
        <v>147</v>
      </c>
      <c r="CG39" s="95">
        <v>10</v>
      </c>
      <c r="CH39" s="61" t="s">
        <v>314</v>
      </c>
      <c r="CI39" s="95">
        <v>21</v>
      </c>
      <c r="CJ39" s="96" t="s">
        <v>147</v>
      </c>
      <c r="CK39" s="96" t="s">
        <v>147</v>
      </c>
      <c r="CL39" s="96" t="s">
        <v>147</v>
      </c>
      <c r="CM39" s="95">
        <v>21</v>
      </c>
      <c r="CN39" s="61" t="s">
        <v>314</v>
      </c>
      <c r="CO39" s="95">
        <v>146</v>
      </c>
      <c r="CP39" s="95">
        <v>206</v>
      </c>
      <c r="CQ39" s="95">
        <v>444</v>
      </c>
      <c r="CR39" s="95">
        <v>10</v>
      </c>
      <c r="CS39" s="63">
        <v>806</v>
      </c>
      <c r="CT39" s="61" t="s">
        <v>6</v>
      </c>
      <c r="CU39" s="95">
        <v>34</v>
      </c>
      <c r="CV39" s="96" t="s">
        <v>147</v>
      </c>
      <c r="CW39" s="96" t="s">
        <v>147</v>
      </c>
      <c r="CX39" s="96" t="s">
        <v>147</v>
      </c>
      <c r="CY39" s="95">
        <v>34</v>
      </c>
      <c r="CZ39" s="61" t="s">
        <v>311</v>
      </c>
      <c r="DA39" s="95">
        <v>140</v>
      </c>
      <c r="DB39" s="95">
        <v>266</v>
      </c>
      <c r="DC39" s="95">
        <v>913</v>
      </c>
      <c r="DD39" s="96" t="s">
        <v>147</v>
      </c>
      <c r="DE39" s="63">
        <v>1319</v>
      </c>
      <c r="DF39" s="61" t="s">
        <v>314</v>
      </c>
      <c r="DG39" s="95">
        <v>25</v>
      </c>
      <c r="DH39" s="95">
        <v>44</v>
      </c>
      <c r="DI39" s="96" t="s">
        <v>147</v>
      </c>
      <c r="DJ39" s="96" t="s">
        <v>147</v>
      </c>
      <c r="DK39" s="95">
        <v>69</v>
      </c>
      <c r="DL39" s="61" t="s">
        <v>314</v>
      </c>
      <c r="DM39" s="95">
        <v>26</v>
      </c>
      <c r="DN39" s="95">
        <v>12</v>
      </c>
      <c r="DO39" s="95">
        <v>10</v>
      </c>
      <c r="DP39" s="96" t="s">
        <v>147</v>
      </c>
      <c r="DQ39" s="95">
        <v>48</v>
      </c>
      <c r="DR39" s="61" t="s">
        <v>314</v>
      </c>
      <c r="DS39" s="95">
        <v>47</v>
      </c>
      <c r="DT39" s="95">
        <v>12</v>
      </c>
      <c r="DU39" s="95">
        <v>120</v>
      </c>
      <c r="DV39" s="96" t="s">
        <v>147</v>
      </c>
      <c r="DW39" s="95">
        <v>179</v>
      </c>
      <c r="DX39" s="61" t="s">
        <v>314</v>
      </c>
      <c r="DY39" s="95">
        <v>31</v>
      </c>
      <c r="DZ39" s="95">
        <v>37</v>
      </c>
      <c r="EA39" s="96" t="s">
        <v>147</v>
      </c>
      <c r="EB39" s="96" t="s">
        <v>147</v>
      </c>
      <c r="EC39" s="95">
        <v>68</v>
      </c>
      <c r="ED39" s="61" t="s">
        <v>314</v>
      </c>
      <c r="EE39" s="95">
        <v>77</v>
      </c>
      <c r="EF39" s="96" t="s">
        <v>147</v>
      </c>
      <c r="EG39" s="95">
        <v>80</v>
      </c>
      <c r="EH39" s="96" t="s">
        <v>147</v>
      </c>
      <c r="EI39" s="95">
        <v>157</v>
      </c>
      <c r="EJ39" s="61" t="s">
        <v>314</v>
      </c>
      <c r="EK39" s="96" t="s">
        <v>147</v>
      </c>
      <c r="EL39" s="96" t="s">
        <v>147</v>
      </c>
      <c r="EM39" s="96" t="s">
        <v>147</v>
      </c>
      <c r="EN39" s="95">
        <v>80</v>
      </c>
      <c r="EO39" s="95">
        <v>80</v>
      </c>
      <c r="EP39" s="61" t="s">
        <v>6</v>
      </c>
      <c r="EQ39" s="115" t="s">
        <v>147</v>
      </c>
      <c r="ER39" s="115" t="s">
        <v>147</v>
      </c>
      <c r="ES39" s="115" t="s">
        <v>147</v>
      </c>
      <c r="ET39" s="115" t="s">
        <v>147</v>
      </c>
      <c r="EU39" s="115" t="s">
        <v>147</v>
      </c>
      <c r="EV39" s="63">
        <v>1202</v>
      </c>
      <c r="EW39" s="63">
        <v>708</v>
      </c>
      <c r="EX39" s="63">
        <v>2179</v>
      </c>
      <c r="EY39" s="63">
        <v>145</v>
      </c>
      <c r="EZ39" s="63">
        <v>4234</v>
      </c>
    </row>
    <row r="40" spans="1:156" ht="15" customHeight="1" x14ac:dyDescent="0.2">
      <c r="A40" s="60" t="s">
        <v>70</v>
      </c>
      <c r="B40" s="61" t="s">
        <v>455</v>
      </c>
      <c r="C40" s="92" t="s">
        <v>138</v>
      </c>
      <c r="D40" s="61" t="s">
        <v>154</v>
      </c>
      <c r="E40" s="61" t="s">
        <v>158</v>
      </c>
      <c r="F40" s="61" t="s">
        <v>155</v>
      </c>
      <c r="G40" s="61" t="s">
        <v>235</v>
      </c>
      <c r="H40" s="61" t="s">
        <v>314</v>
      </c>
      <c r="I40" s="95">
        <v>21</v>
      </c>
      <c r="J40" s="95">
        <v>9</v>
      </c>
      <c r="K40" s="96" t="s">
        <v>147</v>
      </c>
      <c r="L40" s="95">
        <v>120</v>
      </c>
      <c r="M40" s="95">
        <v>150</v>
      </c>
      <c r="N40" s="61" t="s">
        <v>314</v>
      </c>
      <c r="O40" s="95">
        <v>58</v>
      </c>
      <c r="P40" s="95">
        <v>8</v>
      </c>
      <c r="Q40" s="95">
        <v>60</v>
      </c>
      <c r="R40" s="96" t="s">
        <v>147</v>
      </c>
      <c r="S40" s="95">
        <v>126</v>
      </c>
      <c r="T40" s="61" t="s">
        <v>306</v>
      </c>
      <c r="U40" s="95">
        <v>9</v>
      </c>
      <c r="V40" s="95">
        <v>4</v>
      </c>
      <c r="W40" s="96" t="s">
        <v>147</v>
      </c>
      <c r="X40" s="96" t="s">
        <v>147</v>
      </c>
      <c r="Y40" s="95">
        <v>13</v>
      </c>
      <c r="Z40" s="61" t="s">
        <v>314</v>
      </c>
      <c r="AA40" s="96" t="s">
        <v>147</v>
      </c>
      <c r="AB40" s="96" t="s">
        <v>147</v>
      </c>
      <c r="AC40" s="95">
        <v>24</v>
      </c>
      <c r="AD40" s="96" t="s">
        <v>147</v>
      </c>
      <c r="AE40" s="95">
        <v>24</v>
      </c>
      <c r="AF40" s="61" t="s">
        <v>314</v>
      </c>
      <c r="AG40" s="95">
        <v>64</v>
      </c>
      <c r="AH40" s="96" t="s">
        <v>147</v>
      </c>
      <c r="AI40" s="95">
        <v>50</v>
      </c>
      <c r="AJ40" s="96" t="s">
        <v>147</v>
      </c>
      <c r="AK40" s="95">
        <v>114</v>
      </c>
      <c r="AL40" s="61" t="s">
        <v>156</v>
      </c>
      <c r="AM40" s="95">
        <v>14</v>
      </c>
      <c r="AN40" s="96" t="s">
        <v>147</v>
      </c>
      <c r="AO40" s="96" t="s">
        <v>147</v>
      </c>
      <c r="AP40" s="96" t="s">
        <v>147</v>
      </c>
      <c r="AQ40" s="95">
        <v>14</v>
      </c>
      <c r="AR40" s="61" t="s">
        <v>314</v>
      </c>
      <c r="AS40" s="95">
        <v>51</v>
      </c>
      <c r="AT40" s="96" t="s">
        <v>147</v>
      </c>
      <c r="AU40" s="96" t="s">
        <v>147</v>
      </c>
      <c r="AV40" s="96" t="s">
        <v>147</v>
      </c>
      <c r="AW40" s="95">
        <v>51</v>
      </c>
      <c r="AX40" s="61" t="s">
        <v>314</v>
      </c>
      <c r="AY40" s="95">
        <v>12</v>
      </c>
      <c r="AZ40" s="96" t="s">
        <v>147</v>
      </c>
      <c r="BA40" s="96" t="s">
        <v>147</v>
      </c>
      <c r="BB40" s="96" t="s">
        <v>147</v>
      </c>
      <c r="BC40" s="95">
        <v>12</v>
      </c>
      <c r="BD40" s="61" t="s">
        <v>314</v>
      </c>
      <c r="BE40" s="95">
        <v>30</v>
      </c>
      <c r="BF40" s="96" t="s">
        <v>147</v>
      </c>
      <c r="BG40" s="96" t="s">
        <v>147</v>
      </c>
      <c r="BH40" s="96" t="s">
        <v>147</v>
      </c>
      <c r="BI40" s="95">
        <v>30</v>
      </c>
      <c r="BJ40" s="61" t="s">
        <v>314</v>
      </c>
      <c r="BK40" s="95">
        <v>31</v>
      </c>
      <c r="BL40" s="95">
        <v>30</v>
      </c>
      <c r="BM40" s="95">
        <v>200</v>
      </c>
      <c r="BN40" s="96" t="s">
        <v>147</v>
      </c>
      <c r="BO40" s="95">
        <v>261</v>
      </c>
      <c r="BP40" s="61" t="s">
        <v>314</v>
      </c>
      <c r="BQ40" s="95">
        <v>27</v>
      </c>
      <c r="BR40" s="95">
        <v>78</v>
      </c>
      <c r="BS40" s="95">
        <v>50</v>
      </c>
      <c r="BT40" s="96" t="s">
        <v>147</v>
      </c>
      <c r="BU40" s="95">
        <v>155</v>
      </c>
      <c r="BV40" s="61" t="s">
        <v>314</v>
      </c>
      <c r="BW40" s="95">
        <v>58</v>
      </c>
      <c r="BX40" s="96" t="s">
        <v>147</v>
      </c>
      <c r="BY40" s="95">
        <v>24</v>
      </c>
      <c r="BZ40" s="96" t="s">
        <v>147</v>
      </c>
      <c r="CA40" s="95">
        <v>82</v>
      </c>
      <c r="CB40" s="61" t="s">
        <v>314</v>
      </c>
      <c r="CC40" s="96" t="s">
        <v>147</v>
      </c>
      <c r="CD40" s="96" t="s">
        <v>147</v>
      </c>
      <c r="CE40" s="96" t="s">
        <v>147</v>
      </c>
      <c r="CF40" s="95">
        <v>144</v>
      </c>
      <c r="CG40" s="95">
        <v>144</v>
      </c>
      <c r="CH40" s="61" t="s">
        <v>314</v>
      </c>
      <c r="CI40" s="95">
        <v>11</v>
      </c>
      <c r="CJ40" s="96" t="s">
        <v>147</v>
      </c>
      <c r="CK40" s="96" t="s">
        <v>147</v>
      </c>
      <c r="CL40" s="96" t="s">
        <v>147</v>
      </c>
      <c r="CM40" s="95">
        <v>11</v>
      </c>
      <c r="CN40" s="61" t="s">
        <v>314</v>
      </c>
      <c r="CO40" s="95">
        <v>31</v>
      </c>
      <c r="CP40" s="95">
        <v>126</v>
      </c>
      <c r="CQ40" s="95">
        <v>300</v>
      </c>
      <c r="CR40" s="96" t="s">
        <v>147</v>
      </c>
      <c r="CS40" s="63">
        <v>457</v>
      </c>
      <c r="CT40" s="61" t="s">
        <v>314</v>
      </c>
      <c r="CU40" s="95">
        <v>24</v>
      </c>
      <c r="CV40" s="95">
        <v>6</v>
      </c>
      <c r="CW40" s="96" t="s">
        <v>147</v>
      </c>
      <c r="CX40" s="96" t="s">
        <v>147</v>
      </c>
      <c r="CY40" s="95">
        <v>30</v>
      </c>
      <c r="CZ40" s="61" t="s">
        <v>314</v>
      </c>
      <c r="DA40" s="95">
        <v>29</v>
      </c>
      <c r="DB40" s="95">
        <v>128</v>
      </c>
      <c r="DC40" s="95">
        <v>400</v>
      </c>
      <c r="DD40" s="96" t="s">
        <v>147</v>
      </c>
      <c r="DE40" s="63">
        <v>557</v>
      </c>
      <c r="DF40" s="61" t="s">
        <v>314</v>
      </c>
      <c r="DG40" s="95">
        <v>4</v>
      </c>
      <c r="DH40" s="95">
        <v>35</v>
      </c>
      <c r="DI40" s="96" t="s">
        <v>147</v>
      </c>
      <c r="DJ40" s="96" t="s">
        <v>147</v>
      </c>
      <c r="DK40" s="95">
        <v>39</v>
      </c>
      <c r="DL40" s="61" t="s">
        <v>314</v>
      </c>
      <c r="DM40" s="95">
        <v>18</v>
      </c>
      <c r="DN40" s="95">
        <v>2</v>
      </c>
      <c r="DO40" s="95">
        <v>50</v>
      </c>
      <c r="DP40" s="96" t="s">
        <v>147</v>
      </c>
      <c r="DQ40" s="95">
        <v>70</v>
      </c>
      <c r="DR40" s="61" t="s">
        <v>314</v>
      </c>
      <c r="DS40" s="95">
        <v>34</v>
      </c>
      <c r="DT40" s="95">
        <v>14</v>
      </c>
      <c r="DU40" s="95">
        <v>59</v>
      </c>
      <c r="DV40" s="96" t="s">
        <v>147</v>
      </c>
      <c r="DW40" s="95">
        <v>107</v>
      </c>
      <c r="DX40" s="61" t="s">
        <v>314</v>
      </c>
      <c r="DY40" s="95">
        <v>30</v>
      </c>
      <c r="DZ40" s="95">
        <v>7</v>
      </c>
      <c r="EA40" s="95">
        <v>25</v>
      </c>
      <c r="EB40" s="96" t="s">
        <v>147</v>
      </c>
      <c r="EC40" s="95">
        <v>62</v>
      </c>
      <c r="ED40" s="61" t="s">
        <v>314</v>
      </c>
      <c r="EE40" s="95">
        <v>15</v>
      </c>
      <c r="EF40" s="96" t="s">
        <v>147</v>
      </c>
      <c r="EG40" s="96" t="s">
        <v>147</v>
      </c>
      <c r="EH40" s="96" t="s">
        <v>147</v>
      </c>
      <c r="EI40" s="95">
        <v>15</v>
      </c>
      <c r="EJ40" s="61" t="s">
        <v>6</v>
      </c>
      <c r="EK40" s="96" t="s">
        <v>147</v>
      </c>
      <c r="EL40" s="96" t="s">
        <v>147</v>
      </c>
      <c r="EM40" s="96" t="s">
        <v>147</v>
      </c>
      <c r="EN40" s="96" t="s">
        <v>147</v>
      </c>
      <c r="EO40" s="96" t="s">
        <v>147</v>
      </c>
      <c r="EP40" s="61" t="s">
        <v>314</v>
      </c>
      <c r="EQ40" s="63">
        <v>64</v>
      </c>
      <c r="ER40" s="63">
        <v>12</v>
      </c>
      <c r="ES40" s="63">
        <v>60</v>
      </c>
      <c r="ET40" s="115" t="s">
        <v>147</v>
      </c>
      <c r="EU40" s="63">
        <v>136</v>
      </c>
      <c r="EV40" s="63">
        <v>635</v>
      </c>
      <c r="EW40" s="63">
        <v>459</v>
      </c>
      <c r="EX40" s="63">
        <v>1302</v>
      </c>
      <c r="EY40" s="63">
        <v>264</v>
      </c>
      <c r="EZ40" s="63">
        <v>2660</v>
      </c>
    </row>
    <row r="41" spans="1:156" ht="15" customHeight="1" x14ac:dyDescent="0.2">
      <c r="A41" s="60" t="s">
        <v>70</v>
      </c>
      <c r="B41" s="61" t="s">
        <v>455</v>
      </c>
      <c r="C41" s="92" t="s">
        <v>93</v>
      </c>
      <c r="D41" s="61" t="s">
        <v>157</v>
      </c>
      <c r="E41" s="61" t="s">
        <v>155</v>
      </c>
      <c r="F41" s="61" t="s">
        <v>155</v>
      </c>
      <c r="G41" s="61" t="s">
        <v>308</v>
      </c>
      <c r="H41" s="61" t="s">
        <v>314</v>
      </c>
      <c r="I41" s="95">
        <v>28</v>
      </c>
      <c r="J41" s="95">
        <v>6</v>
      </c>
      <c r="K41" s="95">
        <v>70</v>
      </c>
      <c r="L41" s="96" t="s">
        <v>147</v>
      </c>
      <c r="M41" s="95">
        <v>104</v>
      </c>
      <c r="N41" s="61" t="s">
        <v>314</v>
      </c>
      <c r="O41" s="95">
        <v>48.5</v>
      </c>
      <c r="P41" s="96" t="s">
        <v>147</v>
      </c>
      <c r="Q41" s="95">
        <v>68</v>
      </c>
      <c r="R41" s="96" t="s">
        <v>147</v>
      </c>
      <c r="S41" s="95">
        <v>116.5</v>
      </c>
      <c r="T41" s="61" t="s">
        <v>314</v>
      </c>
      <c r="U41" s="95">
        <v>24</v>
      </c>
      <c r="V41" s="95">
        <v>2</v>
      </c>
      <c r="W41" s="96" t="s">
        <v>147</v>
      </c>
      <c r="X41" s="96" t="s">
        <v>147</v>
      </c>
      <c r="Y41" s="95">
        <v>26</v>
      </c>
      <c r="Z41" s="61" t="s">
        <v>314</v>
      </c>
      <c r="AA41" s="95">
        <v>1</v>
      </c>
      <c r="AB41" s="96" t="s">
        <v>147</v>
      </c>
      <c r="AC41" s="95">
        <v>76</v>
      </c>
      <c r="AD41" s="96" t="s">
        <v>147</v>
      </c>
      <c r="AE41" s="95">
        <v>77</v>
      </c>
      <c r="AF41" s="61" t="s">
        <v>314</v>
      </c>
      <c r="AG41" s="95">
        <v>43</v>
      </c>
      <c r="AH41" s="95">
        <v>6</v>
      </c>
      <c r="AI41" s="95">
        <v>106</v>
      </c>
      <c r="AJ41" s="96" t="s">
        <v>147</v>
      </c>
      <c r="AK41" s="95">
        <v>155</v>
      </c>
      <c r="AL41" s="61" t="s">
        <v>314</v>
      </c>
      <c r="AM41" s="95">
        <v>25.5</v>
      </c>
      <c r="AN41" s="96" t="s">
        <v>147</v>
      </c>
      <c r="AO41" s="95">
        <v>118</v>
      </c>
      <c r="AP41" s="96" t="s">
        <v>147</v>
      </c>
      <c r="AQ41" s="95">
        <v>143.5</v>
      </c>
      <c r="AR41" s="61" t="s">
        <v>314</v>
      </c>
      <c r="AS41" s="95">
        <v>48</v>
      </c>
      <c r="AT41" s="96" t="s">
        <v>147</v>
      </c>
      <c r="AU41" s="95">
        <v>20</v>
      </c>
      <c r="AV41" s="96" t="s">
        <v>147</v>
      </c>
      <c r="AW41" s="95">
        <v>68</v>
      </c>
      <c r="AX41" s="61" t="s">
        <v>314</v>
      </c>
      <c r="AY41" s="95">
        <v>21</v>
      </c>
      <c r="AZ41" s="96" t="s">
        <v>147</v>
      </c>
      <c r="BA41" s="96" t="s">
        <v>147</v>
      </c>
      <c r="BB41" s="96" t="s">
        <v>147</v>
      </c>
      <c r="BC41" s="95">
        <v>21</v>
      </c>
      <c r="BD41" s="61" t="s">
        <v>314</v>
      </c>
      <c r="BE41" s="95">
        <v>13.6</v>
      </c>
      <c r="BF41" s="95">
        <v>6</v>
      </c>
      <c r="BG41" s="95">
        <v>60</v>
      </c>
      <c r="BH41" s="96" t="s">
        <v>147</v>
      </c>
      <c r="BI41" s="95">
        <v>79.599999999999994</v>
      </c>
      <c r="BJ41" s="61" t="s">
        <v>314</v>
      </c>
      <c r="BK41" s="95">
        <v>62</v>
      </c>
      <c r="BL41" s="95">
        <v>18</v>
      </c>
      <c r="BM41" s="95">
        <v>210</v>
      </c>
      <c r="BN41" s="96" t="s">
        <v>147</v>
      </c>
      <c r="BO41" s="95">
        <v>290</v>
      </c>
      <c r="BP41" s="61" t="s">
        <v>314</v>
      </c>
      <c r="BQ41" s="95">
        <v>29.5</v>
      </c>
      <c r="BR41" s="95">
        <v>18</v>
      </c>
      <c r="BS41" s="95">
        <v>117</v>
      </c>
      <c r="BT41" s="96" t="s">
        <v>147</v>
      </c>
      <c r="BU41" s="95">
        <v>164.5</v>
      </c>
      <c r="BV41" s="61" t="s">
        <v>314</v>
      </c>
      <c r="BW41" s="95">
        <v>35</v>
      </c>
      <c r="BX41" s="95">
        <v>2</v>
      </c>
      <c r="BY41" s="95">
        <v>127</v>
      </c>
      <c r="BZ41" s="96" t="s">
        <v>147</v>
      </c>
      <c r="CA41" s="95">
        <v>164</v>
      </c>
      <c r="CB41" s="61" t="s">
        <v>314</v>
      </c>
      <c r="CC41" s="96" t="s">
        <v>147</v>
      </c>
      <c r="CD41" s="96" t="s">
        <v>147</v>
      </c>
      <c r="CE41" s="96" t="s">
        <v>147</v>
      </c>
      <c r="CF41" s="95">
        <v>43</v>
      </c>
      <c r="CG41" s="95">
        <v>43</v>
      </c>
      <c r="CH41" s="61" t="s">
        <v>314</v>
      </c>
      <c r="CI41" s="95">
        <v>36.5</v>
      </c>
      <c r="CJ41" s="95">
        <v>16.5</v>
      </c>
      <c r="CK41" s="96" t="s">
        <v>147</v>
      </c>
      <c r="CL41" s="96" t="s">
        <v>147</v>
      </c>
      <c r="CM41" s="95">
        <v>53</v>
      </c>
      <c r="CN41" s="61" t="s">
        <v>314</v>
      </c>
      <c r="CO41" s="95">
        <v>76</v>
      </c>
      <c r="CP41" s="95">
        <v>269</v>
      </c>
      <c r="CQ41" s="95">
        <v>379</v>
      </c>
      <c r="CR41" s="96" t="s">
        <v>147</v>
      </c>
      <c r="CS41" s="63">
        <v>724</v>
      </c>
      <c r="CT41" s="61" t="s">
        <v>314</v>
      </c>
      <c r="CU41" s="95">
        <v>24.5</v>
      </c>
      <c r="CV41" s="95">
        <v>72</v>
      </c>
      <c r="CW41" s="95">
        <v>30</v>
      </c>
      <c r="CX41" s="96" t="s">
        <v>147</v>
      </c>
      <c r="CY41" s="95">
        <v>126.5</v>
      </c>
      <c r="CZ41" s="61" t="s">
        <v>314</v>
      </c>
      <c r="DA41" s="95">
        <v>71</v>
      </c>
      <c r="DB41" s="95">
        <v>221</v>
      </c>
      <c r="DC41" s="95">
        <v>464</v>
      </c>
      <c r="DD41" s="96" t="s">
        <v>147</v>
      </c>
      <c r="DE41" s="63">
        <v>756</v>
      </c>
      <c r="DF41" s="61" t="s">
        <v>314</v>
      </c>
      <c r="DG41" s="95">
        <v>8.5</v>
      </c>
      <c r="DH41" s="95">
        <v>16.5</v>
      </c>
      <c r="DI41" s="95">
        <v>30</v>
      </c>
      <c r="DJ41" s="96" t="s">
        <v>147</v>
      </c>
      <c r="DK41" s="95">
        <v>55</v>
      </c>
      <c r="DL41" s="61" t="s">
        <v>314</v>
      </c>
      <c r="DM41" s="95">
        <v>21</v>
      </c>
      <c r="DN41" s="95">
        <v>32</v>
      </c>
      <c r="DO41" s="95">
        <v>66</v>
      </c>
      <c r="DP41" s="96" t="s">
        <v>147</v>
      </c>
      <c r="DQ41" s="95">
        <v>119</v>
      </c>
      <c r="DR41" s="61" t="s">
        <v>314</v>
      </c>
      <c r="DS41" s="95">
        <v>38.5</v>
      </c>
      <c r="DT41" s="95">
        <v>20</v>
      </c>
      <c r="DU41" s="95">
        <v>135</v>
      </c>
      <c r="DV41" s="95">
        <v>44</v>
      </c>
      <c r="DW41" s="95">
        <v>237.5</v>
      </c>
      <c r="DX41" s="61" t="s">
        <v>314</v>
      </c>
      <c r="DY41" s="95">
        <v>71</v>
      </c>
      <c r="DZ41" s="96" t="s">
        <v>147</v>
      </c>
      <c r="EA41" s="95">
        <v>24</v>
      </c>
      <c r="EB41" s="96" t="s">
        <v>147</v>
      </c>
      <c r="EC41" s="95">
        <v>95</v>
      </c>
      <c r="ED41" s="61" t="s">
        <v>314</v>
      </c>
      <c r="EE41" s="95">
        <v>44</v>
      </c>
      <c r="EF41" s="95">
        <v>10</v>
      </c>
      <c r="EG41" s="95">
        <v>44</v>
      </c>
      <c r="EH41" s="96" t="s">
        <v>147</v>
      </c>
      <c r="EI41" s="95">
        <v>98</v>
      </c>
      <c r="EJ41" s="61" t="s">
        <v>314</v>
      </c>
      <c r="EK41" s="96" t="s">
        <v>147</v>
      </c>
      <c r="EL41" s="96" t="s">
        <v>147</v>
      </c>
      <c r="EM41" s="96" t="s">
        <v>147</v>
      </c>
      <c r="EN41" s="96" t="s">
        <v>147</v>
      </c>
      <c r="EO41" s="96" t="s">
        <v>147</v>
      </c>
      <c r="EP41" s="61" t="s">
        <v>6</v>
      </c>
      <c r="EQ41" s="115" t="s">
        <v>147</v>
      </c>
      <c r="ER41" s="115" t="s">
        <v>147</v>
      </c>
      <c r="ES41" s="115" t="s">
        <v>147</v>
      </c>
      <c r="ET41" s="115" t="s">
        <v>147</v>
      </c>
      <c r="EU41" s="115" t="s">
        <v>147</v>
      </c>
      <c r="EV41" s="63">
        <v>770.1</v>
      </c>
      <c r="EW41" s="63">
        <v>715</v>
      </c>
      <c r="EX41" s="63">
        <v>2144</v>
      </c>
      <c r="EY41" s="63">
        <v>87</v>
      </c>
      <c r="EZ41" s="63">
        <v>3716.1</v>
      </c>
    </row>
    <row r="42" spans="1:156" ht="15" customHeight="1" x14ac:dyDescent="0.2">
      <c r="A42" s="60" t="s">
        <v>70</v>
      </c>
      <c r="B42" s="61" t="s">
        <v>454</v>
      </c>
      <c r="C42" s="92" t="s">
        <v>337</v>
      </c>
      <c r="D42" s="61" t="s">
        <v>160</v>
      </c>
      <c r="E42" s="61" t="s">
        <v>158</v>
      </c>
      <c r="F42" s="61" t="s">
        <v>155</v>
      </c>
      <c r="G42" s="61" t="s">
        <v>299</v>
      </c>
      <c r="H42" s="61" t="s">
        <v>357</v>
      </c>
      <c r="I42" s="95">
        <v>64</v>
      </c>
      <c r="J42" s="95">
        <v>3</v>
      </c>
      <c r="K42" s="95">
        <v>22</v>
      </c>
      <c r="L42" s="95">
        <v>20</v>
      </c>
      <c r="M42" s="95">
        <v>109</v>
      </c>
      <c r="N42" s="61" t="s">
        <v>314</v>
      </c>
      <c r="O42" s="95">
        <v>86</v>
      </c>
      <c r="P42" s="95">
        <v>3</v>
      </c>
      <c r="Q42" s="95">
        <v>52</v>
      </c>
      <c r="R42" s="96" t="s">
        <v>147</v>
      </c>
      <c r="S42" s="95">
        <v>141</v>
      </c>
      <c r="T42" s="61" t="s">
        <v>314</v>
      </c>
      <c r="U42" s="95">
        <v>17</v>
      </c>
      <c r="V42" s="96" t="s">
        <v>147</v>
      </c>
      <c r="W42" s="96" t="s">
        <v>147</v>
      </c>
      <c r="X42" s="96" t="s">
        <v>147</v>
      </c>
      <c r="Y42" s="95">
        <v>17</v>
      </c>
      <c r="Z42" s="61" t="s">
        <v>314</v>
      </c>
      <c r="AA42" s="95">
        <v>6</v>
      </c>
      <c r="AB42" s="96" t="s">
        <v>147</v>
      </c>
      <c r="AC42" s="95">
        <v>24</v>
      </c>
      <c r="AD42" s="96" t="s">
        <v>147</v>
      </c>
      <c r="AE42" s="95">
        <v>30</v>
      </c>
      <c r="AF42" s="61" t="s">
        <v>314</v>
      </c>
      <c r="AG42" s="95">
        <v>55</v>
      </c>
      <c r="AH42" s="95">
        <v>6</v>
      </c>
      <c r="AI42" s="95">
        <v>144</v>
      </c>
      <c r="AJ42" s="96" t="s">
        <v>147</v>
      </c>
      <c r="AK42" s="95">
        <v>205</v>
      </c>
      <c r="AL42" s="61" t="s">
        <v>314</v>
      </c>
      <c r="AM42" s="95">
        <v>21</v>
      </c>
      <c r="AN42" s="96" t="s">
        <v>147</v>
      </c>
      <c r="AO42" s="96" t="s">
        <v>147</v>
      </c>
      <c r="AP42" s="96" t="s">
        <v>147</v>
      </c>
      <c r="AQ42" s="95">
        <v>21</v>
      </c>
      <c r="AR42" s="61" t="s">
        <v>314</v>
      </c>
      <c r="AS42" s="95">
        <v>77</v>
      </c>
      <c r="AT42" s="96" t="s">
        <v>147</v>
      </c>
      <c r="AU42" s="95">
        <v>7</v>
      </c>
      <c r="AV42" s="96" t="s">
        <v>147</v>
      </c>
      <c r="AW42" s="95">
        <v>84</v>
      </c>
      <c r="AX42" s="61" t="s">
        <v>357</v>
      </c>
      <c r="AY42" s="95">
        <v>31</v>
      </c>
      <c r="AZ42" s="96" t="s">
        <v>147</v>
      </c>
      <c r="BA42" s="96" t="s">
        <v>147</v>
      </c>
      <c r="BB42" s="96" t="s">
        <v>147</v>
      </c>
      <c r="BC42" s="95">
        <v>31</v>
      </c>
      <c r="BD42" s="61" t="s">
        <v>314</v>
      </c>
      <c r="BE42" s="95">
        <v>42</v>
      </c>
      <c r="BF42" s="95">
        <v>3</v>
      </c>
      <c r="BG42" s="96" t="s">
        <v>147</v>
      </c>
      <c r="BH42" s="96" t="s">
        <v>147</v>
      </c>
      <c r="BI42" s="95">
        <v>45</v>
      </c>
      <c r="BJ42" s="61" t="s">
        <v>314</v>
      </c>
      <c r="BK42" s="95">
        <v>54</v>
      </c>
      <c r="BL42" s="95">
        <v>12</v>
      </c>
      <c r="BM42" s="95">
        <v>251</v>
      </c>
      <c r="BN42" s="96" t="s">
        <v>147</v>
      </c>
      <c r="BO42" s="95">
        <v>317</v>
      </c>
      <c r="BP42" s="61" t="s">
        <v>314</v>
      </c>
      <c r="BQ42" s="95">
        <v>37</v>
      </c>
      <c r="BR42" s="95">
        <v>28</v>
      </c>
      <c r="BS42" s="95">
        <v>120</v>
      </c>
      <c r="BT42" s="96" t="s">
        <v>147</v>
      </c>
      <c r="BU42" s="95">
        <v>185</v>
      </c>
      <c r="BV42" s="61" t="s">
        <v>314</v>
      </c>
      <c r="BW42" s="95">
        <v>54</v>
      </c>
      <c r="BX42" s="95">
        <v>2</v>
      </c>
      <c r="BY42" s="95">
        <v>76</v>
      </c>
      <c r="BZ42" s="96" t="s">
        <v>147</v>
      </c>
      <c r="CA42" s="95">
        <v>132</v>
      </c>
      <c r="CB42" s="61" t="s">
        <v>314</v>
      </c>
      <c r="CC42" s="96" t="s">
        <v>147</v>
      </c>
      <c r="CD42" s="96" t="s">
        <v>147</v>
      </c>
      <c r="CE42" s="95">
        <v>6</v>
      </c>
      <c r="CF42" s="96" t="s">
        <v>147</v>
      </c>
      <c r="CG42" s="95">
        <v>6</v>
      </c>
      <c r="CH42" s="61" t="s">
        <v>314</v>
      </c>
      <c r="CI42" s="95">
        <v>32</v>
      </c>
      <c r="CJ42" s="95">
        <v>11</v>
      </c>
      <c r="CK42" s="96" t="s">
        <v>147</v>
      </c>
      <c r="CL42" s="96" t="s">
        <v>147</v>
      </c>
      <c r="CM42" s="95">
        <v>43</v>
      </c>
      <c r="CN42" s="61" t="s">
        <v>314</v>
      </c>
      <c r="CO42" s="95">
        <v>43</v>
      </c>
      <c r="CP42" s="95">
        <v>119</v>
      </c>
      <c r="CQ42" s="95">
        <v>706</v>
      </c>
      <c r="CR42" s="96" t="s">
        <v>147</v>
      </c>
      <c r="CS42" s="63">
        <v>868</v>
      </c>
      <c r="CT42" s="61" t="s">
        <v>314</v>
      </c>
      <c r="CU42" s="95">
        <v>16</v>
      </c>
      <c r="CV42" s="95">
        <v>6</v>
      </c>
      <c r="CW42" s="95">
        <v>40</v>
      </c>
      <c r="CX42" s="96" t="s">
        <v>147</v>
      </c>
      <c r="CY42" s="95">
        <v>62</v>
      </c>
      <c r="CZ42" s="61" t="s">
        <v>314</v>
      </c>
      <c r="DA42" s="95">
        <v>90</v>
      </c>
      <c r="DB42" s="95">
        <v>156</v>
      </c>
      <c r="DC42" s="95">
        <v>577</v>
      </c>
      <c r="DD42" s="96" t="s">
        <v>147</v>
      </c>
      <c r="DE42" s="63">
        <v>823</v>
      </c>
      <c r="DF42" s="61" t="s">
        <v>314</v>
      </c>
      <c r="DG42" s="95">
        <v>24</v>
      </c>
      <c r="DH42" s="95">
        <v>50</v>
      </c>
      <c r="DI42" s="96" t="s">
        <v>147</v>
      </c>
      <c r="DJ42" s="96" t="s">
        <v>147</v>
      </c>
      <c r="DK42" s="95">
        <v>74</v>
      </c>
      <c r="DL42" s="61" t="s">
        <v>314</v>
      </c>
      <c r="DM42" s="95">
        <v>18</v>
      </c>
      <c r="DN42" s="95">
        <v>2</v>
      </c>
      <c r="DO42" s="95">
        <v>35</v>
      </c>
      <c r="DP42" s="96" t="s">
        <v>147</v>
      </c>
      <c r="DQ42" s="95">
        <v>55</v>
      </c>
      <c r="DR42" s="61" t="s">
        <v>314</v>
      </c>
      <c r="DS42" s="95">
        <v>40</v>
      </c>
      <c r="DT42" s="95">
        <v>5</v>
      </c>
      <c r="DU42" s="95">
        <v>205</v>
      </c>
      <c r="DV42" s="96" t="s">
        <v>147</v>
      </c>
      <c r="DW42" s="95">
        <v>250</v>
      </c>
      <c r="DX42" s="61" t="s">
        <v>314</v>
      </c>
      <c r="DY42" s="95">
        <v>47</v>
      </c>
      <c r="DZ42" s="96" t="s">
        <v>147</v>
      </c>
      <c r="EA42" s="95">
        <v>68</v>
      </c>
      <c r="EB42" s="96" t="s">
        <v>147</v>
      </c>
      <c r="EC42" s="95">
        <v>115</v>
      </c>
      <c r="ED42" s="61" t="s">
        <v>314</v>
      </c>
      <c r="EE42" s="95">
        <v>44</v>
      </c>
      <c r="EF42" s="96" t="s">
        <v>147</v>
      </c>
      <c r="EG42" s="96" t="s">
        <v>147</v>
      </c>
      <c r="EH42" s="96" t="s">
        <v>147</v>
      </c>
      <c r="EI42" s="95">
        <v>44</v>
      </c>
      <c r="EJ42" s="61" t="s">
        <v>6</v>
      </c>
      <c r="EK42" s="96" t="s">
        <v>147</v>
      </c>
      <c r="EL42" s="96" t="s">
        <v>147</v>
      </c>
      <c r="EM42" s="96" t="s">
        <v>147</v>
      </c>
      <c r="EN42" s="96" t="s">
        <v>147</v>
      </c>
      <c r="EO42" s="96" t="s">
        <v>147</v>
      </c>
      <c r="EP42" s="61" t="s">
        <v>314</v>
      </c>
      <c r="EQ42" s="63">
        <v>11</v>
      </c>
      <c r="ER42" s="63">
        <v>4</v>
      </c>
      <c r="ES42" s="63">
        <v>4</v>
      </c>
      <c r="ET42" s="115" t="s">
        <v>147</v>
      </c>
      <c r="EU42" s="63">
        <v>19</v>
      </c>
      <c r="EV42" s="63">
        <v>909</v>
      </c>
      <c r="EW42" s="63">
        <v>410</v>
      </c>
      <c r="EX42" s="63">
        <v>2337</v>
      </c>
      <c r="EY42" s="63">
        <v>20</v>
      </c>
      <c r="EZ42" s="63">
        <v>3676</v>
      </c>
    </row>
    <row r="43" spans="1:156" ht="15" customHeight="1" x14ac:dyDescent="0.2">
      <c r="A43" s="60" t="s">
        <v>70</v>
      </c>
      <c r="B43" s="61" t="s">
        <v>454</v>
      </c>
      <c r="C43" s="92" t="s">
        <v>338</v>
      </c>
      <c r="D43" s="61" t="s">
        <v>158</v>
      </c>
      <c r="E43" s="61" t="s">
        <v>155</v>
      </c>
      <c r="F43" s="61" t="s">
        <v>155</v>
      </c>
      <c r="G43" s="61" t="s">
        <v>235</v>
      </c>
      <c r="H43" s="61" t="s">
        <v>314</v>
      </c>
      <c r="I43" s="95">
        <v>15</v>
      </c>
      <c r="J43" s="95">
        <v>3</v>
      </c>
      <c r="K43" s="95">
        <v>18</v>
      </c>
      <c r="L43" s="96" t="s">
        <v>147</v>
      </c>
      <c r="M43" s="95">
        <v>36</v>
      </c>
      <c r="N43" s="61" t="s">
        <v>361</v>
      </c>
      <c r="O43" s="95">
        <v>35</v>
      </c>
      <c r="P43" s="95">
        <v>12</v>
      </c>
      <c r="Q43" s="95">
        <v>144</v>
      </c>
      <c r="R43" s="96" t="s">
        <v>147</v>
      </c>
      <c r="S43" s="95">
        <v>191</v>
      </c>
      <c r="T43" s="61" t="s">
        <v>314</v>
      </c>
      <c r="U43" s="95">
        <v>9</v>
      </c>
      <c r="V43" s="95">
        <v>7</v>
      </c>
      <c r="W43" s="96" t="s">
        <v>147</v>
      </c>
      <c r="X43" s="96" t="s">
        <v>147</v>
      </c>
      <c r="Y43" s="95">
        <v>16</v>
      </c>
      <c r="Z43" s="61" t="s">
        <v>314</v>
      </c>
      <c r="AA43" s="96" t="s">
        <v>147</v>
      </c>
      <c r="AB43" s="96" t="s">
        <v>147</v>
      </c>
      <c r="AC43" s="95">
        <v>90</v>
      </c>
      <c r="AD43" s="96" t="s">
        <v>147</v>
      </c>
      <c r="AE43" s="95">
        <v>90</v>
      </c>
      <c r="AF43" s="61" t="s">
        <v>314</v>
      </c>
      <c r="AG43" s="95">
        <v>73</v>
      </c>
      <c r="AH43" s="96" t="s">
        <v>147</v>
      </c>
      <c r="AI43" s="95">
        <v>229</v>
      </c>
      <c r="AJ43" s="96" t="s">
        <v>147</v>
      </c>
      <c r="AK43" s="95">
        <v>302</v>
      </c>
      <c r="AL43" s="61" t="s">
        <v>314</v>
      </c>
      <c r="AM43" s="95">
        <v>48</v>
      </c>
      <c r="AN43" s="96" t="s">
        <v>147</v>
      </c>
      <c r="AO43" s="96" t="s">
        <v>147</v>
      </c>
      <c r="AP43" s="96" t="s">
        <v>147</v>
      </c>
      <c r="AQ43" s="95">
        <v>48</v>
      </c>
      <c r="AR43" s="61" t="s">
        <v>314</v>
      </c>
      <c r="AS43" s="95">
        <v>72</v>
      </c>
      <c r="AT43" s="96" t="s">
        <v>147</v>
      </c>
      <c r="AU43" s="96" t="s">
        <v>147</v>
      </c>
      <c r="AV43" s="96" t="s">
        <v>147</v>
      </c>
      <c r="AW43" s="95">
        <v>72</v>
      </c>
      <c r="AX43" s="61" t="s">
        <v>314</v>
      </c>
      <c r="AY43" s="95">
        <v>34</v>
      </c>
      <c r="AZ43" s="96" t="s">
        <v>147</v>
      </c>
      <c r="BA43" s="96" t="s">
        <v>147</v>
      </c>
      <c r="BB43" s="96" t="s">
        <v>147</v>
      </c>
      <c r="BC43" s="95">
        <v>34</v>
      </c>
      <c r="BD43" s="61" t="s">
        <v>314</v>
      </c>
      <c r="BE43" s="95">
        <v>34</v>
      </c>
      <c r="BF43" s="96" t="s">
        <v>147</v>
      </c>
      <c r="BG43" s="95">
        <v>13</v>
      </c>
      <c r="BH43" s="95">
        <v>6</v>
      </c>
      <c r="BI43" s="95">
        <v>53</v>
      </c>
      <c r="BJ43" s="61" t="s">
        <v>314</v>
      </c>
      <c r="BK43" s="95">
        <v>57</v>
      </c>
      <c r="BL43" s="95">
        <v>10</v>
      </c>
      <c r="BM43" s="95">
        <v>234</v>
      </c>
      <c r="BN43" s="96" t="s">
        <v>147</v>
      </c>
      <c r="BO43" s="95">
        <v>301</v>
      </c>
      <c r="BP43" s="61" t="s">
        <v>314</v>
      </c>
      <c r="BQ43" s="95">
        <v>50</v>
      </c>
      <c r="BR43" s="95">
        <v>72</v>
      </c>
      <c r="BS43" s="95">
        <v>30</v>
      </c>
      <c r="BT43" s="96" t="s">
        <v>147</v>
      </c>
      <c r="BU43" s="95">
        <v>152</v>
      </c>
      <c r="BV43" s="61" t="s">
        <v>314</v>
      </c>
      <c r="BW43" s="95">
        <v>33</v>
      </c>
      <c r="BX43" s="96" t="s">
        <v>147</v>
      </c>
      <c r="BY43" s="95">
        <v>134</v>
      </c>
      <c r="BZ43" s="96" t="s">
        <v>147</v>
      </c>
      <c r="CA43" s="95">
        <v>167</v>
      </c>
      <c r="CB43" s="61" t="s">
        <v>314</v>
      </c>
      <c r="CC43" s="96" t="s">
        <v>147</v>
      </c>
      <c r="CD43" s="96" t="s">
        <v>147</v>
      </c>
      <c r="CE43" s="96" t="s">
        <v>147</v>
      </c>
      <c r="CF43" s="95">
        <v>96</v>
      </c>
      <c r="CG43" s="95">
        <v>96</v>
      </c>
      <c r="CH43" s="61" t="s">
        <v>314</v>
      </c>
      <c r="CI43" s="95">
        <v>19</v>
      </c>
      <c r="CJ43" s="95">
        <v>20</v>
      </c>
      <c r="CK43" s="96" t="s">
        <v>147</v>
      </c>
      <c r="CL43" s="96" t="s">
        <v>147</v>
      </c>
      <c r="CM43" s="95">
        <v>39</v>
      </c>
      <c r="CN43" s="61" t="s">
        <v>314</v>
      </c>
      <c r="CO43" s="95">
        <v>131</v>
      </c>
      <c r="CP43" s="95">
        <v>156</v>
      </c>
      <c r="CQ43" s="95">
        <v>204</v>
      </c>
      <c r="CR43" s="96" t="s">
        <v>147</v>
      </c>
      <c r="CS43" s="63">
        <v>491</v>
      </c>
      <c r="CT43" s="61" t="s">
        <v>314</v>
      </c>
      <c r="CU43" s="95">
        <v>6</v>
      </c>
      <c r="CV43" s="95">
        <v>6</v>
      </c>
      <c r="CW43" s="95">
        <v>6</v>
      </c>
      <c r="CX43" s="96" t="s">
        <v>147</v>
      </c>
      <c r="CY43" s="95">
        <v>18</v>
      </c>
      <c r="CZ43" s="61" t="s">
        <v>314</v>
      </c>
      <c r="DA43" s="95">
        <v>139</v>
      </c>
      <c r="DB43" s="95">
        <v>198</v>
      </c>
      <c r="DC43" s="95">
        <v>196</v>
      </c>
      <c r="DD43" s="96" t="s">
        <v>147</v>
      </c>
      <c r="DE43" s="63">
        <v>533</v>
      </c>
      <c r="DF43" s="61" t="s">
        <v>314</v>
      </c>
      <c r="DG43" s="95">
        <v>34</v>
      </c>
      <c r="DH43" s="95">
        <v>36</v>
      </c>
      <c r="DI43" s="95">
        <v>12</v>
      </c>
      <c r="DJ43" s="96" t="s">
        <v>147</v>
      </c>
      <c r="DK43" s="95">
        <v>82</v>
      </c>
      <c r="DL43" s="61" t="s">
        <v>314</v>
      </c>
      <c r="DM43" s="95">
        <v>41</v>
      </c>
      <c r="DN43" s="95">
        <v>68</v>
      </c>
      <c r="DO43" s="95">
        <v>1</v>
      </c>
      <c r="DP43" s="96" t="s">
        <v>147</v>
      </c>
      <c r="DQ43" s="95">
        <v>110</v>
      </c>
      <c r="DR43" s="61" t="s">
        <v>314</v>
      </c>
      <c r="DS43" s="95">
        <v>47</v>
      </c>
      <c r="DT43" s="96" t="s">
        <v>147</v>
      </c>
      <c r="DU43" s="95">
        <v>96</v>
      </c>
      <c r="DV43" s="96" t="s">
        <v>147</v>
      </c>
      <c r="DW43" s="95">
        <v>143</v>
      </c>
      <c r="DX43" s="61" t="s">
        <v>314</v>
      </c>
      <c r="DY43" s="95">
        <v>16</v>
      </c>
      <c r="DZ43" s="95">
        <v>32</v>
      </c>
      <c r="EA43" s="95">
        <v>48</v>
      </c>
      <c r="EB43" s="96" t="s">
        <v>147</v>
      </c>
      <c r="EC43" s="95">
        <v>96</v>
      </c>
      <c r="ED43" s="61" t="s">
        <v>314</v>
      </c>
      <c r="EE43" s="95">
        <v>33</v>
      </c>
      <c r="EF43" s="96" t="s">
        <v>147</v>
      </c>
      <c r="EG43" s="96" t="s">
        <v>147</v>
      </c>
      <c r="EH43" s="96" t="s">
        <v>147</v>
      </c>
      <c r="EI43" s="95">
        <v>33</v>
      </c>
      <c r="EJ43" s="61" t="s">
        <v>314</v>
      </c>
      <c r="EK43" s="96" t="s">
        <v>147</v>
      </c>
      <c r="EL43" s="96" t="s">
        <v>147</v>
      </c>
      <c r="EM43" s="96" t="s">
        <v>147</v>
      </c>
      <c r="EN43" s="95">
        <v>7</v>
      </c>
      <c r="EO43" s="95">
        <v>7</v>
      </c>
      <c r="EP43" s="61" t="s">
        <v>6</v>
      </c>
      <c r="EQ43" s="115" t="s">
        <v>147</v>
      </c>
      <c r="ER43" s="115" t="s">
        <v>147</v>
      </c>
      <c r="ES43" s="115" t="s">
        <v>147</v>
      </c>
      <c r="ET43" s="115" t="s">
        <v>147</v>
      </c>
      <c r="EU43" s="115" t="s">
        <v>147</v>
      </c>
      <c r="EV43" s="63">
        <v>926</v>
      </c>
      <c r="EW43" s="63">
        <v>620</v>
      </c>
      <c r="EX43" s="63">
        <v>1455</v>
      </c>
      <c r="EY43" s="63">
        <v>109</v>
      </c>
      <c r="EZ43" s="63">
        <v>3110</v>
      </c>
    </row>
    <row r="44" spans="1:156" ht="15" customHeight="1" x14ac:dyDescent="0.2">
      <c r="A44" s="60" t="s">
        <v>111</v>
      </c>
      <c r="B44" s="61" t="s">
        <v>454</v>
      </c>
      <c r="C44" s="92" t="s">
        <v>339</v>
      </c>
      <c r="D44" s="61" t="s">
        <v>160</v>
      </c>
      <c r="E44" s="61" t="s">
        <v>158</v>
      </c>
      <c r="F44" s="61" t="s">
        <v>155</v>
      </c>
      <c r="G44" s="61" t="s">
        <v>302</v>
      </c>
      <c r="H44" s="61" t="s">
        <v>314</v>
      </c>
      <c r="I44" s="95">
        <v>38</v>
      </c>
      <c r="J44" s="96" t="s">
        <v>147</v>
      </c>
      <c r="K44" s="96" t="s">
        <v>147</v>
      </c>
      <c r="L44" s="96" t="s">
        <v>147</v>
      </c>
      <c r="M44" s="95">
        <v>38</v>
      </c>
      <c r="N44" s="61" t="s">
        <v>314</v>
      </c>
      <c r="O44" s="95">
        <v>78</v>
      </c>
      <c r="P44" s="95">
        <v>22</v>
      </c>
      <c r="Q44" s="95">
        <v>72</v>
      </c>
      <c r="R44" s="96" t="s">
        <v>147</v>
      </c>
      <c r="S44" s="95">
        <v>172</v>
      </c>
      <c r="T44" s="61" t="s">
        <v>314</v>
      </c>
      <c r="U44" s="95">
        <v>11</v>
      </c>
      <c r="V44" s="96" t="s">
        <v>147</v>
      </c>
      <c r="W44" s="95">
        <v>2</v>
      </c>
      <c r="X44" s="96" t="s">
        <v>147</v>
      </c>
      <c r="Y44" s="95">
        <v>13</v>
      </c>
      <c r="Z44" s="61" t="s">
        <v>314</v>
      </c>
      <c r="AA44" s="95">
        <v>8</v>
      </c>
      <c r="AB44" s="96" t="s">
        <v>147</v>
      </c>
      <c r="AC44" s="95">
        <v>70</v>
      </c>
      <c r="AD44" s="96" t="s">
        <v>147</v>
      </c>
      <c r="AE44" s="95">
        <v>78</v>
      </c>
      <c r="AF44" s="61" t="s">
        <v>314</v>
      </c>
      <c r="AG44" s="95">
        <v>70</v>
      </c>
      <c r="AH44" s="95">
        <v>9</v>
      </c>
      <c r="AI44" s="95">
        <v>175</v>
      </c>
      <c r="AJ44" s="96" t="s">
        <v>147</v>
      </c>
      <c r="AK44" s="95">
        <v>254</v>
      </c>
      <c r="AL44" s="61" t="s">
        <v>314</v>
      </c>
      <c r="AM44" s="95">
        <v>26</v>
      </c>
      <c r="AN44" s="96" t="s">
        <v>147</v>
      </c>
      <c r="AO44" s="96" t="s">
        <v>147</v>
      </c>
      <c r="AP44" s="96" t="s">
        <v>147</v>
      </c>
      <c r="AQ44" s="95">
        <v>26</v>
      </c>
      <c r="AR44" s="61" t="s">
        <v>314</v>
      </c>
      <c r="AS44" s="95">
        <v>102</v>
      </c>
      <c r="AT44" s="96" t="s">
        <v>147</v>
      </c>
      <c r="AU44" s="95">
        <v>3</v>
      </c>
      <c r="AV44" s="96" t="s">
        <v>147</v>
      </c>
      <c r="AW44" s="95">
        <v>105</v>
      </c>
      <c r="AX44" s="61" t="s">
        <v>314</v>
      </c>
      <c r="AY44" s="95">
        <v>24</v>
      </c>
      <c r="AZ44" s="95">
        <v>6</v>
      </c>
      <c r="BA44" s="96" t="s">
        <v>147</v>
      </c>
      <c r="BB44" s="96" t="s">
        <v>147</v>
      </c>
      <c r="BC44" s="95">
        <v>30</v>
      </c>
      <c r="BD44" s="61" t="s">
        <v>314</v>
      </c>
      <c r="BE44" s="95">
        <v>25</v>
      </c>
      <c r="BF44" s="95">
        <v>3</v>
      </c>
      <c r="BG44" s="95">
        <v>4</v>
      </c>
      <c r="BH44" s="96" t="s">
        <v>147</v>
      </c>
      <c r="BI44" s="95">
        <v>32</v>
      </c>
      <c r="BJ44" s="61" t="s">
        <v>314</v>
      </c>
      <c r="BK44" s="95">
        <v>83</v>
      </c>
      <c r="BL44" s="95">
        <v>37</v>
      </c>
      <c r="BM44" s="95">
        <v>186</v>
      </c>
      <c r="BN44" s="96" t="s">
        <v>147</v>
      </c>
      <c r="BO44" s="95">
        <v>306</v>
      </c>
      <c r="BP44" s="61" t="s">
        <v>314</v>
      </c>
      <c r="BQ44" s="95">
        <v>68</v>
      </c>
      <c r="BR44" s="95">
        <v>39</v>
      </c>
      <c r="BS44" s="95">
        <v>120</v>
      </c>
      <c r="BT44" s="96" t="s">
        <v>147</v>
      </c>
      <c r="BU44" s="95">
        <v>227</v>
      </c>
      <c r="BV44" s="61" t="s">
        <v>314</v>
      </c>
      <c r="BW44" s="95">
        <v>38</v>
      </c>
      <c r="BX44" s="96" t="s">
        <v>147</v>
      </c>
      <c r="BY44" s="95">
        <v>87</v>
      </c>
      <c r="BZ44" s="96" t="s">
        <v>147</v>
      </c>
      <c r="CA44" s="95">
        <v>125</v>
      </c>
      <c r="CB44" s="61" t="s">
        <v>314</v>
      </c>
      <c r="CC44" s="96" t="s">
        <v>147</v>
      </c>
      <c r="CD44" s="96" t="s">
        <v>147</v>
      </c>
      <c r="CE44" s="96" t="s">
        <v>147</v>
      </c>
      <c r="CF44" s="95">
        <v>160</v>
      </c>
      <c r="CG44" s="95">
        <v>160</v>
      </c>
      <c r="CH44" s="61" t="s">
        <v>314</v>
      </c>
      <c r="CI44" s="95">
        <v>24</v>
      </c>
      <c r="CJ44" s="96" t="s">
        <v>147</v>
      </c>
      <c r="CK44" s="96" t="s">
        <v>147</v>
      </c>
      <c r="CL44" s="96" t="s">
        <v>147</v>
      </c>
      <c r="CM44" s="95">
        <v>24</v>
      </c>
      <c r="CN44" s="61" t="s">
        <v>314</v>
      </c>
      <c r="CO44" s="95">
        <v>54</v>
      </c>
      <c r="CP44" s="95">
        <v>138</v>
      </c>
      <c r="CQ44" s="95">
        <v>300</v>
      </c>
      <c r="CR44" s="96" t="s">
        <v>147</v>
      </c>
      <c r="CS44" s="63">
        <v>492</v>
      </c>
      <c r="CT44" s="61" t="s">
        <v>314</v>
      </c>
      <c r="CU44" s="95">
        <v>14</v>
      </c>
      <c r="CV44" s="95">
        <v>4</v>
      </c>
      <c r="CW44" s="95">
        <v>15</v>
      </c>
      <c r="CX44" s="96" t="s">
        <v>147</v>
      </c>
      <c r="CY44" s="95">
        <v>33</v>
      </c>
      <c r="CZ44" s="61" t="s">
        <v>314</v>
      </c>
      <c r="DA44" s="95">
        <v>194</v>
      </c>
      <c r="DB44" s="95">
        <v>268</v>
      </c>
      <c r="DC44" s="95">
        <v>464</v>
      </c>
      <c r="DD44" s="96" t="s">
        <v>147</v>
      </c>
      <c r="DE44" s="63">
        <v>926</v>
      </c>
      <c r="DF44" s="61" t="s">
        <v>314</v>
      </c>
      <c r="DG44" s="95">
        <v>12</v>
      </c>
      <c r="DH44" s="95">
        <v>26</v>
      </c>
      <c r="DI44" s="96" t="s">
        <v>147</v>
      </c>
      <c r="DJ44" s="96" t="s">
        <v>147</v>
      </c>
      <c r="DK44" s="95">
        <v>38</v>
      </c>
      <c r="DL44" s="61" t="s">
        <v>314</v>
      </c>
      <c r="DM44" s="95">
        <v>45</v>
      </c>
      <c r="DN44" s="95">
        <v>18</v>
      </c>
      <c r="DO44" s="96" t="s">
        <v>147</v>
      </c>
      <c r="DP44" s="96" t="s">
        <v>147</v>
      </c>
      <c r="DQ44" s="95">
        <v>63</v>
      </c>
      <c r="DR44" s="61" t="s">
        <v>314</v>
      </c>
      <c r="DS44" s="95">
        <v>34</v>
      </c>
      <c r="DT44" s="96" t="s">
        <v>147</v>
      </c>
      <c r="DU44" s="95">
        <v>131</v>
      </c>
      <c r="DV44" s="95">
        <v>24</v>
      </c>
      <c r="DW44" s="95">
        <v>189</v>
      </c>
      <c r="DX44" s="61" t="s">
        <v>314</v>
      </c>
      <c r="DY44" s="95">
        <v>53</v>
      </c>
      <c r="DZ44" s="95">
        <v>16</v>
      </c>
      <c r="EA44" s="95">
        <v>15</v>
      </c>
      <c r="EB44" s="96" t="s">
        <v>147</v>
      </c>
      <c r="EC44" s="95">
        <v>84</v>
      </c>
      <c r="ED44" s="61" t="s">
        <v>314</v>
      </c>
      <c r="EE44" s="95">
        <v>60</v>
      </c>
      <c r="EF44" s="96" t="s">
        <v>147</v>
      </c>
      <c r="EG44" s="95">
        <v>66</v>
      </c>
      <c r="EH44" s="96" t="s">
        <v>147</v>
      </c>
      <c r="EI44" s="95">
        <v>126</v>
      </c>
      <c r="EJ44" s="61" t="s">
        <v>314</v>
      </c>
      <c r="EK44" s="96" t="s">
        <v>147</v>
      </c>
      <c r="EL44" s="96" t="s">
        <v>147</v>
      </c>
      <c r="EM44" s="96" t="s">
        <v>147</v>
      </c>
      <c r="EN44" s="95">
        <v>160</v>
      </c>
      <c r="EO44" s="95">
        <v>160</v>
      </c>
      <c r="EP44" s="61" t="s">
        <v>6</v>
      </c>
      <c r="EQ44" s="115" t="s">
        <v>147</v>
      </c>
      <c r="ER44" s="115" t="s">
        <v>147</v>
      </c>
      <c r="ES44" s="115" t="s">
        <v>147</v>
      </c>
      <c r="ET44" s="115" t="s">
        <v>147</v>
      </c>
      <c r="EU44" s="115" t="s">
        <v>147</v>
      </c>
      <c r="EV44" s="63">
        <v>1061</v>
      </c>
      <c r="EW44" s="63">
        <v>586</v>
      </c>
      <c r="EX44" s="63">
        <v>1710</v>
      </c>
      <c r="EY44" s="63">
        <v>344</v>
      </c>
      <c r="EZ44" s="63">
        <v>3701</v>
      </c>
    </row>
    <row r="45" spans="1:156" ht="15" customHeight="1" x14ac:dyDescent="0.2">
      <c r="A45" s="60" t="s">
        <v>106</v>
      </c>
      <c r="B45" s="61" t="s">
        <v>454</v>
      </c>
      <c r="C45" s="92" t="s">
        <v>129</v>
      </c>
      <c r="D45" s="61" t="s">
        <v>160</v>
      </c>
      <c r="E45" s="61" t="s">
        <v>155</v>
      </c>
      <c r="F45" s="61" t="s">
        <v>155</v>
      </c>
      <c r="G45" s="61" t="s">
        <v>158</v>
      </c>
      <c r="H45" s="61" t="s">
        <v>314</v>
      </c>
      <c r="I45" s="95">
        <v>34</v>
      </c>
      <c r="J45" s="96" t="s">
        <v>147</v>
      </c>
      <c r="K45" s="95">
        <v>62</v>
      </c>
      <c r="L45" s="95">
        <v>11</v>
      </c>
      <c r="M45" s="95">
        <v>107</v>
      </c>
      <c r="N45" s="61" t="s">
        <v>314</v>
      </c>
      <c r="O45" s="95">
        <v>22</v>
      </c>
      <c r="P45" s="95">
        <v>4</v>
      </c>
      <c r="Q45" s="95">
        <v>52</v>
      </c>
      <c r="R45" s="95">
        <v>10</v>
      </c>
      <c r="S45" s="95">
        <v>88</v>
      </c>
      <c r="T45" s="61" t="s">
        <v>314</v>
      </c>
      <c r="U45" s="95">
        <v>6</v>
      </c>
      <c r="V45" s="96" t="s">
        <v>147</v>
      </c>
      <c r="W45" s="96" t="s">
        <v>147</v>
      </c>
      <c r="X45" s="96" t="s">
        <v>147</v>
      </c>
      <c r="Y45" s="95">
        <v>6</v>
      </c>
      <c r="Z45" s="61" t="s">
        <v>314</v>
      </c>
      <c r="AA45" s="95">
        <v>7</v>
      </c>
      <c r="AB45" s="95">
        <v>2</v>
      </c>
      <c r="AC45" s="95">
        <v>63</v>
      </c>
      <c r="AD45" s="96" t="s">
        <v>147</v>
      </c>
      <c r="AE45" s="95">
        <v>72</v>
      </c>
      <c r="AF45" s="61" t="s">
        <v>314</v>
      </c>
      <c r="AG45" s="95">
        <v>26</v>
      </c>
      <c r="AH45" s="95">
        <v>13</v>
      </c>
      <c r="AI45" s="95">
        <v>112</v>
      </c>
      <c r="AJ45" s="95">
        <v>15</v>
      </c>
      <c r="AK45" s="95">
        <v>166</v>
      </c>
      <c r="AL45" s="61" t="s">
        <v>314</v>
      </c>
      <c r="AM45" s="95">
        <v>4</v>
      </c>
      <c r="AN45" s="95">
        <v>1</v>
      </c>
      <c r="AO45" s="95">
        <v>20</v>
      </c>
      <c r="AP45" s="95">
        <v>5</v>
      </c>
      <c r="AQ45" s="95">
        <v>30</v>
      </c>
      <c r="AR45" s="61" t="s">
        <v>314</v>
      </c>
      <c r="AS45" s="95">
        <v>107</v>
      </c>
      <c r="AT45" s="96" t="s">
        <v>147</v>
      </c>
      <c r="AU45" s="95">
        <v>13</v>
      </c>
      <c r="AV45" s="95">
        <v>5</v>
      </c>
      <c r="AW45" s="95">
        <v>125</v>
      </c>
      <c r="AX45" s="61" t="s">
        <v>314</v>
      </c>
      <c r="AY45" s="95">
        <v>12</v>
      </c>
      <c r="AZ45" s="96" t="s">
        <v>147</v>
      </c>
      <c r="BA45" s="96" t="s">
        <v>147</v>
      </c>
      <c r="BB45" s="96" t="s">
        <v>147</v>
      </c>
      <c r="BC45" s="95">
        <v>12</v>
      </c>
      <c r="BD45" s="61" t="s">
        <v>314</v>
      </c>
      <c r="BE45" s="95">
        <v>33</v>
      </c>
      <c r="BF45" s="95">
        <v>3</v>
      </c>
      <c r="BG45" s="96" t="s">
        <v>147</v>
      </c>
      <c r="BH45" s="96" t="s">
        <v>147</v>
      </c>
      <c r="BI45" s="95">
        <v>36</v>
      </c>
      <c r="BJ45" s="61" t="s">
        <v>314</v>
      </c>
      <c r="BK45" s="95">
        <v>84</v>
      </c>
      <c r="BL45" s="95">
        <v>25</v>
      </c>
      <c r="BM45" s="95">
        <v>280</v>
      </c>
      <c r="BN45" s="95">
        <v>15</v>
      </c>
      <c r="BO45" s="95">
        <v>404</v>
      </c>
      <c r="BP45" s="61" t="s">
        <v>314</v>
      </c>
      <c r="BQ45" s="95">
        <v>32</v>
      </c>
      <c r="BR45" s="95">
        <v>19</v>
      </c>
      <c r="BS45" s="95">
        <v>50</v>
      </c>
      <c r="BT45" s="96" t="s">
        <v>147</v>
      </c>
      <c r="BU45" s="95">
        <v>101</v>
      </c>
      <c r="BV45" s="61" t="s">
        <v>314</v>
      </c>
      <c r="BW45" s="95">
        <v>49</v>
      </c>
      <c r="BX45" s="96" t="s">
        <v>147</v>
      </c>
      <c r="BY45" s="95">
        <v>120</v>
      </c>
      <c r="BZ45" s="95">
        <v>15</v>
      </c>
      <c r="CA45" s="95">
        <v>184</v>
      </c>
      <c r="CB45" s="61" t="s">
        <v>314</v>
      </c>
      <c r="CC45" s="95">
        <v>4</v>
      </c>
      <c r="CD45" s="96" t="s">
        <v>147</v>
      </c>
      <c r="CE45" s="96" t="s">
        <v>147</v>
      </c>
      <c r="CF45" s="95">
        <v>8</v>
      </c>
      <c r="CG45" s="95">
        <v>12</v>
      </c>
      <c r="CH45" s="61" t="s">
        <v>311</v>
      </c>
      <c r="CI45" s="95">
        <v>34</v>
      </c>
      <c r="CJ45" s="95">
        <v>5</v>
      </c>
      <c r="CK45" s="96" t="s">
        <v>147</v>
      </c>
      <c r="CL45" s="96" t="s">
        <v>147</v>
      </c>
      <c r="CM45" s="95">
        <v>39</v>
      </c>
      <c r="CN45" s="61" t="s">
        <v>314</v>
      </c>
      <c r="CO45" s="95">
        <v>46</v>
      </c>
      <c r="CP45" s="95">
        <v>112</v>
      </c>
      <c r="CQ45" s="95">
        <v>300</v>
      </c>
      <c r="CR45" s="95">
        <v>62</v>
      </c>
      <c r="CS45" s="63">
        <v>520</v>
      </c>
      <c r="CT45" s="61" t="s">
        <v>314</v>
      </c>
      <c r="CU45" s="95">
        <v>21</v>
      </c>
      <c r="CV45" s="95">
        <v>19</v>
      </c>
      <c r="CW45" s="95">
        <v>70</v>
      </c>
      <c r="CX45" s="96" t="s">
        <v>147</v>
      </c>
      <c r="CY45" s="95">
        <v>110</v>
      </c>
      <c r="CZ45" s="61" t="s">
        <v>314</v>
      </c>
      <c r="DA45" s="95">
        <v>122</v>
      </c>
      <c r="DB45" s="95">
        <v>294</v>
      </c>
      <c r="DC45" s="95">
        <v>283</v>
      </c>
      <c r="DD45" s="96" t="s">
        <v>147</v>
      </c>
      <c r="DE45" s="63">
        <v>699</v>
      </c>
      <c r="DF45" s="61" t="s">
        <v>314</v>
      </c>
      <c r="DG45" s="95">
        <v>33</v>
      </c>
      <c r="DH45" s="95">
        <v>82</v>
      </c>
      <c r="DI45" s="96" t="s">
        <v>147</v>
      </c>
      <c r="DJ45" s="96" t="s">
        <v>147</v>
      </c>
      <c r="DK45" s="95">
        <v>115</v>
      </c>
      <c r="DL45" s="61" t="s">
        <v>314</v>
      </c>
      <c r="DM45" s="95">
        <v>20</v>
      </c>
      <c r="DN45" s="96" t="s">
        <v>147</v>
      </c>
      <c r="DO45" s="95">
        <v>15</v>
      </c>
      <c r="DP45" s="96" t="s">
        <v>147</v>
      </c>
      <c r="DQ45" s="95">
        <v>35</v>
      </c>
      <c r="DR45" s="61" t="s">
        <v>314</v>
      </c>
      <c r="DS45" s="95">
        <v>45</v>
      </c>
      <c r="DT45" s="95">
        <v>14</v>
      </c>
      <c r="DU45" s="95">
        <v>60</v>
      </c>
      <c r="DV45" s="95">
        <v>104</v>
      </c>
      <c r="DW45" s="95">
        <v>223</v>
      </c>
      <c r="DX45" s="61" t="s">
        <v>314</v>
      </c>
      <c r="DY45" s="95">
        <v>58</v>
      </c>
      <c r="DZ45" s="96" t="s">
        <v>147</v>
      </c>
      <c r="EA45" s="95">
        <v>30</v>
      </c>
      <c r="EB45" s="96" t="s">
        <v>147</v>
      </c>
      <c r="EC45" s="95">
        <v>88</v>
      </c>
      <c r="ED45" s="61" t="s">
        <v>314</v>
      </c>
      <c r="EE45" s="95">
        <v>16</v>
      </c>
      <c r="EF45" s="96" t="s">
        <v>147</v>
      </c>
      <c r="EG45" s="95">
        <v>49</v>
      </c>
      <c r="EH45" s="95">
        <v>30</v>
      </c>
      <c r="EI45" s="95">
        <v>95</v>
      </c>
      <c r="EJ45" s="61" t="s">
        <v>314</v>
      </c>
      <c r="EK45" s="95">
        <v>6</v>
      </c>
      <c r="EL45" s="96" t="s">
        <v>147</v>
      </c>
      <c r="EM45" s="96" t="s">
        <v>147</v>
      </c>
      <c r="EN45" s="95">
        <v>79</v>
      </c>
      <c r="EO45" s="95">
        <v>85</v>
      </c>
      <c r="EP45" s="61" t="s">
        <v>6</v>
      </c>
      <c r="EQ45" s="115" t="s">
        <v>147</v>
      </c>
      <c r="ER45" s="115" t="s">
        <v>147</v>
      </c>
      <c r="ES45" s="115" t="s">
        <v>147</v>
      </c>
      <c r="ET45" s="115" t="s">
        <v>147</v>
      </c>
      <c r="EU45" s="115" t="s">
        <v>147</v>
      </c>
      <c r="EV45" s="63">
        <v>821</v>
      </c>
      <c r="EW45" s="63">
        <v>593</v>
      </c>
      <c r="EX45" s="63">
        <v>1579</v>
      </c>
      <c r="EY45" s="63">
        <v>359</v>
      </c>
      <c r="EZ45" s="63">
        <v>3352</v>
      </c>
    </row>
    <row r="46" spans="1:156" ht="15" customHeight="1" x14ac:dyDescent="0.2">
      <c r="A46" s="60" t="s">
        <v>106</v>
      </c>
      <c r="B46" s="61" t="s">
        <v>455</v>
      </c>
      <c r="C46" s="92" t="s">
        <v>340</v>
      </c>
      <c r="D46" s="61" t="s">
        <v>157</v>
      </c>
      <c r="E46" s="61" t="s">
        <v>155</v>
      </c>
      <c r="F46" s="61" t="s">
        <v>155</v>
      </c>
      <c r="G46" s="61" t="s">
        <v>158</v>
      </c>
      <c r="H46" s="61" t="s">
        <v>314</v>
      </c>
      <c r="I46" s="95">
        <v>21</v>
      </c>
      <c r="J46" s="95">
        <v>3</v>
      </c>
      <c r="K46" s="95">
        <v>53</v>
      </c>
      <c r="L46" s="95">
        <v>6</v>
      </c>
      <c r="M46" s="95">
        <v>83</v>
      </c>
      <c r="N46" s="61" t="s">
        <v>314</v>
      </c>
      <c r="O46" s="95">
        <v>25</v>
      </c>
      <c r="P46" s="95">
        <v>4</v>
      </c>
      <c r="Q46" s="95">
        <v>78</v>
      </c>
      <c r="R46" s="96" t="s">
        <v>147</v>
      </c>
      <c r="S46" s="95">
        <v>107</v>
      </c>
      <c r="T46" s="61" t="s">
        <v>314</v>
      </c>
      <c r="U46" s="95">
        <v>21</v>
      </c>
      <c r="V46" s="95">
        <v>3</v>
      </c>
      <c r="W46" s="96" t="s">
        <v>147</v>
      </c>
      <c r="X46" s="96" t="s">
        <v>147</v>
      </c>
      <c r="Y46" s="95">
        <v>24</v>
      </c>
      <c r="Z46" s="61" t="s">
        <v>314</v>
      </c>
      <c r="AA46" s="95">
        <v>10</v>
      </c>
      <c r="AB46" s="96" t="s">
        <v>147</v>
      </c>
      <c r="AC46" s="95">
        <v>32</v>
      </c>
      <c r="AD46" s="96" t="s">
        <v>147</v>
      </c>
      <c r="AE46" s="95">
        <v>42</v>
      </c>
      <c r="AF46" s="61" t="s">
        <v>314</v>
      </c>
      <c r="AG46" s="95">
        <v>58</v>
      </c>
      <c r="AH46" s="96" t="s">
        <v>147</v>
      </c>
      <c r="AI46" s="95">
        <v>41</v>
      </c>
      <c r="AJ46" s="95">
        <v>6</v>
      </c>
      <c r="AK46" s="95">
        <v>105</v>
      </c>
      <c r="AL46" s="61" t="s">
        <v>314</v>
      </c>
      <c r="AM46" s="95">
        <v>16</v>
      </c>
      <c r="AN46" s="96" t="s">
        <v>147</v>
      </c>
      <c r="AO46" s="95">
        <v>10</v>
      </c>
      <c r="AP46" s="96" t="s">
        <v>147</v>
      </c>
      <c r="AQ46" s="95">
        <v>26</v>
      </c>
      <c r="AR46" s="61" t="s">
        <v>314</v>
      </c>
      <c r="AS46" s="95">
        <v>90</v>
      </c>
      <c r="AT46" s="96" t="s">
        <v>147</v>
      </c>
      <c r="AU46" s="95">
        <v>13</v>
      </c>
      <c r="AV46" s="96" t="s">
        <v>147</v>
      </c>
      <c r="AW46" s="95">
        <v>103</v>
      </c>
      <c r="AX46" s="61" t="s">
        <v>314</v>
      </c>
      <c r="AY46" s="95">
        <v>16</v>
      </c>
      <c r="AZ46" s="95">
        <v>3</v>
      </c>
      <c r="BA46" s="95">
        <v>10</v>
      </c>
      <c r="BB46" s="96" t="s">
        <v>147</v>
      </c>
      <c r="BC46" s="95">
        <v>29</v>
      </c>
      <c r="BD46" s="61" t="s">
        <v>314</v>
      </c>
      <c r="BE46" s="95">
        <v>40</v>
      </c>
      <c r="BF46" s="95">
        <v>3</v>
      </c>
      <c r="BG46" s="95">
        <v>2</v>
      </c>
      <c r="BH46" s="96" t="s">
        <v>147</v>
      </c>
      <c r="BI46" s="95">
        <v>45</v>
      </c>
      <c r="BJ46" s="61" t="s">
        <v>314</v>
      </c>
      <c r="BK46" s="95">
        <v>62</v>
      </c>
      <c r="BL46" s="95">
        <v>22</v>
      </c>
      <c r="BM46" s="95">
        <v>312</v>
      </c>
      <c r="BN46" s="95">
        <v>12</v>
      </c>
      <c r="BO46" s="95">
        <v>408</v>
      </c>
      <c r="BP46" s="61" t="s">
        <v>314</v>
      </c>
      <c r="BQ46" s="95">
        <v>24</v>
      </c>
      <c r="BR46" s="95">
        <v>32</v>
      </c>
      <c r="BS46" s="95">
        <v>90</v>
      </c>
      <c r="BT46" s="95">
        <v>12</v>
      </c>
      <c r="BU46" s="95">
        <v>158</v>
      </c>
      <c r="BV46" s="61" t="s">
        <v>314</v>
      </c>
      <c r="BW46" s="95">
        <v>49</v>
      </c>
      <c r="BX46" s="96" t="s">
        <v>147</v>
      </c>
      <c r="BY46" s="95">
        <v>75</v>
      </c>
      <c r="BZ46" s="95">
        <v>12</v>
      </c>
      <c r="CA46" s="95">
        <v>136</v>
      </c>
      <c r="CB46" s="61" t="s">
        <v>314</v>
      </c>
      <c r="CC46" s="95">
        <v>11</v>
      </c>
      <c r="CD46" s="96" t="s">
        <v>147</v>
      </c>
      <c r="CE46" s="96" t="s">
        <v>147</v>
      </c>
      <c r="CF46" s="95">
        <v>40</v>
      </c>
      <c r="CG46" s="95">
        <v>51</v>
      </c>
      <c r="CH46" s="61" t="s">
        <v>314</v>
      </c>
      <c r="CI46" s="95">
        <v>38</v>
      </c>
      <c r="CJ46" s="95">
        <v>5</v>
      </c>
      <c r="CK46" s="95">
        <v>1</v>
      </c>
      <c r="CL46" s="96" t="s">
        <v>147</v>
      </c>
      <c r="CM46" s="95">
        <v>44</v>
      </c>
      <c r="CN46" s="61" t="s">
        <v>314</v>
      </c>
      <c r="CO46" s="95">
        <v>22</v>
      </c>
      <c r="CP46" s="95">
        <v>106</v>
      </c>
      <c r="CQ46" s="95">
        <v>169</v>
      </c>
      <c r="CR46" s="95">
        <v>6</v>
      </c>
      <c r="CS46" s="63">
        <v>303</v>
      </c>
      <c r="CT46" s="61" t="s">
        <v>314</v>
      </c>
      <c r="CU46" s="95">
        <v>29</v>
      </c>
      <c r="CV46" s="95">
        <v>33</v>
      </c>
      <c r="CW46" s="95">
        <v>50</v>
      </c>
      <c r="CX46" s="95">
        <v>6</v>
      </c>
      <c r="CY46" s="95">
        <v>118</v>
      </c>
      <c r="CZ46" s="61" t="s">
        <v>314</v>
      </c>
      <c r="DA46" s="95">
        <v>128</v>
      </c>
      <c r="DB46" s="95">
        <v>282</v>
      </c>
      <c r="DC46" s="95">
        <v>230</v>
      </c>
      <c r="DD46" s="96" t="s">
        <v>147</v>
      </c>
      <c r="DE46" s="63">
        <v>640</v>
      </c>
      <c r="DF46" s="61" t="s">
        <v>314</v>
      </c>
      <c r="DG46" s="95">
        <v>61</v>
      </c>
      <c r="DH46" s="95">
        <v>45</v>
      </c>
      <c r="DI46" s="95">
        <v>17</v>
      </c>
      <c r="DJ46" s="96" t="s">
        <v>147</v>
      </c>
      <c r="DK46" s="95">
        <v>123</v>
      </c>
      <c r="DL46" s="61" t="s">
        <v>314</v>
      </c>
      <c r="DM46" s="95">
        <v>32</v>
      </c>
      <c r="DN46" s="95">
        <v>5</v>
      </c>
      <c r="DO46" s="95">
        <v>40</v>
      </c>
      <c r="DP46" s="96" t="s">
        <v>147</v>
      </c>
      <c r="DQ46" s="95">
        <v>77</v>
      </c>
      <c r="DR46" s="61" t="s">
        <v>314</v>
      </c>
      <c r="DS46" s="95">
        <v>16</v>
      </c>
      <c r="DT46" s="95">
        <v>4</v>
      </c>
      <c r="DU46" s="95">
        <v>120</v>
      </c>
      <c r="DV46" s="96" t="s">
        <v>147</v>
      </c>
      <c r="DW46" s="95">
        <v>140</v>
      </c>
      <c r="DX46" s="61" t="s">
        <v>314</v>
      </c>
      <c r="DY46" s="95">
        <v>26</v>
      </c>
      <c r="DZ46" s="95">
        <v>6</v>
      </c>
      <c r="EA46" s="95">
        <v>30</v>
      </c>
      <c r="EB46" s="96" t="s">
        <v>147</v>
      </c>
      <c r="EC46" s="95">
        <v>62</v>
      </c>
      <c r="ED46" s="61" t="s">
        <v>314</v>
      </c>
      <c r="EE46" s="95">
        <v>61</v>
      </c>
      <c r="EF46" s="95">
        <v>2</v>
      </c>
      <c r="EG46" s="95">
        <v>48</v>
      </c>
      <c r="EH46" s="96" t="s">
        <v>147</v>
      </c>
      <c r="EI46" s="95">
        <v>111</v>
      </c>
      <c r="EJ46" s="61" t="s">
        <v>314</v>
      </c>
      <c r="EK46" s="95">
        <v>32</v>
      </c>
      <c r="EL46" s="95">
        <v>15</v>
      </c>
      <c r="EM46" s="96" t="s">
        <v>147</v>
      </c>
      <c r="EN46" s="95">
        <v>152</v>
      </c>
      <c r="EO46" s="95">
        <v>199</v>
      </c>
      <c r="EP46" s="61" t="s">
        <v>314</v>
      </c>
      <c r="EQ46" s="63">
        <v>136</v>
      </c>
      <c r="ER46" s="63">
        <v>33</v>
      </c>
      <c r="ES46" s="63">
        <v>448</v>
      </c>
      <c r="ET46" s="115" t="s">
        <v>147</v>
      </c>
      <c r="EU46" s="63">
        <v>617</v>
      </c>
      <c r="EV46" s="63">
        <v>1024</v>
      </c>
      <c r="EW46" s="63">
        <v>606</v>
      </c>
      <c r="EX46" s="63">
        <v>1869</v>
      </c>
      <c r="EY46" s="63">
        <v>252</v>
      </c>
      <c r="EZ46" s="63">
        <v>3751</v>
      </c>
    </row>
    <row r="47" spans="1:156" ht="15" customHeight="1" x14ac:dyDescent="0.2">
      <c r="A47" s="60" t="s">
        <v>80</v>
      </c>
      <c r="B47" s="61" t="s">
        <v>454</v>
      </c>
      <c r="C47" s="92" t="s">
        <v>341</v>
      </c>
      <c r="D47" s="61" t="s">
        <v>160</v>
      </c>
      <c r="E47" s="61" t="s">
        <v>155</v>
      </c>
      <c r="F47" s="61" t="s">
        <v>155</v>
      </c>
      <c r="G47" s="61" t="s">
        <v>303</v>
      </c>
      <c r="H47" s="61" t="s">
        <v>314</v>
      </c>
      <c r="I47" s="95">
        <v>15</v>
      </c>
      <c r="J47" s="96" t="s">
        <v>147</v>
      </c>
      <c r="K47" s="95">
        <v>136</v>
      </c>
      <c r="L47" s="96" t="s">
        <v>147</v>
      </c>
      <c r="M47" s="95">
        <v>151</v>
      </c>
      <c r="N47" s="61" t="s">
        <v>314</v>
      </c>
      <c r="O47" s="95">
        <v>38</v>
      </c>
      <c r="P47" s="95">
        <v>57</v>
      </c>
      <c r="Q47" s="95">
        <v>5</v>
      </c>
      <c r="R47" s="96" t="s">
        <v>147</v>
      </c>
      <c r="S47" s="95">
        <v>100</v>
      </c>
      <c r="T47" s="61" t="s">
        <v>314</v>
      </c>
      <c r="U47" s="95">
        <v>13</v>
      </c>
      <c r="V47" s="96" t="s">
        <v>147</v>
      </c>
      <c r="W47" s="96" t="s">
        <v>147</v>
      </c>
      <c r="X47" s="96" t="s">
        <v>147</v>
      </c>
      <c r="Y47" s="95">
        <v>13</v>
      </c>
      <c r="Z47" s="61" t="s">
        <v>314</v>
      </c>
      <c r="AA47" s="95">
        <v>9</v>
      </c>
      <c r="AB47" s="96" t="s">
        <v>147</v>
      </c>
      <c r="AC47" s="95">
        <v>36</v>
      </c>
      <c r="AD47" s="96" t="s">
        <v>147</v>
      </c>
      <c r="AE47" s="95">
        <v>45</v>
      </c>
      <c r="AF47" s="61" t="s">
        <v>314</v>
      </c>
      <c r="AG47" s="95">
        <v>76</v>
      </c>
      <c r="AH47" s="95">
        <v>4</v>
      </c>
      <c r="AI47" s="95">
        <v>237</v>
      </c>
      <c r="AJ47" s="96" t="s">
        <v>147</v>
      </c>
      <c r="AK47" s="95">
        <v>317</v>
      </c>
      <c r="AL47" s="61" t="s">
        <v>314</v>
      </c>
      <c r="AM47" s="95">
        <v>27</v>
      </c>
      <c r="AN47" s="96" t="s">
        <v>147</v>
      </c>
      <c r="AO47" s="96" t="s">
        <v>147</v>
      </c>
      <c r="AP47" s="96" t="s">
        <v>147</v>
      </c>
      <c r="AQ47" s="95">
        <v>27</v>
      </c>
      <c r="AR47" s="61" t="s">
        <v>314</v>
      </c>
      <c r="AS47" s="95">
        <v>73</v>
      </c>
      <c r="AT47" s="95">
        <v>2</v>
      </c>
      <c r="AU47" s="96" t="s">
        <v>147</v>
      </c>
      <c r="AV47" s="96" t="s">
        <v>147</v>
      </c>
      <c r="AW47" s="95">
        <v>75</v>
      </c>
      <c r="AX47" s="61" t="s">
        <v>314</v>
      </c>
      <c r="AY47" s="95">
        <v>10</v>
      </c>
      <c r="AZ47" s="96" t="s">
        <v>147</v>
      </c>
      <c r="BA47" s="95">
        <v>37</v>
      </c>
      <c r="BB47" s="96" t="s">
        <v>147</v>
      </c>
      <c r="BC47" s="95">
        <v>47</v>
      </c>
      <c r="BD47" s="61" t="s">
        <v>314</v>
      </c>
      <c r="BE47" s="95">
        <v>32</v>
      </c>
      <c r="BF47" s="95">
        <v>8</v>
      </c>
      <c r="BG47" s="96" t="s">
        <v>147</v>
      </c>
      <c r="BH47" s="96" t="s">
        <v>147</v>
      </c>
      <c r="BI47" s="95">
        <v>40</v>
      </c>
      <c r="BJ47" s="61" t="s">
        <v>314</v>
      </c>
      <c r="BK47" s="95">
        <v>98</v>
      </c>
      <c r="BL47" s="95">
        <v>99</v>
      </c>
      <c r="BM47" s="95">
        <v>296</v>
      </c>
      <c r="BN47" s="96" t="s">
        <v>147</v>
      </c>
      <c r="BO47" s="95">
        <v>493</v>
      </c>
      <c r="BP47" s="61" t="s">
        <v>314</v>
      </c>
      <c r="BQ47" s="95">
        <v>31</v>
      </c>
      <c r="BR47" s="95">
        <v>31</v>
      </c>
      <c r="BS47" s="95">
        <v>90</v>
      </c>
      <c r="BT47" s="96" t="s">
        <v>147</v>
      </c>
      <c r="BU47" s="95">
        <v>152</v>
      </c>
      <c r="BV47" s="61" t="s">
        <v>314</v>
      </c>
      <c r="BW47" s="95">
        <v>41</v>
      </c>
      <c r="BX47" s="96" t="s">
        <v>147</v>
      </c>
      <c r="BY47" s="95">
        <v>80</v>
      </c>
      <c r="BZ47" s="96" t="s">
        <v>147</v>
      </c>
      <c r="CA47" s="95">
        <v>121</v>
      </c>
      <c r="CB47" s="61" t="s">
        <v>314</v>
      </c>
      <c r="CC47" s="95">
        <v>1</v>
      </c>
      <c r="CD47" s="96" t="s">
        <v>147</v>
      </c>
      <c r="CE47" s="96" t="s">
        <v>147</v>
      </c>
      <c r="CF47" s="95">
        <v>40</v>
      </c>
      <c r="CG47" s="95">
        <v>41</v>
      </c>
      <c r="CH47" s="61" t="s">
        <v>314</v>
      </c>
      <c r="CI47" s="95">
        <v>54</v>
      </c>
      <c r="CJ47" s="95">
        <v>17</v>
      </c>
      <c r="CK47" s="96" t="s">
        <v>147</v>
      </c>
      <c r="CL47" s="96" t="s">
        <v>147</v>
      </c>
      <c r="CM47" s="95">
        <v>71</v>
      </c>
      <c r="CN47" s="61" t="s">
        <v>314</v>
      </c>
      <c r="CO47" s="95">
        <v>46</v>
      </c>
      <c r="CP47" s="95">
        <v>140</v>
      </c>
      <c r="CQ47" s="95">
        <v>226</v>
      </c>
      <c r="CR47" s="96" t="s">
        <v>147</v>
      </c>
      <c r="CS47" s="63">
        <v>412</v>
      </c>
      <c r="CT47" s="61" t="s">
        <v>314</v>
      </c>
      <c r="CU47" s="95">
        <v>10</v>
      </c>
      <c r="CV47" s="96" t="s">
        <v>147</v>
      </c>
      <c r="CW47" s="96" t="s">
        <v>147</v>
      </c>
      <c r="CX47" s="96" t="s">
        <v>147</v>
      </c>
      <c r="CY47" s="95">
        <v>10</v>
      </c>
      <c r="CZ47" s="61" t="s">
        <v>314</v>
      </c>
      <c r="DA47" s="95">
        <v>131</v>
      </c>
      <c r="DB47" s="95">
        <v>261</v>
      </c>
      <c r="DC47" s="95">
        <v>590</v>
      </c>
      <c r="DD47" s="96" t="s">
        <v>147</v>
      </c>
      <c r="DE47" s="63">
        <v>982</v>
      </c>
      <c r="DF47" s="61" t="s">
        <v>314</v>
      </c>
      <c r="DG47" s="95">
        <v>22</v>
      </c>
      <c r="DH47" s="95">
        <v>44</v>
      </c>
      <c r="DI47" s="95">
        <v>8</v>
      </c>
      <c r="DJ47" s="96" t="s">
        <v>147</v>
      </c>
      <c r="DK47" s="95">
        <v>74</v>
      </c>
      <c r="DL47" s="61" t="s">
        <v>314</v>
      </c>
      <c r="DM47" s="95">
        <v>22</v>
      </c>
      <c r="DN47" s="95">
        <v>28</v>
      </c>
      <c r="DO47" s="95">
        <v>21</v>
      </c>
      <c r="DP47" s="96" t="s">
        <v>147</v>
      </c>
      <c r="DQ47" s="95">
        <v>71</v>
      </c>
      <c r="DR47" s="61" t="s">
        <v>314</v>
      </c>
      <c r="DS47" s="95">
        <v>39</v>
      </c>
      <c r="DT47" s="95">
        <v>8</v>
      </c>
      <c r="DU47" s="95">
        <v>204</v>
      </c>
      <c r="DV47" s="96" t="s">
        <v>147</v>
      </c>
      <c r="DW47" s="95">
        <v>251</v>
      </c>
      <c r="DX47" s="61" t="s">
        <v>314</v>
      </c>
      <c r="DY47" s="95">
        <v>74</v>
      </c>
      <c r="DZ47" s="95">
        <v>61</v>
      </c>
      <c r="EA47" s="95">
        <v>168</v>
      </c>
      <c r="EB47" s="96" t="s">
        <v>147</v>
      </c>
      <c r="EC47" s="95">
        <v>303</v>
      </c>
      <c r="ED47" s="61" t="s">
        <v>314</v>
      </c>
      <c r="EE47" s="95">
        <v>37</v>
      </c>
      <c r="EF47" s="96" t="s">
        <v>147</v>
      </c>
      <c r="EG47" s="95">
        <v>8</v>
      </c>
      <c r="EH47" s="96" t="s">
        <v>147</v>
      </c>
      <c r="EI47" s="95">
        <v>45</v>
      </c>
      <c r="EJ47" s="61" t="s">
        <v>314</v>
      </c>
      <c r="EK47" s="95">
        <v>13</v>
      </c>
      <c r="EL47" s="96" t="s">
        <v>147</v>
      </c>
      <c r="EM47" s="96" t="s">
        <v>147</v>
      </c>
      <c r="EN47" s="95">
        <v>160</v>
      </c>
      <c r="EO47" s="95">
        <v>173</v>
      </c>
      <c r="EP47" s="61" t="s">
        <v>314</v>
      </c>
      <c r="EQ47" s="63">
        <v>1</v>
      </c>
      <c r="ER47" s="63">
        <v>8</v>
      </c>
      <c r="ES47" s="115" t="s">
        <v>147</v>
      </c>
      <c r="ET47" s="115" t="s">
        <v>147</v>
      </c>
      <c r="EU47" s="63">
        <v>9</v>
      </c>
      <c r="EV47" s="63">
        <v>913</v>
      </c>
      <c r="EW47" s="63">
        <v>768</v>
      </c>
      <c r="EX47" s="63">
        <v>2142</v>
      </c>
      <c r="EY47" s="63">
        <v>200</v>
      </c>
      <c r="EZ47" s="63">
        <v>4023</v>
      </c>
    </row>
    <row r="48" spans="1:156" ht="15" customHeight="1" x14ac:dyDescent="0.2">
      <c r="A48" s="60" t="s">
        <v>117</v>
      </c>
      <c r="B48" s="61" t="s">
        <v>454</v>
      </c>
      <c r="C48" s="92" t="s">
        <v>342</v>
      </c>
      <c r="D48" s="61" t="s">
        <v>160</v>
      </c>
      <c r="E48" s="61" t="s">
        <v>158</v>
      </c>
      <c r="F48" s="61" t="s">
        <v>155</v>
      </c>
      <c r="G48" s="61" t="s">
        <v>158</v>
      </c>
      <c r="H48" s="61" t="s">
        <v>314</v>
      </c>
      <c r="I48" s="95">
        <v>36</v>
      </c>
      <c r="J48" s="95">
        <v>12</v>
      </c>
      <c r="K48" s="95">
        <v>120</v>
      </c>
      <c r="L48" s="96" t="s">
        <v>147</v>
      </c>
      <c r="M48" s="95">
        <v>168</v>
      </c>
      <c r="N48" s="61" t="s">
        <v>314</v>
      </c>
      <c r="O48" s="95">
        <v>24</v>
      </c>
      <c r="P48" s="95">
        <v>76</v>
      </c>
      <c r="Q48" s="95">
        <v>30</v>
      </c>
      <c r="R48" s="96" t="s">
        <v>147</v>
      </c>
      <c r="S48" s="95">
        <v>130</v>
      </c>
      <c r="T48" s="61" t="s">
        <v>314</v>
      </c>
      <c r="U48" s="95">
        <v>12</v>
      </c>
      <c r="V48" s="96" t="s">
        <v>147</v>
      </c>
      <c r="W48" s="95">
        <v>30</v>
      </c>
      <c r="X48" s="96" t="s">
        <v>147</v>
      </c>
      <c r="Y48" s="95">
        <v>42</v>
      </c>
      <c r="Z48" s="61" t="s">
        <v>314</v>
      </c>
      <c r="AA48" s="96" t="s">
        <v>147</v>
      </c>
      <c r="AB48" s="96" t="s">
        <v>147</v>
      </c>
      <c r="AC48" s="95">
        <v>30</v>
      </c>
      <c r="AD48" s="96" t="s">
        <v>147</v>
      </c>
      <c r="AE48" s="95">
        <v>30</v>
      </c>
      <c r="AF48" s="61" t="s">
        <v>314</v>
      </c>
      <c r="AG48" s="96" t="s">
        <v>147</v>
      </c>
      <c r="AH48" s="96" t="s">
        <v>147</v>
      </c>
      <c r="AI48" s="95">
        <v>120</v>
      </c>
      <c r="AJ48" s="96" t="s">
        <v>147</v>
      </c>
      <c r="AK48" s="95">
        <v>120</v>
      </c>
      <c r="AL48" s="61" t="s">
        <v>314</v>
      </c>
      <c r="AM48" s="96" t="s">
        <v>147</v>
      </c>
      <c r="AN48" s="96" t="s">
        <v>147</v>
      </c>
      <c r="AO48" s="95">
        <v>60</v>
      </c>
      <c r="AP48" s="96" t="s">
        <v>147</v>
      </c>
      <c r="AQ48" s="95">
        <v>60</v>
      </c>
      <c r="AR48" s="61" t="s">
        <v>314</v>
      </c>
      <c r="AS48" s="95">
        <v>84</v>
      </c>
      <c r="AT48" s="96" t="s">
        <v>147</v>
      </c>
      <c r="AU48" s="95">
        <v>30</v>
      </c>
      <c r="AV48" s="96" t="s">
        <v>147</v>
      </c>
      <c r="AW48" s="95">
        <v>114</v>
      </c>
      <c r="AX48" s="61" t="s">
        <v>314</v>
      </c>
      <c r="AY48" s="96" t="s">
        <v>147</v>
      </c>
      <c r="AZ48" s="96" t="s">
        <v>147</v>
      </c>
      <c r="BA48" s="95">
        <v>30</v>
      </c>
      <c r="BB48" s="96" t="s">
        <v>147</v>
      </c>
      <c r="BC48" s="95">
        <v>30</v>
      </c>
      <c r="BD48" s="61" t="s">
        <v>314</v>
      </c>
      <c r="BE48" s="95">
        <v>24</v>
      </c>
      <c r="BF48" s="95">
        <v>19</v>
      </c>
      <c r="BG48" s="95">
        <v>60</v>
      </c>
      <c r="BH48" s="96" t="s">
        <v>147</v>
      </c>
      <c r="BI48" s="95">
        <v>103</v>
      </c>
      <c r="BJ48" s="61" t="s">
        <v>314</v>
      </c>
      <c r="BK48" s="95">
        <v>52</v>
      </c>
      <c r="BL48" s="95">
        <v>36</v>
      </c>
      <c r="BM48" s="95">
        <v>120</v>
      </c>
      <c r="BN48" s="96" t="s">
        <v>147</v>
      </c>
      <c r="BO48" s="95">
        <v>208</v>
      </c>
      <c r="BP48" s="61" t="s">
        <v>314</v>
      </c>
      <c r="BQ48" s="95">
        <v>72</v>
      </c>
      <c r="BR48" s="95">
        <v>60</v>
      </c>
      <c r="BS48" s="95">
        <v>120</v>
      </c>
      <c r="BT48" s="96" t="s">
        <v>147</v>
      </c>
      <c r="BU48" s="95">
        <v>252</v>
      </c>
      <c r="BV48" s="61" t="s">
        <v>314</v>
      </c>
      <c r="BW48" s="95">
        <v>36</v>
      </c>
      <c r="BX48" s="96" t="s">
        <v>147</v>
      </c>
      <c r="BY48" s="95">
        <v>120</v>
      </c>
      <c r="BZ48" s="96" t="s">
        <v>147</v>
      </c>
      <c r="CA48" s="95">
        <v>156</v>
      </c>
      <c r="CB48" s="61" t="s">
        <v>6</v>
      </c>
      <c r="CC48" s="96" t="s">
        <v>147</v>
      </c>
      <c r="CD48" s="96" t="s">
        <v>147</v>
      </c>
      <c r="CE48" s="96" t="s">
        <v>147</v>
      </c>
      <c r="CF48" s="96" t="s">
        <v>147</v>
      </c>
      <c r="CG48" s="96" t="s">
        <v>147</v>
      </c>
      <c r="CH48" s="61" t="s">
        <v>314</v>
      </c>
      <c r="CI48" s="95">
        <v>48</v>
      </c>
      <c r="CJ48" s="96" t="s">
        <v>147</v>
      </c>
      <c r="CK48" s="96" t="s">
        <v>147</v>
      </c>
      <c r="CL48" s="96" t="s">
        <v>147</v>
      </c>
      <c r="CM48" s="95">
        <v>48</v>
      </c>
      <c r="CN48" s="61" t="s">
        <v>314</v>
      </c>
      <c r="CO48" s="95">
        <v>48</v>
      </c>
      <c r="CP48" s="95">
        <v>180</v>
      </c>
      <c r="CQ48" s="95">
        <v>240</v>
      </c>
      <c r="CR48" s="96" t="s">
        <v>147</v>
      </c>
      <c r="CS48" s="63">
        <v>468</v>
      </c>
      <c r="CT48" s="61" t="s">
        <v>314</v>
      </c>
      <c r="CU48" s="95">
        <v>12</v>
      </c>
      <c r="CV48" s="95">
        <v>36</v>
      </c>
      <c r="CW48" s="96" t="s">
        <v>147</v>
      </c>
      <c r="CX48" s="96" t="s">
        <v>147</v>
      </c>
      <c r="CY48" s="95">
        <v>48</v>
      </c>
      <c r="CZ48" s="61" t="s">
        <v>314</v>
      </c>
      <c r="DA48" s="95">
        <v>204</v>
      </c>
      <c r="DB48" s="95">
        <v>348</v>
      </c>
      <c r="DC48" s="95">
        <v>480</v>
      </c>
      <c r="DD48" s="96" t="s">
        <v>147</v>
      </c>
      <c r="DE48" s="63">
        <v>1032</v>
      </c>
      <c r="DF48" s="61" t="s">
        <v>314</v>
      </c>
      <c r="DG48" s="95">
        <v>24</v>
      </c>
      <c r="DH48" s="95">
        <v>36</v>
      </c>
      <c r="DI48" s="95">
        <v>60</v>
      </c>
      <c r="DJ48" s="96" t="s">
        <v>147</v>
      </c>
      <c r="DK48" s="95">
        <v>120</v>
      </c>
      <c r="DL48" s="61" t="s">
        <v>314</v>
      </c>
      <c r="DM48" s="95">
        <v>12</v>
      </c>
      <c r="DN48" s="95">
        <v>36</v>
      </c>
      <c r="DO48" s="95">
        <v>60</v>
      </c>
      <c r="DP48" s="96" t="s">
        <v>147</v>
      </c>
      <c r="DQ48" s="95">
        <v>108</v>
      </c>
      <c r="DR48" s="61" t="s">
        <v>314</v>
      </c>
      <c r="DS48" s="95">
        <v>41</v>
      </c>
      <c r="DT48" s="95">
        <v>18</v>
      </c>
      <c r="DU48" s="95">
        <v>60</v>
      </c>
      <c r="DV48" s="96" t="s">
        <v>147</v>
      </c>
      <c r="DW48" s="95">
        <v>119</v>
      </c>
      <c r="DX48" s="61" t="s">
        <v>314</v>
      </c>
      <c r="DY48" s="95">
        <v>36</v>
      </c>
      <c r="DZ48" s="95">
        <v>36</v>
      </c>
      <c r="EA48" s="95">
        <v>30</v>
      </c>
      <c r="EB48" s="96" t="s">
        <v>147</v>
      </c>
      <c r="EC48" s="95">
        <v>102</v>
      </c>
      <c r="ED48" s="61" t="s">
        <v>314</v>
      </c>
      <c r="EE48" s="95">
        <v>24</v>
      </c>
      <c r="EF48" s="96" t="s">
        <v>147</v>
      </c>
      <c r="EG48" s="95">
        <v>30</v>
      </c>
      <c r="EH48" s="96" t="s">
        <v>147</v>
      </c>
      <c r="EI48" s="95">
        <v>54</v>
      </c>
      <c r="EJ48" s="61" t="s">
        <v>306</v>
      </c>
      <c r="EK48" s="96" t="s">
        <v>147</v>
      </c>
      <c r="EL48" s="96" t="s">
        <v>147</v>
      </c>
      <c r="EM48" s="96" t="s">
        <v>147</v>
      </c>
      <c r="EN48" s="95">
        <v>80</v>
      </c>
      <c r="EO48" s="95">
        <v>80</v>
      </c>
      <c r="EP48" s="61" t="s">
        <v>6</v>
      </c>
      <c r="EQ48" s="115" t="s">
        <v>147</v>
      </c>
      <c r="ER48" s="115" t="s">
        <v>147</v>
      </c>
      <c r="ES48" s="115" t="s">
        <v>147</v>
      </c>
      <c r="ET48" s="115" t="s">
        <v>147</v>
      </c>
      <c r="EU48" s="115" t="s">
        <v>147</v>
      </c>
      <c r="EV48" s="63">
        <v>789</v>
      </c>
      <c r="EW48" s="63">
        <v>893</v>
      </c>
      <c r="EX48" s="63">
        <v>1830</v>
      </c>
      <c r="EY48" s="63">
        <v>80</v>
      </c>
      <c r="EZ48" s="63">
        <v>3592</v>
      </c>
    </row>
    <row r="49" spans="1:156" ht="15" customHeight="1" x14ac:dyDescent="0.2">
      <c r="A49" s="60" t="s">
        <v>78</v>
      </c>
      <c r="B49" s="61" t="s">
        <v>298</v>
      </c>
      <c r="C49" s="92" t="s">
        <v>99</v>
      </c>
      <c r="D49" s="61" t="s">
        <v>160</v>
      </c>
      <c r="E49" s="61" t="s">
        <v>155</v>
      </c>
      <c r="F49" s="61" t="s">
        <v>155</v>
      </c>
      <c r="G49" s="61" t="s">
        <v>158</v>
      </c>
      <c r="H49" s="61" t="s">
        <v>313</v>
      </c>
      <c r="I49" s="95">
        <v>14</v>
      </c>
      <c r="J49" s="96" t="s">
        <v>147</v>
      </c>
      <c r="K49" s="95">
        <v>76</v>
      </c>
      <c r="L49" s="96" t="s">
        <v>147</v>
      </c>
      <c r="M49" s="95">
        <v>90</v>
      </c>
      <c r="N49" s="61" t="s">
        <v>314</v>
      </c>
      <c r="O49" s="95">
        <v>43</v>
      </c>
      <c r="P49" s="95">
        <v>20</v>
      </c>
      <c r="Q49" s="95">
        <v>86</v>
      </c>
      <c r="R49" s="96" t="s">
        <v>147</v>
      </c>
      <c r="S49" s="95">
        <v>149</v>
      </c>
      <c r="T49" s="61" t="s">
        <v>314</v>
      </c>
      <c r="U49" s="95">
        <v>11</v>
      </c>
      <c r="V49" s="95">
        <v>3</v>
      </c>
      <c r="W49" s="95">
        <v>2</v>
      </c>
      <c r="X49" s="96" t="s">
        <v>147</v>
      </c>
      <c r="Y49" s="95">
        <v>16</v>
      </c>
      <c r="Z49" s="61" t="s">
        <v>313</v>
      </c>
      <c r="AA49" s="95">
        <v>10</v>
      </c>
      <c r="AB49" s="96" t="s">
        <v>147</v>
      </c>
      <c r="AC49" s="95">
        <v>61</v>
      </c>
      <c r="AD49" s="96" t="s">
        <v>147</v>
      </c>
      <c r="AE49" s="95">
        <v>71</v>
      </c>
      <c r="AF49" s="61" t="s">
        <v>314</v>
      </c>
      <c r="AG49" s="95">
        <v>37</v>
      </c>
      <c r="AH49" s="95">
        <v>7</v>
      </c>
      <c r="AI49" s="95">
        <v>157</v>
      </c>
      <c r="AJ49" s="96" t="s">
        <v>147</v>
      </c>
      <c r="AK49" s="95">
        <v>201</v>
      </c>
      <c r="AL49" s="61" t="s">
        <v>314</v>
      </c>
      <c r="AM49" s="95">
        <v>6</v>
      </c>
      <c r="AN49" s="96" t="s">
        <v>147</v>
      </c>
      <c r="AO49" s="96" t="s">
        <v>147</v>
      </c>
      <c r="AP49" s="96" t="s">
        <v>147</v>
      </c>
      <c r="AQ49" s="95">
        <v>6</v>
      </c>
      <c r="AR49" s="61" t="s">
        <v>314</v>
      </c>
      <c r="AS49" s="95">
        <v>105</v>
      </c>
      <c r="AT49" s="96" t="s">
        <v>147</v>
      </c>
      <c r="AU49" s="95">
        <v>5</v>
      </c>
      <c r="AV49" s="96" t="s">
        <v>147</v>
      </c>
      <c r="AW49" s="95">
        <v>110</v>
      </c>
      <c r="AX49" s="61" t="s">
        <v>314</v>
      </c>
      <c r="AY49" s="95">
        <v>9</v>
      </c>
      <c r="AZ49" s="96" t="s">
        <v>147</v>
      </c>
      <c r="BA49" s="96" t="s">
        <v>147</v>
      </c>
      <c r="BB49" s="96" t="s">
        <v>147</v>
      </c>
      <c r="BC49" s="95">
        <v>9</v>
      </c>
      <c r="BD49" s="61" t="s">
        <v>313</v>
      </c>
      <c r="BE49" s="95">
        <v>14</v>
      </c>
      <c r="BF49" s="95">
        <v>16</v>
      </c>
      <c r="BG49" s="95">
        <v>11</v>
      </c>
      <c r="BH49" s="96" t="s">
        <v>147</v>
      </c>
      <c r="BI49" s="95">
        <v>41</v>
      </c>
      <c r="BJ49" s="61" t="s">
        <v>314</v>
      </c>
      <c r="BK49" s="95">
        <v>70</v>
      </c>
      <c r="BL49" s="95">
        <v>3</v>
      </c>
      <c r="BM49" s="95">
        <v>326</v>
      </c>
      <c r="BN49" s="96" t="s">
        <v>147</v>
      </c>
      <c r="BO49" s="95">
        <v>399</v>
      </c>
      <c r="BP49" s="61" t="s">
        <v>314</v>
      </c>
      <c r="BQ49" s="95">
        <v>35</v>
      </c>
      <c r="BR49" s="95">
        <v>39</v>
      </c>
      <c r="BS49" s="95">
        <v>66</v>
      </c>
      <c r="BT49" s="96" t="s">
        <v>147</v>
      </c>
      <c r="BU49" s="95">
        <v>140</v>
      </c>
      <c r="BV49" s="61" t="s">
        <v>314</v>
      </c>
      <c r="BW49" s="95">
        <v>40</v>
      </c>
      <c r="BX49" s="96" t="s">
        <v>147</v>
      </c>
      <c r="BY49" s="95">
        <v>54</v>
      </c>
      <c r="BZ49" s="96" t="s">
        <v>147</v>
      </c>
      <c r="CA49" s="95">
        <v>94</v>
      </c>
      <c r="CB49" s="61" t="s">
        <v>314</v>
      </c>
      <c r="CC49" s="96" t="s">
        <v>147</v>
      </c>
      <c r="CD49" s="96" t="s">
        <v>147</v>
      </c>
      <c r="CE49" s="95">
        <v>37</v>
      </c>
      <c r="CF49" s="96" t="s">
        <v>147</v>
      </c>
      <c r="CG49" s="95">
        <v>37</v>
      </c>
      <c r="CH49" s="61" t="s">
        <v>314</v>
      </c>
      <c r="CI49" s="95">
        <v>52</v>
      </c>
      <c r="CJ49" s="95">
        <v>1</v>
      </c>
      <c r="CK49" s="95">
        <v>25</v>
      </c>
      <c r="CL49" s="96" t="s">
        <v>147</v>
      </c>
      <c r="CM49" s="95">
        <v>78</v>
      </c>
      <c r="CN49" s="61" t="s">
        <v>314</v>
      </c>
      <c r="CO49" s="95">
        <v>78</v>
      </c>
      <c r="CP49" s="95">
        <v>187</v>
      </c>
      <c r="CQ49" s="95">
        <v>542</v>
      </c>
      <c r="CR49" s="96" t="s">
        <v>147</v>
      </c>
      <c r="CS49" s="63">
        <v>807</v>
      </c>
      <c r="CT49" s="61" t="s">
        <v>314</v>
      </c>
      <c r="CU49" s="95">
        <v>13</v>
      </c>
      <c r="CV49" s="95">
        <v>9</v>
      </c>
      <c r="CW49" s="95">
        <v>25</v>
      </c>
      <c r="CX49" s="96" t="s">
        <v>147</v>
      </c>
      <c r="CY49" s="95">
        <v>47</v>
      </c>
      <c r="CZ49" s="61" t="s">
        <v>314</v>
      </c>
      <c r="DA49" s="95">
        <v>83</v>
      </c>
      <c r="DB49" s="95">
        <v>156</v>
      </c>
      <c r="DC49" s="95">
        <v>542</v>
      </c>
      <c r="DD49" s="96" t="s">
        <v>147</v>
      </c>
      <c r="DE49" s="63">
        <v>781</v>
      </c>
      <c r="DF49" s="61" t="s">
        <v>313</v>
      </c>
      <c r="DG49" s="95">
        <v>44</v>
      </c>
      <c r="DH49" s="95">
        <v>65</v>
      </c>
      <c r="DI49" s="95">
        <v>49</v>
      </c>
      <c r="DJ49" s="96" t="s">
        <v>147</v>
      </c>
      <c r="DK49" s="95">
        <v>158</v>
      </c>
      <c r="DL49" s="61" t="s">
        <v>314</v>
      </c>
      <c r="DM49" s="95">
        <v>35</v>
      </c>
      <c r="DN49" s="95">
        <v>20</v>
      </c>
      <c r="DO49" s="95">
        <v>4</v>
      </c>
      <c r="DP49" s="96" t="s">
        <v>147</v>
      </c>
      <c r="DQ49" s="95">
        <v>59</v>
      </c>
      <c r="DR49" s="61" t="s">
        <v>314</v>
      </c>
      <c r="DS49" s="95">
        <v>38</v>
      </c>
      <c r="DT49" s="95">
        <v>12</v>
      </c>
      <c r="DU49" s="95">
        <v>147</v>
      </c>
      <c r="DV49" s="96" t="s">
        <v>147</v>
      </c>
      <c r="DW49" s="95">
        <v>197</v>
      </c>
      <c r="DX49" s="61" t="s">
        <v>314</v>
      </c>
      <c r="DY49" s="95">
        <v>24</v>
      </c>
      <c r="DZ49" s="96" t="s">
        <v>147</v>
      </c>
      <c r="EA49" s="95">
        <v>8</v>
      </c>
      <c r="EB49" s="96" t="s">
        <v>147</v>
      </c>
      <c r="EC49" s="95">
        <v>32</v>
      </c>
      <c r="ED49" s="61" t="s">
        <v>314</v>
      </c>
      <c r="EE49" s="95">
        <v>24</v>
      </c>
      <c r="EF49" s="96" t="s">
        <v>147</v>
      </c>
      <c r="EG49" s="96" t="s">
        <v>147</v>
      </c>
      <c r="EH49" s="96" t="s">
        <v>147</v>
      </c>
      <c r="EI49" s="95">
        <v>24</v>
      </c>
      <c r="EJ49" s="61" t="s">
        <v>314</v>
      </c>
      <c r="EK49" s="96" t="s">
        <v>147</v>
      </c>
      <c r="EL49" s="96" t="s">
        <v>147</v>
      </c>
      <c r="EM49" s="96" t="s">
        <v>147</v>
      </c>
      <c r="EN49" s="95">
        <v>160</v>
      </c>
      <c r="EO49" s="95">
        <v>160</v>
      </c>
      <c r="EP49" s="61" t="s">
        <v>314</v>
      </c>
      <c r="EQ49" s="63">
        <v>3</v>
      </c>
      <c r="ER49" s="115" t="s">
        <v>147</v>
      </c>
      <c r="ES49" s="63">
        <v>24</v>
      </c>
      <c r="ET49" s="115" t="s">
        <v>147</v>
      </c>
      <c r="EU49" s="63">
        <v>27</v>
      </c>
      <c r="EV49" s="63">
        <v>788</v>
      </c>
      <c r="EW49" s="63">
        <v>538</v>
      </c>
      <c r="EX49" s="63">
        <v>2247</v>
      </c>
      <c r="EY49" s="63">
        <v>160</v>
      </c>
      <c r="EZ49" s="63">
        <v>3733</v>
      </c>
    </row>
    <row r="50" spans="1:156" ht="15" customHeight="1" x14ac:dyDescent="0.2">
      <c r="A50" s="60" t="s">
        <v>78</v>
      </c>
      <c r="B50" s="61" t="s">
        <v>455</v>
      </c>
      <c r="C50" s="92" t="s">
        <v>343</v>
      </c>
      <c r="D50" s="61" t="s">
        <v>160</v>
      </c>
      <c r="E50" s="61" t="s">
        <v>155</v>
      </c>
      <c r="F50" s="61" t="s">
        <v>155</v>
      </c>
      <c r="G50" s="61" t="s">
        <v>158</v>
      </c>
      <c r="H50" s="61" t="s">
        <v>314</v>
      </c>
      <c r="I50" s="95">
        <v>45</v>
      </c>
      <c r="J50" s="96" t="s">
        <v>147</v>
      </c>
      <c r="K50" s="95">
        <v>4</v>
      </c>
      <c r="L50" s="95">
        <v>40</v>
      </c>
      <c r="M50" s="95">
        <v>89</v>
      </c>
      <c r="N50" s="61" t="s">
        <v>314</v>
      </c>
      <c r="O50" s="95">
        <v>59</v>
      </c>
      <c r="P50" s="95">
        <v>2</v>
      </c>
      <c r="Q50" s="95">
        <v>43</v>
      </c>
      <c r="R50" s="96" t="s">
        <v>147</v>
      </c>
      <c r="S50" s="95">
        <v>104</v>
      </c>
      <c r="T50" s="61" t="s">
        <v>314</v>
      </c>
      <c r="U50" s="95">
        <v>10</v>
      </c>
      <c r="V50" s="96" t="s">
        <v>147</v>
      </c>
      <c r="W50" s="95">
        <v>10</v>
      </c>
      <c r="X50" s="96" t="s">
        <v>147</v>
      </c>
      <c r="Y50" s="95">
        <v>20</v>
      </c>
      <c r="Z50" s="61" t="s">
        <v>314</v>
      </c>
      <c r="AA50" s="95">
        <v>2</v>
      </c>
      <c r="AB50" s="96" t="s">
        <v>147</v>
      </c>
      <c r="AC50" s="95">
        <v>15</v>
      </c>
      <c r="AD50" s="96" t="s">
        <v>147</v>
      </c>
      <c r="AE50" s="95">
        <v>17</v>
      </c>
      <c r="AF50" s="61" t="s">
        <v>314</v>
      </c>
      <c r="AG50" s="95">
        <v>78</v>
      </c>
      <c r="AH50" s="96" t="s">
        <v>147</v>
      </c>
      <c r="AI50" s="95">
        <v>154</v>
      </c>
      <c r="AJ50" s="96" t="s">
        <v>147</v>
      </c>
      <c r="AK50" s="95">
        <v>232</v>
      </c>
      <c r="AL50" s="61" t="s">
        <v>314</v>
      </c>
      <c r="AM50" s="95">
        <v>10</v>
      </c>
      <c r="AN50" s="96" t="s">
        <v>147</v>
      </c>
      <c r="AO50" s="95">
        <v>13</v>
      </c>
      <c r="AP50" s="96" t="s">
        <v>147</v>
      </c>
      <c r="AQ50" s="95">
        <v>23</v>
      </c>
      <c r="AR50" s="61" t="s">
        <v>314</v>
      </c>
      <c r="AS50" s="95">
        <v>44</v>
      </c>
      <c r="AT50" s="96" t="s">
        <v>147</v>
      </c>
      <c r="AU50" s="95">
        <v>35</v>
      </c>
      <c r="AV50" s="96" t="s">
        <v>147</v>
      </c>
      <c r="AW50" s="95">
        <v>79</v>
      </c>
      <c r="AX50" s="61" t="s">
        <v>314</v>
      </c>
      <c r="AY50" s="95">
        <v>7</v>
      </c>
      <c r="AZ50" s="96" t="s">
        <v>147</v>
      </c>
      <c r="BA50" s="95">
        <v>15</v>
      </c>
      <c r="BB50" s="96" t="s">
        <v>147</v>
      </c>
      <c r="BC50" s="95">
        <v>22</v>
      </c>
      <c r="BD50" s="61" t="s">
        <v>314</v>
      </c>
      <c r="BE50" s="95">
        <v>14</v>
      </c>
      <c r="BF50" s="96" t="s">
        <v>147</v>
      </c>
      <c r="BG50" s="95">
        <v>62</v>
      </c>
      <c r="BH50" s="96" t="s">
        <v>147</v>
      </c>
      <c r="BI50" s="95">
        <v>76</v>
      </c>
      <c r="BJ50" s="61" t="s">
        <v>314</v>
      </c>
      <c r="BK50" s="95">
        <v>78</v>
      </c>
      <c r="BL50" s="95">
        <v>4</v>
      </c>
      <c r="BM50" s="95">
        <v>268</v>
      </c>
      <c r="BN50" s="96" t="s">
        <v>147</v>
      </c>
      <c r="BO50" s="95">
        <v>350</v>
      </c>
      <c r="BP50" s="61" t="s">
        <v>314</v>
      </c>
      <c r="BQ50" s="95">
        <v>49</v>
      </c>
      <c r="BR50" s="95">
        <v>49</v>
      </c>
      <c r="BS50" s="95">
        <v>110</v>
      </c>
      <c r="BT50" s="96" t="s">
        <v>147</v>
      </c>
      <c r="BU50" s="95">
        <v>208</v>
      </c>
      <c r="BV50" s="61" t="s">
        <v>314</v>
      </c>
      <c r="BW50" s="95">
        <v>39</v>
      </c>
      <c r="BX50" s="96" t="s">
        <v>147</v>
      </c>
      <c r="BY50" s="95">
        <v>60</v>
      </c>
      <c r="BZ50" s="96" t="s">
        <v>147</v>
      </c>
      <c r="CA50" s="95">
        <v>99</v>
      </c>
      <c r="CB50" s="61" t="s">
        <v>314</v>
      </c>
      <c r="CC50" s="95">
        <v>2</v>
      </c>
      <c r="CD50" s="96" t="s">
        <v>147</v>
      </c>
      <c r="CE50" s="96" t="s">
        <v>147</v>
      </c>
      <c r="CF50" s="95">
        <v>160</v>
      </c>
      <c r="CG50" s="95">
        <v>162</v>
      </c>
      <c r="CH50" s="61" t="s">
        <v>314</v>
      </c>
      <c r="CI50" s="95">
        <v>28</v>
      </c>
      <c r="CJ50" s="95">
        <v>3</v>
      </c>
      <c r="CK50" s="96" t="s">
        <v>147</v>
      </c>
      <c r="CL50" s="96" t="s">
        <v>147</v>
      </c>
      <c r="CM50" s="95">
        <v>31</v>
      </c>
      <c r="CN50" s="61" t="s">
        <v>314</v>
      </c>
      <c r="CO50" s="95">
        <v>70</v>
      </c>
      <c r="CP50" s="95">
        <v>193</v>
      </c>
      <c r="CQ50" s="95">
        <v>117</v>
      </c>
      <c r="CR50" s="96" t="s">
        <v>147</v>
      </c>
      <c r="CS50" s="63">
        <v>380</v>
      </c>
      <c r="CT50" s="61" t="s">
        <v>314</v>
      </c>
      <c r="CU50" s="95">
        <v>40</v>
      </c>
      <c r="CV50" s="95">
        <v>96</v>
      </c>
      <c r="CW50" s="95">
        <v>81</v>
      </c>
      <c r="CX50" s="96" t="s">
        <v>147</v>
      </c>
      <c r="CY50" s="95">
        <v>217</v>
      </c>
      <c r="CZ50" s="61" t="s">
        <v>314</v>
      </c>
      <c r="DA50" s="95">
        <v>118</v>
      </c>
      <c r="DB50" s="95">
        <v>290</v>
      </c>
      <c r="DC50" s="95">
        <v>81</v>
      </c>
      <c r="DD50" s="96" t="s">
        <v>147</v>
      </c>
      <c r="DE50" s="63">
        <v>489</v>
      </c>
      <c r="DF50" s="61" t="s">
        <v>314</v>
      </c>
      <c r="DG50" s="95">
        <v>21</v>
      </c>
      <c r="DH50" s="95">
        <v>27</v>
      </c>
      <c r="DI50" s="95">
        <v>65</v>
      </c>
      <c r="DJ50" s="96" t="s">
        <v>147</v>
      </c>
      <c r="DK50" s="95">
        <v>113</v>
      </c>
      <c r="DL50" s="61" t="s">
        <v>314</v>
      </c>
      <c r="DM50" s="95">
        <v>35</v>
      </c>
      <c r="DN50" s="95">
        <v>4</v>
      </c>
      <c r="DO50" s="95">
        <v>65</v>
      </c>
      <c r="DP50" s="96" t="s">
        <v>147</v>
      </c>
      <c r="DQ50" s="95">
        <v>104</v>
      </c>
      <c r="DR50" s="61" t="s">
        <v>314</v>
      </c>
      <c r="DS50" s="95">
        <v>59</v>
      </c>
      <c r="DT50" s="95">
        <v>5</v>
      </c>
      <c r="DU50" s="95">
        <v>72</v>
      </c>
      <c r="DV50" s="95">
        <v>38</v>
      </c>
      <c r="DW50" s="95">
        <v>174</v>
      </c>
      <c r="DX50" s="61" t="s">
        <v>314</v>
      </c>
      <c r="DY50" s="95">
        <v>42</v>
      </c>
      <c r="DZ50" s="95">
        <v>20</v>
      </c>
      <c r="EA50" s="95">
        <v>40</v>
      </c>
      <c r="EB50" s="96" t="s">
        <v>147</v>
      </c>
      <c r="EC50" s="95">
        <v>102</v>
      </c>
      <c r="ED50" s="61" t="s">
        <v>314</v>
      </c>
      <c r="EE50" s="95">
        <v>41</v>
      </c>
      <c r="EF50" s="96" t="s">
        <v>147</v>
      </c>
      <c r="EG50" s="95">
        <v>38</v>
      </c>
      <c r="EH50" s="95">
        <v>14</v>
      </c>
      <c r="EI50" s="95">
        <v>93</v>
      </c>
      <c r="EJ50" s="61" t="s">
        <v>314</v>
      </c>
      <c r="EK50" s="96" t="s">
        <v>147</v>
      </c>
      <c r="EL50" s="96" t="s">
        <v>147</v>
      </c>
      <c r="EM50" s="96" t="s">
        <v>147</v>
      </c>
      <c r="EN50" s="95">
        <v>16</v>
      </c>
      <c r="EO50" s="95">
        <v>16</v>
      </c>
      <c r="EP50" s="61" t="s">
        <v>6</v>
      </c>
      <c r="EQ50" s="115" t="s">
        <v>147</v>
      </c>
      <c r="ER50" s="115" t="s">
        <v>147</v>
      </c>
      <c r="ES50" s="115" t="s">
        <v>147</v>
      </c>
      <c r="ET50" s="115" t="s">
        <v>147</v>
      </c>
      <c r="EU50" s="115" t="s">
        <v>147</v>
      </c>
      <c r="EV50" s="63">
        <v>891</v>
      </c>
      <c r="EW50" s="63">
        <v>693</v>
      </c>
      <c r="EX50" s="63">
        <v>1348</v>
      </c>
      <c r="EY50" s="63">
        <v>268</v>
      </c>
      <c r="EZ50" s="63">
        <v>3200</v>
      </c>
    </row>
    <row r="51" spans="1:156" ht="15" customHeight="1" x14ac:dyDescent="0.2">
      <c r="A51" s="60" t="s">
        <v>78</v>
      </c>
      <c r="B51" s="61" t="s">
        <v>298</v>
      </c>
      <c r="C51" s="92" t="s">
        <v>344</v>
      </c>
      <c r="D51" s="61" t="s">
        <v>154</v>
      </c>
      <c r="E51" s="61" t="s">
        <v>155</v>
      </c>
      <c r="F51" s="61" t="s">
        <v>155</v>
      </c>
      <c r="G51" s="61" t="s">
        <v>158</v>
      </c>
      <c r="H51" s="61" t="s">
        <v>314</v>
      </c>
      <c r="I51" s="95">
        <v>75</v>
      </c>
      <c r="J51" s="96" t="s">
        <v>147</v>
      </c>
      <c r="K51" s="96" t="s">
        <v>147</v>
      </c>
      <c r="L51" s="96" t="s">
        <v>147</v>
      </c>
      <c r="M51" s="95">
        <v>75</v>
      </c>
      <c r="N51" s="61" t="s">
        <v>314</v>
      </c>
      <c r="O51" s="95">
        <v>45</v>
      </c>
      <c r="P51" s="95">
        <v>35</v>
      </c>
      <c r="Q51" s="95">
        <v>90</v>
      </c>
      <c r="R51" s="96" t="s">
        <v>147</v>
      </c>
      <c r="S51" s="95">
        <v>170</v>
      </c>
      <c r="T51" s="61" t="s">
        <v>314</v>
      </c>
      <c r="U51" s="95">
        <v>30</v>
      </c>
      <c r="V51" s="95">
        <v>15</v>
      </c>
      <c r="W51" s="96" t="s">
        <v>147</v>
      </c>
      <c r="X51" s="96" t="s">
        <v>147</v>
      </c>
      <c r="Y51" s="95">
        <v>45</v>
      </c>
      <c r="Z51" s="61" t="s">
        <v>314</v>
      </c>
      <c r="AA51" s="95">
        <v>15</v>
      </c>
      <c r="AB51" s="96" t="s">
        <v>147</v>
      </c>
      <c r="AC51" s="95">
        <v>85</v>
      </c>
      <c r="AD51" s="96" t="s">
        <v>147</v>
      </c>
      <c r="AE51" s="95">
        <v>100</v>
      </c>
      <c r="AF51" s="61" t="s">
        <v>314</v>
      </c>
      <c r="AG51" s="95">
        <v>45</v>
      </c>
      <c r="AH51" s="95">
        <v>45</v>
      </c>
      <c r="AI51" s="95">
        <v>120</v>
      </c>
      <c r="AJ51" s="96" t="s">
        <v>147</v>
      </c>
      <c r="AK51" s="95">
        <v>210</v>
      </c>
      <c r="AL51" s="61" t="s">
        <v>314</v>
      </c>
      <c r="AM51" s="95">
        <v>15</v>
      </c>
      <c r="AN51" s="96" t="s">
        <v>147</v>
      </c>
      <c r="AO51" s="95">
        <v>75</v>
      </c>
      <c r="AP51" s="96" t="s">
        <v>147</v>
      </c>
      <c r="AQ51" s="95">
        <v>90</v>
      </c>
      <c r="AR51" s="61" t="s">
        <v>314</v>
      </c>
      <c r="AS51" s="95">
        <v>60</v>
      </c>
      <c r="AT51" s="96" t="s">
        <v>147</v>
      </c>
      <c r="AU51" s="95">
        <v>75</v>
      </c>
      <c r="AV51" s="96" t="s">
        <v>147</v>
      </c>
      <c r="AW51" s="95">
        <v>135</v>
      </c>
      <c r="AX51" s="61" t="s">
        <v>314</v>
      </c>
      <c r="AY51" s="95">
        <v>15</v>
      </c>
      <c r="AZ51" s="95">
        <v>4</v>
      </c>
      <c r="BA51" s="95">
        <v>5</v>
      </c>
      <c r="BB51" s="96" t="s">
        <v>147</v>
      </c>
      <c r="BC51" s="95">
        <v>24</v>
      </c>
      <c r="BD51" s="61" t="s">
        <v>314</v>
      </c>
      <c r="BE51" s="95">
        <v>60</v>
      </c>
      <c r="BF51" s="95">
        <v>20</v>
      </c>
      <c r="BG51" s="95">
        <v>45</v>
      </c>
      <c r="BH51" s="96" t="s">
        <v>147</v>
      </c>
      <c r="BI51" s="95">
        <v>125</v>
      </c>
      <c r="BJ51" s="61" t="s">
        <v>314</v>
      </c>
      <c r="BK51" s="95">
        <v>75</v>
      </c>
      <c r="BL51" s="95">
        <v>15</v>
      </c>
      <c r="BM51" s="95">
        <v>200</v>
      </c>
      <c r="BN51" s="96" t="s">
        <v>147</v>
      </c>
      <c r="BO51" s="95">
        <v>290</v>
      </c>
      <c r="BP51" s="61" t="s">
        <v>314</v>
      </c>
      <c r="BQ51" s="95">
        <v>30</v>
      </c>
      <c r="BR51" s="95">
        <v>45</v>
      </c>
      <c r="BS51" s="95">
        <v>80</v>
      </c>
      <c r="BT51" s="96" t="s">
        <v>147</v>
      </c>
      <c r="BU51" s="95">
        <v>155</v>
      </c>
      <c r="BV51" s="61" t="s">
        <v>314</v>
      </c>
      <c r="BW51" s="95">
        <v>45</v>
      </c>
      <c r="BX51" s="96" t="s">
        <v>147</v>
      </c>
      <c r="BY51" s="95">
        <v>125</v>
      </c>
      <c r="BZ51" s="96" t="s">
        <v>147</v>
      </c>
      <c r="CA51" s="95">
        <v>170</v>
      </c>
      <c r="CB51" s="61" t="s">
        <v>314</v>
      </c>
      <c r="CC51" s="95">
        <v>5</v>
      </c>
      <c r="CD51" s="96" t="s">
        <v>147</v>
      </c>
      <c r="CE51" s="96" t="s">
        <v>147</v>
      </c>
      <c r="CF51" s="96" t="s">
        <v>147</v>
      </c>
      <c r="CG51" s="95">
        <v>5</v>
      </c>
      <c r="CH51" s="61" t="s">
        <v>314</v>
      </c>
      <c r="CI51" s="95">
        <v>30</v>
      </c>
      <c r="CJ51" s="95">
        <v>30</v>
      </c>
      <c r="CK51" s="95">
        <v>15</v>
      </c>
      <c r="CL51" s="96" t="s">
        <v>147</v>
      </c>
      <c r="CM51" s="95">
        <v>75</v>
      </c>
      <c r="CN51" s="61" t="s">
        <v>314</v>
      </c>
      <c r="CO51" s="95">
        <v>60</v>
      </c>
      <c r="CP51" s="95">
        <v>135</v>
      </c>
      <c r="CQ51" s="95">
        <v>375</v>
      </c>
      <c r="CR51" s="96" t="s">
        <v>147</v>
      </c>
      <c r="CS51" s="63">
        <v>570</v>
      </c>
      <c r="CT51" s="61" t="s">
        <v>314</v>
      </c>
      <c r="CU51" s="95">
        <v>30</v>
      </c>
      <c r="CV51" s="95">
        <v>45</v>
      </c>
      <c r="CW51" s="95">
        <v>75</v>
      </c>
      <c r="CX51" s="96" t="s">
        <v>147</v>
      </c>
      <c r="CY51" s="95">
        <v>150</v>
      </c>
      <c r="CZ51" s="61" t="s">
        <v>314</v>
      </c>
      <c r="DA51" s="95">
        <v>106</v>
      </c>
      <c r="DB51" s="95">
        <v>300</v>
      </c>
      <c r="DC51" s="95">
        <v>475</v>
      </c>
      <c r="DD51" s="96" t="s">
        <v>147</v>
      </c>
      <c r="DE51" s="63">
        <v>881</v>
      </c>
      <c r="DF51" s="61" t="s">
        <v>314</v>
      </c>
      <c r="DG51" s="95">
        <v>30</v>
      </c>
      <c r="DH51" s="95">
        <v>15</v>
      </c>
      <c r="DI51" s="95">
        <v>15</v>
      </c>
      <c r="DJ51" s="96" t="s">
        <v>147</v>
      </c>
      <c r="DK51" s="95">
        <v>60</v>
      </c>
      <c r="DL51" s="61" t="s">
        <v>314</v>
      </c>
      <c r="DM51" s="95">
        <v>30</v>
      </c>
      <c r="DN51" s="95">
        <v>15</v>
      </c>
      <c r="DO51" s="95">
        <v>75</v>
      </c>
      <c r="DP51" s="96" t="s">
        <v>147</v>
      </c>
      <c r="DQ51" s="95">
        <v>120</v>
      </c>
      <c r="DR51" s="61" t="s">
        <v>314</v>
      </c>
      <c r="DS51" s="95">
        <v>65</v>
      </c>
      <c r="DT51" s="95">
        <v>45</v>
      </c>
      <c r="DU51" s="95">
        <v>140</v>
      </c>
      <c r="DV51" s="96" t="s">
        <v>147</v>
      </c>
      <c r="DW51" s="95">
        <v>250</v>
      </c>
      <c r="DX51" s="61" t="s">
        <v>314</v>
      </c>
      <c r="DY51" s="95">
        <v>45</v>
      </c>
      <c r="DZ51" s="95">
        <v>67</v>
      </c>
      <c r="EA51" s="95">
        <v>30</v>
      </c>
      <c r="EB51" s="96" t="s">
        <v>147</v>
      </c>
      <c r="EC51" s="95">
        <v>142</v>
      </c>
      <c r="ED51" s="61" t="s">
        <v>314</v>
      </c>
      <c r="EE51" s="95">
        <v>30</v>
      </c>
      <c r="EF51" s="95">
        <v>15</v>
      </c>
      <c r="EG51" s="96" t="s">
        <v>147</v>
      </c>
      <c r="EH51" s="96" t="s">
        <v>147</v>
      </c>
      <c r="EI51" s="95">
        <v>45</v>
      </c>
      <c r="EJ51" s="61" t="s">
        <v>314</v>
      </c>
      <c r="EK51" s="95">
        <v>15</v>
      </c>
      <c r="EL51" s="96" t="s">
        <v>147</v>
      </c>
      <c r="EM51" s="96" t="s">
        <v>147</v>
      </c>
      <c r="EN51" s="96" t="s">
        <v>147</v>
      </c>
      <c r="EO51" s="95">
        <v>15</v>
      </c>
      <c r="EP51" s="61" t="s">
        <v>6</v>
      </c>
      <c r="EQ51" s="115" t="s">
        <v>147</v>
      </c>
      <c r="ER51" s="115" t="s">
        <v>147</v>
      </c>
      <c r="ES51" s="115" t="s">
        <v>147</v>
      </c>
      <c r="ET51" s="115" t="s">
        <v>147</v>
      </c>
      <c r="EU51" s="115" t="s">
        <v>147</v>
      </c>
      <c r="EV51" s="63">
        <v>956</v>
      </c>
      <c r="EW51" s="63">
        <v>846</v>
      </c>
      <c r="EX51" s="63">
        <v>2100</v>
      </c>
      <c r="EY51" s="115" t="s">
        <v>147</v>
      </c>
      <c r="EZ51" s="63">
        <v>3902</v>
      </c>
    </row>
    <row r="52" spans="1:156" ht="15" customHeight="1" x14ac:dyDescent="0.2">
      <c r="A52" s="60" t="s">
        <v>59</v>
      </c>
      <c r="B52" s="61" t="s">
        <v>454</v>
      </c>
      <c r="C52" s="92" t="s">
        <v>345</v>
      </c>
      <c r="D52" s="61" t="s">
        <v>158</v>
      </c>
      <c r="E52" s="61" t="s">
        <v>155</v>
      </c>
      <c r="F52" s="61" t="s">
        <v>155</v>
      </c>
      <c r="G52" s="61" t="s">
        <v>356</v>
      </c>
      <c r="H52" s="61" t="s">
        <v>314</v>
      </c>
      <c r="I52" s="95">
        <v>25</v>
      </c>
      <c r="J52" s="95">
        <v>83</v>
      </c>
      <c r="K52" s="96" t="s">
        <v>147</v>
      </c>
      <c r="L52" s="96" t="s">
        <v>147</v>
      </c>
      <c r="M52" s="95">
        <v>108</v>
      </c>
      <c r="N52" s="61" t="s">
        <v>314</v>
      </c>
      <c r="O52" s="95">
        <v>28</v>
      </c>
      <c r="P52" s="95">
        <v>1</v>
      </c>
      <c r="Q52" s="95">
        <v>140</v>
      </c>
      <c r="R52" s="96" t="s">
        <v>147</v>
      </c>
      <c r="S52" s="95">
        <v>169</v>
      </c>
      <c r="T52" s="61" t="s">
        <v>314</v>
      </c>
      <c r="U52" s="95">
        <v>24</v>
      </c>
      <c r="V52" s="96" t="s">
        <v>147</v>
      </c>
      <c r="W52" s="95">
        <v>22</v>
      </c>
      <c r="X52" s="96" t="s">
        <v>147</v>
      </c>
      <c r="Y52" s="95">
        <v>46</v>
      </c>
      <c r="Z52" s="61" t="s">
        <v>314</v>
      </c>
      <c r="AA52" s="95">
        <v>17</v>
      </c>
      <c r="AB52" s="96" t="s">
        <v>147</v>
      </c>
      <c r="AC52" s="95">
        <v>97</v>
      </c>
      <c r="AD52" s="96" t="s">
        <v>147</v>
      </c>
      <c r="AE52" s="95">
        <v>114</v>
      </c>
      <c r="AF52" s="61" t="s">
        <v>314</v>
      </c>
      <c r="AG52" s="95">
        <v>74</v>
      </c>
      <c r="AH52" s="95">
        <v>2</v>
      </c>
      <c r="AI52" s="95">
        <v>213</v>
      </c>
      <c r="AJ52" s="95">
        <v>4</v>
      </c>
      <c r="AK52" s="95">
        <v>293</v>
      </c>
      <c r="AL52" s="61" t="s">
        <v>314</v>
      </c>
      <c r="AM52" s="95">
        <v>22</v>
      </c>
      <c r="AN52" s="96" t="s">
        <v>147</v>
      </c>
      <c r="AO52" s="95">
        <v>103</v>
      </c>
      <c r="AP52" s="96" t="s">
        <v>147</v>
      </c>
      <c r="AQ52" s="95">
        <v>125</v>
      </c>
      <c r="AR52" s="61" t="s">
        <v>314</v>
      </c>
      <c r="AS52" s="95">
        <v>61</v>
      </c>
      <c r="AT52" s="95">
        <v>5</v>
      </c>
      <c r="AU52" s="95">
        <v>35</v>
      </c>
      <c r="AV52" s="95">
        <v>4</v>
      </c>
      <c r="AW52" s="95">
        <v>105</v>
      </c>
      <c r="AX52" s="61" t="s">
        <v>314</v>
      </c>
      <c r="AY52" s="95">
        <v>19</v>
      </c>
      <c r="AZ52" s="95">
        <v>4</v>
      </c>
      <c r="BA52" s="95">
        <v>21</v>
      </c>
      <c r="BB52" s="96" t="s">
        <v>147</v>
      </c>
      <c r="BC52" s="95">
        <v>44</v>
      </c>
      <c r="BD52" s="61" t="s">
        <v>314</v>
      </c>
      <c r="BE52" s="95">
        <v>55</v>
      </c>
      <c r="BF52" s="96" t="s">
        <v>147</v>
      </c>
      <c r="BG52" s="95">
        <v>172</v>
      </c>
      <c r="BH52" s="96" t="s">
        <v>147</v>
      </c>
      <c r="BI52" s="95">
        <v>227</v>
      </c>
      <c r="BJ52" s="61" t="s">
        <v>314</v>
      </c>
      <c r="BK52" s="95">
        <v>55</v>
      </c>
      <c r="BL52" s="96" t="s">
        <v>147</v>
      </c>
      <c r="BM52" s="95">
        <v>172</v>
      </c>
      <c r="BN52" s="96" t="s">
        <v>147</v>
      </c>
      <c r="BO52" s="95">
        <v>227</v>
      </c>
      <c r="BP52" s="61" t="s">
        <v>314</v>
      </c>
      <c r="BQ52" s="95">
        <v>68</v>
      </c>
      <c r="BR52" s="95">
        <v>53</v>
      </c>
      <c r="BS52" s="95">
        <v>105</v>
      </c>
      <c r="BT52" s="96" t="s">
        <v>147</v>
      </c>
      <c r="BU52" s="95">
        <v>226</v>
      </c>
      <c r="BV52" s="61" t="s">
        <v>314</v>
      </c>
      <c r="BW52" s="95">
        <v>48</v>
      </c>
      <c r="BX52" s="95">
        <v>2</v>
      </c>
      <c r="BY52" s="95">
        <v>125</v>
      </c>
      <c r="BZ52" s="95">
        <v>12</v>
      </c>
      <c r="CA52" s="95">
        <v>187</v>
      </c>
      <c r="CB52" s="61" t="s">
        <v>314</v>
      </c>
      <c r="CC52" s="95">
        <v>22</v>
      </c>
      <c r="CD52" s="96" t="s">
        <v>147</v>
      </c>
      <c r="CE52" s="95">
        <v>45</v>
      </c>
      <c r="CF52" s="96" t="s">
        <v>147</v>
      </c>
      <c r="CG52" s="95">
        <v>67</v>
      </c>
      <c r="CH52" s="61" t="s">
        <v>314</v>
      </c>
      <c r="CI52" s="95">
        <v>76</v>
      </c>
      <c r="CJ52" s="95">
        <v>29</v>
      </c>
      <c r="CK52" s="95">
        <v>42</v>
      </c>
      <c r="CL52" s="96" t="s">
        <v>147</v>
      </c>
      <c r="CM52" s="95">
        <v>147</v>
      </c>
      <c r="CN52" s="61" t="s">
        <v>314</v>
      </c>
      <c r="CO52" s="95">
        <v>53</v>
      </c>
      <c r="CP52" s="95">
        <v>80</v>
      </c>
      <c r="CQ52" s="95">
        <v>192</v>
      </c>
      <c r="CR52" s="95">
        <v>32</v>
      </c>
      <c r="CS52" s="63">
        <v>357</v>
      </c>
      <c r="CT52" s="61" t="s">
        <v>314</v>
      </c>
      <c r="CU52" s="95">
        <v>25</v>
      </c>
      <c r="CV52" s="95">
        <v>28</v>
      </c>
      <c r="CW52" s="95">
        <v>42</v>
      </c>
      <c r="CX52" s="96" t="s">
        <v>147</v>
      </c>
      <c r="CY52" s="95">
        <v>95</v>
      </c>
      <c r="CZ52" s="61" t="s">
        <v>314</v>
      </c>
      <c r="DA52" s="95">
        <v>88</v>
      </c>
      <c r="DB52" s="95">
        <v>108</v>
      </c>
      <c r="DC52" s="95">
        <v>213</v>
      </c>
      <c r="DD52" s="96" t="s">
        <v>147</v>
      </c>
      <c r="DE52" s="63">
        <v>409</v>
      </c>
      <c r="DF52" s="61" t="s">
        <v>314</v>
      </c>
      <c r="DG52" s="95">
        <v>38</v>
      </c>
      <c r="DH52" s="95">
        <v>51</v>
      </c>
      <c r="DI52" s="95">
        <v>42</v>
      </c>
      <c r="DJ52" s="96" t="s">
        <v>147</v>
      </c>
      <c r="DK52" s="95">
        <v>131</v>
      </c>
      <c r="DL52" s="61" t="s">
        <v>314</v>
      </c>
      <c r="DM52" s="95">
        <v>40</v>
      </c>
      <c r="DN52" s="95">
        <v>25</v>
      </c>
      <c r="DO52" s="95">
        <v>46</v>
      </c>
      <c r="DP52" s="96" t="s">
        <v>147</v>
      </c>
      <c r="DQ52" s="95">
        <v>111</v>
      </c>
      <c r="DR52" s="61" t="s">
        <v>314</v>
      </c>
      <c r="DS52" s="95">
        <v>3</v>
      </c>
      <c r="DT52" s="95">
        <v>30</v>
      </c>
      <c r="DU52" s="95">
        <v>136</v>
      </c>
      <c r="DV52" s="95">
        <v>4</v>
      </c>
      <c r="DW52" s="95">
        <v>173</v>
      </c>
      <c r="DX52" s="61" t="s">
        <v>314</v>
      </c>
      <c r="DY52" s="95">
        <v>55</v>
      </c>
      <c r="DZ52" s="95">
        <v>46</v>
      </c>
      <c r="EA52" s="95">
        <v>43</v>
      </c>
      <c r="EB52" s="96" t="s">
        <v>147</v>
      </c>
      <c r="EC52" s="95">
        <v>144</v>
      </c>
      <c r="ED52" s="61" t="s">
        <v>314</v>
      </c>
      <c r="EE52" s="95">
        <v>34</v>
      </c>
      <c r="EF52" s="96" t="s">
        <v>147</v>
      </c>
      <c r="EG52" s="95">
        <v>37</v>
      </c>
      <c r="EH52" s="95">
        <v>5</v>
      </c>
      <c r="EI52" s="95">
        <v>76</v>
      </c>
      <c r="EJ52" s="61" t="s">
        <v>314</v>
      </c>
      <c r="EK52" s="96" t="s">
        <v>147</v>
      </c>
      <c r="EL52" s="96" t="s">
        <v>147</v>
      </c>
      <c r="EM52" s="96" t="s">
        <v>147</v>
      </c>
      <c r="EN52" s="95">
        <v>14</v>
      </c>
      <c r="EO52" s="95">
        <v>14</v>
      </c>
      <c r="EP52" s="61" t="s">
        <v>314</v>
      </c>
      <c r="EQ52" s="63">
        <v>101</v>
      </c>
      <c r="ER52" s="63">
        <v>29</v>
      </c>
      <c r="ES52" s="63">
        <v>359</v>
      </c>
      <c r="ET52" s="115" t="s">
        <v>147</v>
      </c>
      <c r="EU52" s="63">
        <v>489</v>
      </c>
      <c r="EV52" s="63">
        <v>1031</v>
      </c>
      <c r="EW52" s="63">
        <v>576</v>
      </c>
      <c r="EX52" s="63">
        <v>2402</v>
      </c>
      <c r="EY52" s="63">
        <v>75</v>
      </c>
      <c r="EZ52" s="63">
        <v>4084</v>
      </c>
    </row>
    <row r="53" spans="1:156" ht="15" customHeight="1" x14ac:dyDescent="0.2">
      <c r="A53" s="60" t="s">
        <v>54</v>
      </c>
      <c r="B53" s="61" t="s">
        <v>455</v>
      </c>
      <c r="C53" s="92" t="s">
        <v>346</v>
      </c>
      <c r="D53" s="61" t="s">
        <v>160</v>
      </c>
      <c r="E53" s="61" t="s">
        <v>155</v>
      </c>
      <c r="F53" s="61" t="s">
        <v>155</v>
      </c>
      <c r="G53" s="61" t="s">
        <v>301</v>
      </c>
      <c r="H53" s="61" t="s">
        <v>314</v>
      </c>
      <c r="I53" s="95">
        <v>39</v>
      </c>
      <c r="J53" s="96" t="s">
        <v>147</v>
      </c>
      <c r="K53" s="95">
        <v>10</v>
      </c>
      <c r="L53" s="96" t="s">
        <v>147</v>
      </c>
      <c r="M53" s="95">
        <v>49</v>
      </c>
      <c r="N53" s="61" t="s">
        <v>314</v>
      </c>
      <c r="O53" s="95">
        <v>49</v>
      </c>
      <c r="P53" s="95">
        <v>3</v>
      </c>
      <c r="Q53" s="95">
        <v>80</v>
      </c>
      <c r="R53" s="96" t="s">
        <v>147</v>
      </c>
      <c r="S53" s="95">
        <v>132</v>
      </c>
      <c r="T53" s="61" t="s">
        <v>314</v>
      </c>
      <c r="U53" s="95">
        <v>60</v>
      </c>
      <c r="V53" s="95">
        <v>10</v>
      </c>
      <c r="W53" s="95">
        <v>10</v>
      </c>
      <c r="X53" s="96" t="s">
        <v>147</v>
      </c>
      <c r="Y53" s="95">
        <v>80</v>
      </c>
      <c r="Z53" s="61" t="s">
        <v>314</v>
      </c>
      <c r="AA53" s="95">
        <v>24.1</v>
      </c>
      <c r="AB53" s="95">
        <v>1</v>
      </c>
      <c r="AC53" s="96" t="s">
        <v>147</v>
      </c>
      <c r="AD53" s="96" t="s">
        <v>147</v>
      </c>
      <c r="AE53" s="95">
        <v>25.1</v>
      </c>
      <c r="AF53" s="61" t="s">
        <v>314</v>
      </c>
      <c r="AG53" s="95">
        <v>42</v>
      </c>
      <c r="AH53" s="95">
        <v>3</v>
      </c>
      <c r="AI53" s="95">
        <v>32</v>
      </c>
      <c r="AJ53" s="96" t="s">
        <v>147</v>
      </c>
      <c r="AK53" s="95">
        <v>77</v>
      </c>
      <c r="AL53" s="61" t="s">
        <v>314</v>
      </c>
      <c r="AM53" s="95">
        <v>16</v>
      </c>
      <c r="AN53" s="95">
        <v>4</v>
      </c>
      <c r="AO53" s="96" t="s">
        <v>147</v>
      </c>
      <c r="AP53" s="96" t="s">
        <v>147</v>
      </c>
      <c r="AQ53" s="95">
        <v>20</v>
      </c>
      <c r="AR53" s="61" t="s">
        <v>314</v>
      </c>
      <c r="AS53" s="95">
        <v>112</v>
      </c>
      <c r="AT53" s="95">
        <v>28</v>
      </c>
      <c r="AU53" s="96" t="s">
        <v>147</v>
      </c>
      <c r="AV53" s="96" t="s">
        <v>147</v>
      </c>
      <c r="AW53" s="95">
        <v>140</v>
      </c>
      <c r="AX53" s="61" t="s">
        <v>314</v>
      </c>
      <c r="AY53" s="95">
        <v>46</v>
      </c>
      <c r="AZ53" s="96" t="s">
        <v>147</v>
      </c>
      <c r="BA53" s="96" t="s">
        <v>147</v>
      </c>
      <c r="BB53" s="96" t="s">
        <v>147</v>
      </c>
      <c r="BC53" s="95">
        <v>46</v>
      </c>
      <c r="BD53" s="61" t="s">
        <v>314</v>
      </c>
      <c r="BE53" s="95">
        <v>92</v>
      </c>
      <c r="BF53" s="95">
        <v>6</v>
      </c>
      <c r="BG53" s="96" t="s">
        <v>147</v>
      </c>
      <c r="BH53" s="96" t="s">
        <v>147</v>
      </c>
      <c r="BI53" s="95">
        <v>98</v>
      </c>
      <c r="BJ53" s="61" t="s">
        <v>314</v>
      </c>
      <c r="BK53" s="95">
        <v>139</v>
      </c>
      <c r="BL53" s="95">
        <v>20</v>
      </c>
      <c r="BM53" s="95">
        <v>196</v>
      </c>
      <c r="BN53" s="95">
        <v>133.30000000000001</v>
      </c>
      <c r="BO53" s="95">
        <v>488.3</v>
      </c>
      <c r="BP53" s="61" t="s">
        <v>314</v>
      </c>
      <c r="BQ53" s="95">
        <v>48</v>
      </c>
      <c r="BR53" s="95">
        <v>23</v>
      </c>
      <c r="BS53" s="95">
        <v>64</v>
      </c>
      <c r="BT53" s="96" t="s">
        <v>147</v>
      </c>
      <c r="BU53" s="95">
        <v>135</v>
      </c>
      <c r="BV53" s="61" t="s">
        <v>314</v>
      </c>
      <c r="BW53" s="95">
        <v>90</v>
      </c>
      <c r="BX53" s="96" t="s">
        <v>147</v>
      </c>
      <c r="BY53" s="95">
        <v>80</v>
      </c>
      <c r="BZ53" s="95">
        <v>133.30000000000001</v>
      </c>
      <c r="CA53" s="95">
        <v>303.3</v>
      </c>
      <c r="CB53" s="61" t="s">
        <v>314</v>
      </c>
      <c r="CC53" s="95">
        <v>40</v>
      </c>
      <c r="CD53" s="96" t="s">
        <v>147</v>
      </c>
      <c r="CE53" s="96" t="s">
        <v>147</v>
      </c>
      <c r="CF53" s="96" t="s">
        <v>147</v>
      </c>
      <c r="CG53" s="95">
        <v>40</v>
      </c>
      <c r="CH53" s="61" t="s">
        <v>314</v>
      </c>
      <c r="CI53" s="95">
        <v>57</v>
      </c>
      <c r="CJ53" s="95">
        <v>43</v>
      </c>
      <c r="CK53" s="96" t="s">
        <v>147</v>
      </c>
      <c r="CL53" s="96" t="s">
        <v>147</v>
      </c>
      <c r="CM53" s="95">
        <v>100</v>
      </c>
      <c r="CN53" s="61" t="s">
        <v>314</v>
      </c>
      <c r="CO53" s="95">
        <v>110</v>
      </c>
      <c r="CP53" s="95">
        <v>200</v>
      </c>
      <c r="CQ53" s="95">
        <v>478</v>
      </c>
      <c r="CR53" s="96" t="s">
        <v>147</v>
      </c>
      <c r="CS53" s="63">
        <v>788</v>
      </c>
      <c r="CT53" s="61" t="s">
        <v>314</v>
      </c>
      <c r="CU53" s="95">
        <v>4</v>
      </c>
      <c r="CV53" s="95">
        <v>4</v>
      </c>
      <c r="CW53" s="96" t="s">
        <v>147</v>
      </c>
      <c r="CX53" s="96" t="s">
        <v>147</v>
      </c>
      <c r="CY53" s="95">
        <v>8</v>
      </c>
      <c r="CZ53" s="61" t="s">
        <v>314</v>
      </c>
      <c r="DA53" s="95">
        <v>215</v>
      </c>
      <c r="DB53" s="95">
        <v>324</v>
      </c>
      <c r="DC53" s="95">
        <v>397</v>
      </c>
      <c r="DD53" s="96" t="s">
        <v>147</v>
      </c>
      <c r="DE53" s="63">
        <v>936</v>
      </c>
      <c r="DF53" s="61" t="s">
        <v>314</v>
      </c>
      <c r="DG53" s="95">
        <v>61</v>
      </c>
      <c r="DH53" s="95">
        <v>32</v>
      </c>
      <c r="DI53" s="96" t="s">
        <v>147</v>
      </c>
      <c r="DJ53" s="96" t="s">
        <v>147</v>
      </c>
      <c r="DK53" s="95">
        <v>93</v>
      </c>
      <c r="DL53" s="61" t="s">
        <v>314</v>
      </c>
      <c r="DM53" s="95">
        <v>20</v>
      </c>
      <c r="DN53" s="95">
        <v>11</v>
      </c>
      <c r="DO53" s="96" t="s">
        <v>147</v>
      </c>
      <c r="DP53" s="96" t="s">
        <v>147</v>
      </c>
      <c r="DQ53" s="95">
        <v>31</v>
      </c>
      <c r="DR53" s="61" t="s">
        <v>314</v>
      </c>
      <c r="DS53" s="95">
        <v>39</v>
      </c>
      <c r="DT53" s="95">
        <v>10</v>
      </c>
      <c r="DU53" s="95">
        <v>62</v>
      </c>
      <c r="DV53" s="95">
        <v>133.30000000000001</v>
      </c>
      <c r="DW53" s="95">
        <v>244.3</v>
      </c>
      <c r="DX53" s="61" t="s">
        <v>314</v>
      </c>
      <c r="DY53" s="95">
        <v>40</v>
      </c>
      <c r="DZ53" s="95">
        <v>8</v>
      </c>
      <c r="EA53" s="95">
        <v>50</v>
      </c>
      <c r="EB53" s="96" t="s">
        <v>147</v>
      </c>
      <c r="EC53" s="95">
        <v>98</v>
      </c>
      <c r="ED53" s="61" t="s">
        <v>314</v>
      </c>
      <c r="EE53" s="95">
        <v>15</v>
      </c>
      <c r="EF53" s="96" t="s">
        <v>147</v>
      </c>
      <c r="EG53" s="95">
        <v>20</v>
      </c>
      <c r="EH53" s="96" t="s">
        <v>147</v>
      </c>
      <c r="EI53" s="95">
        <v>35</v>
      </c>
      <c r="EJ53" s="61" t="s">
        <v>6</v>
      </c>
      <c r="EK53" s="96" t="s">
        <v>147</v>
      </c>
      <c r="EL53" s="96" t="s">
        <v>147</v>
      </c>
      <c r="EM53" s="96" t="s">
        <v>147</v>
      </c>
      <c r="EN53" s="96" t="s">
        <v>147</v>
      </c>
      <c r="EO53" s="96" t="s">
        <v>147</v>
      </c>
      <c r="EP53" s="61" t="s">
        <v>6</v>
      </c>
      <c r="EQ53" s="115" t="s">
        <v>147</v>
      </c>
      <c r="ER53" s="115" t="s">
        <v>147</v>
      </c>
      <c r="ES53" s="115" t="s">
        <v>147</v>
      </c>
      <c r="ET53" s="115" t="s">
        <v>147</v>
      </c>
      <c r="EU53" s="115" t="s">
        <v>147</v>
      </c>
      <c r="EV53" s="63">
        <v>1358.1</v>
      </c>
      <c r="EW53" s="63">
        <v>730</v>
      </c>
      <c r="EX53" s="63">
        <v>1479</v>
      </c>
      <c r="EY53" s="63">
        <v>399.9</v>
      </c>
      <c r="EZ53" s="63">
        <v>3967</v>
      </c>
    </row>
    <row r="54" spans="1:156" ht="15" customHeight="1" x14ac:dyDescent="0.2">
      <c r="A54" s="60" t="s">
        <v>54</v>
      </c>
      <c r="B54" s="61" t="s">
        <v>454</v>
      </c>
      <c r="C54" s="92" t="s">
        <v>347</v>
      </c>
      <c r="D54" s="61" t="s">
        <v>160</v>
      </c>
      <c r="E54" s="61" t="s">
        <v>155</v>
      </c>
      <c r="F54" s="61" t="s">
        <v>155</v>
      </c>
      <c r="G54" s="61" t="s">
        <v>158</v>
      </c>
      <c r="H54" s="61" t="s">
        <v>314</v>
      </c>
      <c r="I54" s="95">
        <v>14</v>
      </c>
      <c r="J54" s="95">
        <v>15</v>
      </c>
      <c r="K54" s="95">
        <v>30</v>
      </c>
      <c r="L54" s="96" t="s">
        <v>147</v>
      </c>
      <c r="M54" s="95">
        <v>59</v>
      </c>
      <c r="N54" s="61" t="s">
        <v>314</v>
      </c>
      <c r="O54" s="95">
        <v>38</v>
      </c>
      <c r="P54" s="95">
        <v>25</v>
      </c>
      <c r="Q54" s="95">
        <v>58</v>
      </c>
      <c r="R54" s="96" t="s">
        <v>147</v>
      </c>
      <c r="S54" s="95">
        <v>121</v>
      </c>
      <c r="T54" s="61" t="s">
        <v>314</v>
      </c>
      <c r="U54" s="95">
        <v>12</v>
      </c>
      <c r="V54" s="95">
        <v>9</v>
      </c>
      <c r="W54" s="96" t="s">
        <v>147</v>
      </c>
      <c r="X54" s="96" t="s">
        <v>147</v>
      </c>
      <c r="Y54" s="95">
        <v>21</v>
      </c>
      <c r="Z54" s="61" t="s">
        <v>314</v>
      </c>
      <c r="AA54" s="95">
        <v>16</v>
      </c>
      <c r="AB54" s="95">
        <v>4</v>
      </c>
      <c r="AC54" s="95">
        <v>52</v>
      </c>
      <c r="AD54" s="96" t="s">
        <v>147</v>
      </c>
      <c r="AE54" s="95">
        <v>72</v>
      </c>
      <c r="AF54" s="61" t="s">
        <v>314</v>
      </c>
      <c r="AG54" s="95">
        <v>34</v>
      </c>
      <c r="AH54" s="95">
        <v>15</v>
      </c>
      <c r="AI54" s="95">
        <v>65</v>
      </c>
      <c r="AJ54" s="96" t="s">
        <v>147</v>
      </c>
      <c r="AK54" s="95">
        <v>114</v>
      </c>
      <c r="AL54" s="61" t="s">
        <v>314</v>
      </c>
      <c r="AM54" s="95">
        <v>8.8000000000000007</v>
      </c>
      <c r="AN54" s="96" t="s">
        <v>147</v>
      </c>
      <c r="AO54" s="95">
        <v>10</v>
      </c>
      <c r="AP54" s="96" t="s">
        <v>147</v>
      </c>
      <c r="AQ54" s="95">
        <v>18.8</v>
      </c>
      <c r="AR54" s="61" t="s">
        <v>314</v>
      </c>
      <c r="AS54" s="95">
        <v>115.2</v>
      </c>
      <c r="AT54" s="96" t="s">
        <v>147</v>
      </c>
      <c r="AU54" s="96" t="s">
        <v>147</v>
      </c>
      <c r="AV54" s="96" t="s">
        <v>147</v>
      </c>
      <c r="AW54" s="95">
        <v>115.2</v>
      </c>
      <c r="AX54" s="61" t="s">
        <v>314</v>
      </c>
      <c r="AY54" s="95">
        <v>21.5</v>
      </c>
      <c r="AZ54" s="95">
        <v>3</v>
      </c>
      <c r="BA54" s="96" t="s">
        <v>147</v>
      </c>
      <c r="BB54" s="96" t="s">
        <v>147</v>
      </c>
      <c r="BC54" s="95">
        <v>24.5</v>
      </c>
      <c r="BD54" s="61" t="s">
        <v>314</v>
      </c>
      <c r="BE54" s="95">
        <v>38</v>
      </c>
      <c r="BF54" s="95">
        <v>7</v>
      </c>
      <c r="BG54" s="96" t="s">
        <v>147</v>
      </c>
      <c r="BH54" s="96" t="s">
        <v>147</v>
      </c>
      <c r="BI54" s="95">
        <v>45</v>
      </c>
      <c r="BJ54" s="61" t="s">
        <v>314</v>
      </c>
      <c r="BK54" s="95">
        <v>107</v>
      </c>
      <c r="BL54" s="95">
        <v>9</v>
      </c>
      <c r="BM54" s="95">
        <v>230</v>
      </c>
      <c r="BN54" s="96" t="s">
        <v>147</v>
      </c>
      <c r="BO54" s="95">
        <v>346</v>
      </c>
      <c r="BP54" s="61" t="s">
        <v>314</v>
      </c>
      <c r="BQ54" s="95">
        <v>43</v>
      </c>
      <c r="BR54" s="95">
        <v>48</v>
      </c>
      <c r="BS54" s="95">
        <v>108</v>
      </c>
      <c r="BT54" s="96" t="s">
        <v>147</v>
      </c>
      <c r="BU54" s="95">
        <v>199</v>
      </c>
      <c r="BV54" s="61" t="s">
        <v>314</v>
      </c>
      <c r="BW54" s="95">
        <v>39</v>
      </c>
      <c r="BX54" s="95">
        <v>6</v>
      </c>
      <c r="BY54" s="95">
        <v>168</v>
      </c>
      <c r="BZ54" s="95">
        <v>72</v>
      </c>
      <c r="CA54" s="95">
        <v>285</v>
      </c>
      <c r="CB54" s="61" t="s">
        <v>314</v>
      </c>
      <c r="CC54" s="95">
        <v>13</v>
      </c>
      <c r="CD54" s="96" t="s">
        <v>147</v>
      </c>
      <c r="CE54" s="96" t="s">
        <v>147</v>
      </c>
      <c r="CF54" s="96" t="s">
        <v>147</v>
      </c>
      <c r="CG54" s="95">
        <v>13</v>
      </c>
      <c r="CH54" s="61" t="s">
        <v>314</v>
      </c>
      <c r="CI54" s="95">
        <v>32.5</v>
      </c>
      <c r="CJ54" s="95">
        <v>2</v>
      </c>
      <c r="CK54" s="96" t="s">
        <v>147</v>
      </c>
      <c r="CL54" s="96" t="s">
        <v>147</v>
      </c>
      <c r="CM54" s="95">
        <v>34.5</v>
      </c>
      <c r="CN54" s="61" t="s">
        <v>314</v>
      </c>
      <c r="CO54" s="95">
        <v>66.5</v>
      </c>
      <c r="CP54" s="95">
        <v>146</v>
      </c>
      <c r="CQ54" s="95">
        <v>474</v>
      </c>
      <c r="CR54" s="96" t="s">
        <v>147</v>
      </c>
      <c r="CS54" s="63">
        <v>686.5</v>
      </c>
      <c r="CT54" s="61" t="s">
        <v>314</v>
      </c>
      <c r="CU54" s="95">
        <v>20</v>
      </c>
      <c r="CV54" s="95">
        <v>36</v>
      </c>
      <c r="CW54" s="95">
        <v>20</v>
      </c>
      <c r="CX54" s="96" t="s">
        <v>147</v>
      </c>
      <c r="CY54" s="95">
        <v>76</v>
      </c>
      <c r="CZ54" s="61" t="s">
        <v>314</v>
      </c>
      <c r="DA54" s="95">
        <v>97.5</v>
      </c>
      <c r="DB54" s="95">
        <v>216</v>
      </c>
      <c r="DC54" s="95">
        <v>746</v>
      </c>
      <c r="DD54" s="96" t="s">
        <v>147</v>
      </c>
      <c r="DE54" s="63">
        <v>1059.5</v>
      </c>
      <c r="DF54" s="61" t="s">
        <v>314</v>
      </c>
      <c r="DG54" s="95">
        <v>43</v>
      </c>
      <c r="DH54" s="95">
        <v>78</v>
      </c>
      <c r="DI54" s="96" t="s">
        <v>147</v>
      </c>
      <c r="DJ54" s="96" t="s">
        <v>147</v>
      </c>
      <c r="DK54" s="95">
        <v>121</v>
      </c>
      <c r="DL54" s="61" t="s">
        <v>314</v>
      </c>
      <c r="DM54" s="95">
        <v>16</v>
      </c>
      <c r="DN54" s="95">
        <v>4</v>
      </c>
      <c r="DO54" s="96" t="s">
        <v>147</v>
      </c>
      <c r="DP54" s="96" t="s">
        <v>147</v>
      </c>
      <c r="DQ54" s="95">
        <v>20</v>
      </c>
      <c r="DR54" s="61" t="s">
        <v>314</v>
      </c>
      <c r="DS54" s="95">
        <v>13.5</v>
      </c>
      <c r="DT54" s="95">
        <v>24</v>
      </c>
      <c r="DU54" s="95">
        <v>167</v>
      </c>
      <c r="DV54" s="95">
        <v>15</v>
      </c>
      <c r="DW54" s="95">
        <v>219.5</v>
      </c>
      <c r="DX54" s="61" t="s">
        <v>314</v>
      </c>
      <c r="DY54" s="95">
        <v>42.5</v>
      </c>
      <c r="DZ54" s="95">
        <v>19.5</v>
      </c>
      <c r="EA54" s="95">
        <v>12</v>
      </c>
      <c r="EB54" s="96" t="s">
        <v>147</v>
      </c>
      <c r="EC54" s="95">
        <v>74</v>
      </c>
      <c r="ED54" s="61" t="s">
        <v>314</v>
      </c>
      <c r="EE54" s="95">
        <v>31</v>
      </c>
      <c r="EF54" s="95">
        <v>12</v>
      </c>
      <c r="EG54" s="96" t="s">
        <v>147</v>
      </c>
      <c r="EH54" s="96" t="s">
        <v>147</v>
      </c>
      <c r="EI54" s="95">
        <v>43</v>
      </c>
      <c r="EJ54" s="61" t="s">
        <v>6</v>
      </c>
      <c r="EK54" s="96" t="s">
        <v>147</v>
      </c>
      <c r="EL54" s="96" t="s">
        <v>147</v>
      </c>
      <c r="EM54" s="96" t="s">
        <v>147</v>
      </c>
      <c r="EN54" s="96" t="s">
        <v>147</v>
      </c>
      <c r="EO54" s="96" t="s">
        <v>147</v>
      </c>
      <c r="EP54" s="61" t="s">
        <v>6</v>
      </c>
      <c r="EQ54" s="115" t="s">
        <v>147</v>
      </c>
      <c r="ER54" s="115" t="s">
        <v>147</v>
      </c>
      <c r="ES54" s="115" t="s">
        <v>147</v>
      </c>
      <c r="ET54" s="115" t="s">
        <v>147</v>
      </c>
      <c r="EU54" s="115" t="s">
        <v>147</v>
      </c>
      <c r="EV54" s="63">
        <v>862</v>
      </c>
      <c r="EW54" s="63">
        <v>678.5</v>
      </c>
      <c r="EX54" s="63">
        <v>2140</v>
      </c>
      <c r="EY54" s="63">
        <v>87</v>
      </c>
      <c r="EZ54" s="63">
        <v>3767.5</v>
      </c>
    </row>
    <row r="55" spans="1:156" ht="15" customHeight="1" x14ac:dyDescent="0.2">
      <c r="A55" s="60" t="s">
        <v>73</v>
      </c>
      <c r="B55" s="61" t="s">
        <v>454</v>
      </c>
      <c r="C55" s="92" t="s">
        <v>348</v>
      </c>
      <c r="D55" s="61" t="s">
        <v>160</v>
      </c>
      <c r="E55" s="61" t="s">
        <v>155</v>
      </c>
      <c r="F55" s="61" t="s">
        <v>155</v>
      </c>
      <c r="G55" s="61" t="s">
        <v>301</v>
      </c>
      <c r="H55" s="61" t="s">
        <v>314</v>
      </c>
      <c r="I55" s="95">
        <v>43</v>
      </c>
      <c r="J55" s="96" t="s">
        <v>147</v>
      </c>
      <c r="K55" s="96" t="s">
        <v>147</v>
      </c>
      <c r="L55" s="96" t="s">
        <v>147</v>
      </c>
      <c r="M55" s="95">
        <v>43</v>
      </c>
      <c r="N55" s="61" t="s">
        <v>314</v>
      </c>
      <c r="O55" s="95">
        <v>32</v>
      </c>
      <c r="P55" s="96" t="s">
        <v>147</v>
      </c>
      <c r="Q55" s="95">
        <v>50</v>
      </c>
      <c r="R55" s="96" t="s">
        <v>147</v>
      </c>
      <c r="S55" s="95">
        <v>82</v>
      </c>
      <c r="T55" s="61" t="s">
        <v>314</v>
      </c>
      <c r="U55" s="95">
        <v>12</v>
      </c>
      <c r="V55" s="96" t="s">
        <v>147</v>
      </c>
      <c r="W55" s="96" t="s">
        <v>147</v>
      </c>
      <c r="X55" s="96" t="s">
        <v>147</v>
      </c>
      <c r="Y55" s="95">
        <v>12</v>
      </c>
      <c r="Z55" s="61" t="s">
        <v>314</v>
      </c>
      <c r="AA55" s="95">
        <v>7</v>
      </c>
      <c r="AB55" s="96" t="s">
        <v>147</v>
      </c>
      <c r="AC55" s="95">
        <v>7</v>
      </c>
      <c r="AD55" s="96" t="s">
        <v>147</v>
      </c>
      <c r="AE55" s="95">
        <v>14</v>
      </c>
      <c r="AF55" s="61" t="s">
        <v>314</v>
      </c>
      <c r="AG55" s="95">
        <v>40</v>
      </c>
      <c r="AH55" s="96" t="s">
        <v>147</v>
      </c>
      <c r="AI55" s="95">
        <v>82</v>
      </c>
      <c r="AJ55" s="96" t="s">
        <v>147</v>
      </c>
      <c r="AK55" s="95">
        <v>122</v>
      </c>
      <c r="AL55" s="61" t="s">
        <v>314</v>
      </c>
      <c r="AM55" s="95">
        <v>9</v>
      </c>
      <c r="AN55" s="96" t="s">
        <v>147</v>
      </c>
      <c r="AO55" s="96" t="s">
        <v>147</v>
      </c>
      <c r="AP55" s="96" t="s">
        <v>147</v>
      </c>
      <c r="AQ55" s="95">
        <v>9</v>
      </c>
      <c r="AR55" s="61" t="s">
        <v>314</v>
      </c>
      <c r="AS55" s="95">
        <v>43</v>
      </c>
      <c r="AT55" s="96" t="s">
        <v>147</v>
      </c>
      <c r="AU55" s="95">
        <v>5</v>
      </c>
      <c r="AV55" s="96" t="s">
        <v>147</v>
      </c>
      <c r="AW55" s="95">
        <v>48</v>
      </c>
      <c r="AX55" s="61" t="s">
        <v>314</v>
      </c>
      <c r="AY55" s="95">
        <v>18</v>
      </c>
      <c r="AZ55" s="96" t="s">
        <v>147</v>
      </c>
      <c r="BA55" s="95">
        <v>2</v>
      </c>
      <c r="BB55" s="96" t="s">
        <v>147</v>
      </c>
      <c r="BC55" s="95">
        <v>20</v>
      </c>
      <c r="BD55" s="61" t="s">
        <v>314</v>
      </c>
      <c r="BE55" s="95">
        <v>42</v>
      </c>
      <c r="BF55" s="96" t="s">
        <v>147</v>
      </c>
      <c r="BG55" s="95">
        <v>5</v>
      </c>
      <c r="BH55" s="96" t="s">
        <v>147</v>
      </c>
      <c r="BI55" s="95">
        <v>47</v>
      </c>
      <c r="BJ55" s="61" t="s">
        <v>314</v>
      </c>
      <c r="BK55" s="95">
        <v>43</v>
      </c>
      <c r="BL55" s="95">
        <v>18</v>
      </c>
      <c r="BM55" s="95">
        <v>125</v>
      </c>
      <c r="BN55" s="96" t="s">
        <v>147</v>
      </c>
      <c r="BO55" s="95">
        <v>186</v>
      </c>
      <c r="BP55" s="61" t="s">
        <v>314</v>
      </c>
      <c r="BQ55" s="95">
        <v>31</v>
      </c>
      <c r="BR55" s="95">
        <v>51</v>
      </c>
      <c r="BS55" s="95">
        <v>50</v>
      </c>
      <c r="BT55" s="96" t="s">
        <v>147</v>
      </c>
      <c r="BU55" s="95">
        <v>132</v>
      </c>
      <c r="BV55" s="61" t="s">
        <v>314</v>
      </c>
      <c r="BW55" s="95">
        <v>36</v>
      </c>
      <c r="BX55" s="95">
        <v>5</v>
      </c>
      <c r="BY55" s="95">
        <v>50</v>
      </c>
      <c r="BZ55" s="96" t="s">
        <v>147</v>
      </c>
      <c r="CA55" s="95">
        <v>91</v>
      </c>
      <c r="CB55" s="61" t="s">
        <v>314</v>
      </c>
      <c r="CC55" s="95">
        <v>9</v>
      </c>
      <c r="CD55" s="96" t="s">
        <v>147</v>
      </c>
      <c r="CE55" s="96" t="s">
        <v>147</v>
      </c>
      <c r="CF55" s="96" t="s">
        <v>147</v>
      </c>
      <c r="CG55" s="95">
        <v>9</v>
      </c>
      <c r="CH55" s="61" t="s">
        <v>314</v>
      </c>
      <c r="CI55" s="95">
        <v>50</v>
      </c>
      <c r="CJ55" s="95">
        <v>24</v>
      </c>
      <c r="CK55" s="96" t="s">
        <v>147</v>
      </c>
      <c r="CL55" s="96" t="s">
        <v>147</v>
      </c>
      <c r="CM55" s="95">
        <v>74</v>
      </c>
      <c r="CN55" s="61" t="s">
        <v>314</v>
      </c>
      <c r="CO55" s="95">
        <v>43</v>
      </c>
      <c r="CP55" s="95">
        <v>198</v>
      </c>
      <c r="CQ55" s="95">
        <v>150</v>
      </c>
      <c r="CR55" s="96" t="s">
        <v>147</v>
      </c>
      <c r="CS55" s="63">
        <v>391</v>
      </c>
      <c r="CT55" s="61" t="s">
        <v>314</v>
      </c>
      <c r="CU55" s="95">
        <v>19</v>
      </c>
      <c r="CV55" s="95">
        <v>21</v>
      </c>
      <c r="CW55" s="95">
        <v>20</v>
      </c>
      <c r="CX55" s="96" t="s">
        <v>147</v>
      </c>
      <c r="CY55" s="95">
        <v>60</v>
      </c>
      <c r="CZ55" s="61" t="s">
        <v>314</v>
      </c>
      <c r="DA55" s="95">
        <v>105</v>
      </c>
      <c r="DB55" s="95">
        <v>343</v>
      </c>
      <c r="DC55" s="95">
        <v>295</v>
      </c>
      <c r="DD55" s="96" t="s">
        <v>147</v>
      </c>
      <c r="DE55" s="63">
        <v>743</v>
      </c>
      <c r="DF55" s="61" t="s">
        <v>314</v>
      </c>
      <c r="DG55" s="95">
        <v>19</v>
      </c>
      <c r="DH55" s="95">
        <v>52</v>
      </c>
      <c r="DI55" s="96" t="s">
        <v>147</v>
      </c>
      <c r="DJ55" s="96" t="s">
        <v>147</v>
      </c>
      <c r="DK55" s="95">
        <v>71</v>
      </c>
      <c r="DL55" s="61" t="s">
        <v>314</v>
      </c>
      <c r="DM55" s="95">
        <v>34</v>
      </c>
      <c r="DN55" s="95">
        <v>30</v>
      </c>
      <c r="DO55" s="96" t="s">
        <v>147</v>
      </c>
      <c r="DP55" s="96" t="s">
        <v>147</v>
      </c>
      <c r="DQ55" s="95">
        <v>64</v>
      </c>
      <c r="DR55" s="61" t="s">
        <v>314</v>
      </c>
      <c r="DS55" s="95">
        <v>51</v>
      </c>
      <c r="DT55" s="95">
        <v>34</v>
      </c>
      <c r="DU55" s="95">
        <v>35</v>
      </c>
      <c r="DV55" s="96" t="s">
        <v>147</v>
      </c>
      <c r="DW55" s="95">
        <v>120</v>
      </c>
      <c r="DX55" s="61" t="s">
        <v>314</v>
      </c>
      <c r="DY55" s="95">
        <v>48</v>
      </c>
      <c r="DZ55" s="95">
        <v>45</v>
      </c>
      <c r="EA55" s="95">
        <v>25</v>
      </c>
      <c r="EB55" s="96" t="s">
        <v>147</v>
      </c>
      <c r="EC55" s="95">
        <v>118</v>
      </c>
      <c r="ED55" s="61" t="s">
        <v>314</v>
      </c>
      <c r="EE55" s="95">
        <v>35</v>
      </c>
      <c r="EF55" s="96" t="s">
        <v>147</v>
      </c>
      <c r="EG55" s="95">
        <v>26</v>
      </c>
      <c r="EH55" s="96" t="s">
        <v>147</v>
      </c>
      <c r="EI55" s="95">
        <v>61</v>
      </c>
      <c r="EJ55" s="61" t="s">
        <v>314</v>
      </c>
      <c r="EK55" s="95">
        <v>6</v>
      </c>
      <c r="EL55" s="96" t="s">
        <v>147</v>
      </c>
      <c r="EM55" s="96" t="s">
        <v>147</v>
      </c>
      <c r="EN55" s="95">
        <v>60</v>
      </c>
      <c r="EO55" s="95">
        <v>66</v>
      </c>
      <c r="EP55" s="61" t="s">
        <v>314</v>
      </c>
      <c r="EQ55" s="63">
        <v>36</v>
      </c>
      <c r="ER55" s="115" t="s">
        <v>147</v>
      </c>
      <c r="ES55" s="63">
        <v>1412</v>
      </c>
      <c r="ET55" s="115" t="s">
        <v>147</v>
      </c>
      <c r="EU55" s="63">
        <v>1448</v>
      </c>
      <c r="EV55" s="63">
        <v>811</v>
      </c>
      <c r="EW55" s="63">
        <v>821</v>
      </c>
      <c r="EX55" s="63">
        <v>2339</v>
      </c>
      <c r="EY55" s="63">
        <v>60</v>
      </c>
      <c r="EZ55" s="63">
        <v>4031</v>
      </c>
    </row>
    <row r="56" spans="1:156" ht="15" customHeight="1" x14ac:dyDescent="0.2">
      <c r="A56" s="60" t="s">
        <v>73</v>
      </c>
      <c r="B56" s="61" t="s">
        <v>454</v>
      </c>
      <c r="C56" s="92" t="s">
        <v>349</v>
      </c>
      <c r="D56" s="61" t="s">
        <v>160</v>
      </c>
      <c r="E56" s="61" t="s">
        <v>155</v>
      </c>
      <c r="F56" s="61" t="s">
        <v>155</v>
      </c>
      <c r="G56" s="61" t="s">
        <v>158</v>
      </c>
      <c r="H56" s="61" t="s">
        <v>156</v>
      </c>
      <c r="I56" s="95">
        <v>29</v>
      </c>
      <c r="J56" s="95">
        <v>4</v>
      </c>
      <c r="K56" s="95">
        <v>75</v>
      </c>
      <c r="L56" s="95">
        <v>10</v>
      </c>
      <c r="M56" s="95">
        <v>118</v>
      </c>
      <c r="N56" s="61" t="s">
        <v>314</v>
      </c>
      <c r="O56" s="95">
        <v>33</v>
      </c>
      <c r="P56" s="95">
        <v>22</v>
      </c>
      <c r="Q56" s="95">
        <v>60</v>
      </c>
      <c r="R56" s="96" t="s">
        <v>147</v>
      </c>
      <c r="S56" s="95">
        <v>115</v>
      </c>
      <c r="T56" s="61" t="s">
        <v>156</v>
      </c>
      <c r="U56" s="95">
        <v>16</v>
      </c>
      <c r="V56" s="95">
        <v>6</v>
      </c>
      <c r="W56" s="95">
        <v>8</v>
      </c>
      <c r="X56" s="96" t="s">
        <v>147</v>
      </c>
      <c r="Y56" s="95">
        <v>30</v>
      </c>
      <c r="Z56" s="61" t="s">
        <v>314</v>
      </c>
      <c r="AA56" s="95">
        <v>15</v>
      </c>
      <c r="AB56" s="96" t="s">
        <v>147</v>
      </c>
      <c r="AC56" s="95">
        <v>80</v>
      </c>
      <c r="AD56" s="95">
        <v>10</v>
      </c>
      <c r="AE56" s="95">
        <v>105</v>
      </c>
      <c r="AF56" s="61" t="s">
        <v>314</v>
      </c>
      <c r="AG56" s="95">
        <v>50</v>
      </c>
      <c r="AH56" s="95">
        <v>4</v>
      </c>
      <c r="AI56" s="95">
        <v>110</v>
      </c>
      <c r="AJ56" s="95">
        <v>10</v>
      </c>
      <c r="AK56" s="95">
        <v>174</v>
      </c>
      <c r="AL56" s="61" t="s">
        <v>314</v>
      </c>
      <c r="AM56" s="95">
        <v>23</v>
      </c>
      <c r="AN56" s="95">
        <v>2</v>
      </c>
      <c r="AO56" s="95">
        <v>20</v>
      </c>
      <c r="AP56" s="96" t="s">
        <v>147</v>
      </c>
      <c r="AQ56" s="95">
        <v>45</v>
      </c>
      <c r="AR56" s="61" t="s">
        <v>314</v>
      </c>
      <c r="AS56" s="95">
        <v>97</v>
      </c>
      <c r="AT56" s="96" t="s">
        <v>147</v>
      </c>
      <c r="AU56" s="95">
        <v>10</v>
      </c>
      <c r="AV56" s="96" t="s">
        <v>147</v>
      </c>
      <c r="AW56" s="95">
        <v>107</v>
      </c>
      <c r="AX56" s="61" t="s">
        <v>314</v>
      </c>
      <c r="AY56" s="95">
        <v>9</v>
      </c>
      <c r="AZ56" s="96" t="s">
        <v>147</v>
      </c>
      <c r="BA56" s="95">
        <v>10</v>
      </c>
      <c r="BB56" s="96" t="s">
        <v>147</v>
      </c>
      <c r="BC56" s="95">
        <v>19</v>
      </c>
      <c r="BD56" s="61" t="s">
        <v>314</v>
      </c>
      <c r="BE56" s="95">
        <v>34</v>
      </c>
      <c r="BF56" s="95">
        <v>7</v>
      </c>
      <c r="BG56" s="95">
        <v>10</v>
      </c>
      <c r="BH56" s="96" t="s">
        <v>147</v>
      </c>
      <c r="BI56" s="95">
        <v>51</v>
      </c>
      <c r="BJ56" s="61" t="s">
        <v>314</v>
      </c>
      <c r="BK56" s="95">
        <v>54</v>
      </c>
      <c r="BL56" s="95">
        <v>9</v>
      </c>
      <c r="BM56" s="95">
        <v>160</v>
      </c>
      <c r="BN56" s="95">
        <v>12</v>
      </c>
      <c r="BO56" s="95">
        <v>235</v>
      </c>
      <c r="BP56" s="61" t="s">
        <v>314</v>
      </c>
      <c r="BQ56" s="95">
        <v>31</v>
      </c>
      <c r="BR56" s="95">
        <v>45</v>
      </c>
      <c r="BS56" s="95">
        <v>48</v>
      </c>
      <c r="BT56" s="95">
        <v>10</v>
      </c>
      <c r="BU56" s="95">
        <v>134</v>
      </c>
      <c r="BV56" s="61" t="s">
        <v>314</v>
      </c>
      <c r="BW56" s="95">
        <v>28</v>
      </c>
      <c r="BX56" s="95">
        <v>4</v>
      </c>
      <c r="BY56" s="95">
        <v>38</v>
      </c>
      <c r="BZ56" s="95">
        <v>24</v>
      </c>
      <c r="CA56" s="95">
        <v>94</v>
      </c>
      <c r="CB56" s="61" t="s">
        <v>314</v>
      </c>
      <c r="CC56" s="96" t="s">
        <v>147</v>
      </c>
      <c r="CD56" s="96" t="s">
        <v>147</v>
      </c>
      <c r="CE56" s="95">
        <v>38</v>
      </c>
      <c r="CF56" s="96" t="s">
        <v>147</v>
      </c>
      <c r="CG56" s="95">
        <v>38</v>
      </c>
      <c r="CH56" s="61" t="s">
        <v>314</v>
      </c>
      <c r="CI56" s="95">
        <v>50</v>
      </c>
      <c r="CJ56" s="96" t="s">
        <v>147</v>
      </c>
      <c r="CK56" s="96" t="s">
        <v>147</v>
      </c>
      <c r="CL56" s="96" t="s">
        <v>147</v>
      </c>
      <c r="CM56" s="95">
        <v>50</v>
      </c>
      <c r="CN56" s="61" t="s">
        <v>314</v>
      </c>
      <c r="CO56" s="95">
        <v>61</v>
      </c>
      <c r="CP56" s="95">
        <v>246</v>
      </c>
      <c r="CQ56" s="95">
        <v>520</v>
      </c>
      <c r="CR56" s="95">
        <v>100</v>
      </c>
      <c r="CS56" s="63">
        <v>927</v>
      </c>
      <c r="CT56" s="61" t="s">
        <v>314</v>
      </c>
      <c r="CU56" s="95">
        <v>15</v>
      </c>
      <c r="CV56" s="95">
        <v>45</v>
      </c>
      <c r="CW56" s="95">
        <v>30</v>
      </c>
      <c r="CX56" s="96" t="s">
        <v>147</v>
      </c>
      <c r="CY56" s="95">
        <v>90</v>
      </c>
      <c r="CZ56" s="61" t="s">
        <v>314</v>
      </c>
      <c r="DA56" s="95">
        <v>100</v>
      </c>
      <c r="DB56" s="95">
        <v>225</v>
      </c>
      <c r="DC56" s="95">
        <v>420</v>
      </c>
      <c r="DD56" s="96" t="s">
        <v>147</v>
      </c>
      <c r="DE56" s="63">
        <v>745</v>
      </c>
      <c r="DF56" s="61" t="s">
        <v>314</v>
      </c>
      <c r="DG56" s="95">
        <v>25</v>
      </c>
      <c r="DH56" s="95">
        <v>36</v>
      </c>
      <c r="DI56" s="95">
        <v>10</v>
      </c>
      <c r="DJ56" s="96" t="s">
        <v>147</v>
      </c>
      <c r="DK56" s="95">
        <v>71</v>
      </c>
      <c r="DL56" s="61" t="s">
        <v>314</v>
      </c>
      <c r="DM56" s="95">
        <v>25</v>
      </c>
      <c r="DN56" s="95">
        <v>27</v>
      </c>
      <c r="DO56" s="95">
        <v>15</v>
      </c>
      <c r="DP56" s="96" t="s">
        <v>147</v>
      </c>
      <c r="DQ56" s="95">
        <v>67</v>
      </c>
      <c r="DR56" s="61" t="s">
        <v>314</v>
      </c>
      <c r="DS56" s="95">
        <v>36</v>
      </c>
      <c r="DT56" s="95">
        <v>36</v>
      </c>
      <c r="DU56" s="95">
        <v>75</v>
      </c>
      <c r="DV56" s="95">
        <v>72</v>
      </c>
      <c r="DW56" s="95">
        <v>219</v>
      </c>
      <c r="DX56" s="61" t="s">
        <v>314</v>
      </c>
      <c r="DY56" s="95">
        <v>23</v>
      </c>
      <c r="DZ56" s="96" t="s">
        <v>147</v>
      </c>
      <c r="EA56" s="95">
        <v>40</v>
      </c>
      <c r="EB56" s="96" t="s">
        <v>147</v>
      </c>
      <c r="EC56" s="95">
        <v>63</v>
      </c>
      <c r="ED56" s="61" t="s">
        <v>314</v>
      </c>
      <c r="EE56" s="95">
        <v>40</v>
      </c>
      <c r="EF56" s="96" t="s">
        <v>147</v>
      </c>
      <c r="EG56" s="95">
        <v>25</v>
      </c>
      <c r="EH56" s="95">
        <v>10</v>
      </c>
      <c r="EI56" s="95">
        <v>75</v>
      </c>
      <c r="EJ56" s="61" t="s">
        <v>314</v>
      </c>
      <c r="EK56" s="95">
        <v>4</v>
      </c>
      <c r="EL56" s="96" t="s">
        <v>147</v>
      </c>
      <c r="EM56" s="95">
        <v>25</v>
      </c>
      <c r="EN56" s="95">
        <v>96</v>
      </c>
      <c r="EO56" s="95">
        <v>125</v>
      </c>
      <c r="EP56" s="61" t="s">
        <v>314</v>
      </c>
      <c r="EQ56" s="115" t="s">
        <v>147</v>
      </c>
      <c r="ER56" s="115" t="s">
        <v>147</v>
      </c>
      <c r="ES56" s="63">
        <v>72</v>
      </c>
      <c r="ET56" s="115" t="s">
        <v>147</v>
      </c>
      <c r="EU56" s="63">
        <v>72</v>
      </c>
      <c r="EV56" s="63">
        <v>798</v>
      </c>
      <c r="EW56" s="63">
        <v>718</v>
      </c>
      <c r="EX56" s="63">
        <v>1899</v>
      </c>
      <c r="EY56" s="63">
        <v>354</v>
      </c>
      <c r="EZ56" s="63">
        <v>3769</v>
      </c>
    </row>
    <row r="57" spans="1:156" ht="15" customHeight="1" x14ac:dyDescent="0.2">
      <c r="A57" s="60" t="s">
        <v>73</v>
      </c>
      <c r="B57" s="61" t="s">
        <v>454</v>
      </c>
      <c r="C57" s="92" t="s">
        <v>350</v>
      </c>
      <c r="D57" s="61" t="s">
        <v>160</v>
      </c>
      <c r="E57" s="61" t="s">
        <v>158</v>
      </c>
      <c r="F57" s="61" t="s">
        <v>155</v>
      </c>
      <c r="G57" s="61" t="s">
        <v>158</v>
      </c>
      <c r="H57" s="61" t="s">
        <v>314</v>
      </c>
      <c r="I57" s="95">
        <v>50</v>
      </c>
      <c r="J57" s="96" t="s">
        <v>147</v>
      </c>
      <c r="K57" s="95">
        <v>20</v>
      </c>
      <c r="L57" s="95">
        <v>10</v>
      </c>
      <c r="M57" s="95">
        <v>80</v>
      </c>
      <c r="N57" s="61" t="s">
        <v>314</v>
      </c>
      <c r="O57" s="95">
        <v>63</v>
      </c>
      <c r="P57" s="95">
        <v>10</v>
      </c>
      <c r="Q57" s="95">
        <v>22</v>
      </c>
      <c r="R57" s="96" t="s">
        <v>147</v>
      </c>
      <c r="S57" s="95">
        <v>95</v>
      </c>
      <c r="T57" s="61" t="s">
        <v>314</v>
      </c>
      <c r="U57" s="95">
        <v>18</v>
      </c>
      <c r="V57" s="95">
        <v>2</v>
      </c>
      <c r="W57" s="95">
        <v>1</v>
      </c>
      <c r="X57" s="95">
        <v>2</v>
      </c>
      <c r="Y57" s="95">
        <v>23</v>
      </c>
      <c r="Z57" s="61" t="s">
        <v>314</v>
      </c>
      <c r="AA57" s="95">
        <v>16</v>
      </c>
      <c r="AB57" s="96" t="s">
        <v>147</v>
      </c>
      <c r="AC57" s="95">
        <v>42</v>
      </c>
      <c r="AD57" s="95">
        <v>7</v>
      </c>
      <c r="AE57" s="95">
        <v>65</v>
      </c>
      <c r="AF57" s="61" t="s">
        <v>314</v>
      </c>
      <c r="AG57" s="95">
        <v>31</v>
      </c>
      <c r="AH57" s="95">
        <v>12</v>
      </c>
      <c r="AI57" s="95">
        <v>37</v>
      </c>
      <c r="AJ57" s="96" t="s">
        <v>147</v>
      </c>
      <c r="AK57" s="95">
        <v>80</v>
      </c>
      <c r="AL57" s="61" t="s">
        <v>314</v>
      </c>
      <c r="AM57" s="95">
        <v>23</v>
      </c>
      <c r="AN57" s="96" t="s">
        <v>147</v>
      </c>
      <c r="AO57" s="95">
        <v>18</v>
      </c>
      <c r="AP57" s="95">
        <v>7</v>
      </c>
      <c r="AQ57" s="95">
        <v>48</v>
      </c>
      <c r="AR57" s="61" t="s">
        <v>314</v>
      </c>
      <c r="AS57" s="95">
        <v>76</v>
      </c>
      <c r="AT57" s="96" t="s">
        <v>147</v>
      </c>
      <c r="AU57" s="95">
        <v>2</v>
      </c>
      <c r="AV57" s="96" t="s">
        <v>147</v>
      </c>
      <c r="AW57" s="95">
        <v>78</v>
      </c>
      <c r="AX57" s="61" t="s">
        <v>314</v>
      </c>
      <c r="AY57" s="95">
        <v>20</v>
      </c>
      <c r="AZ57" s="96" t="s">
        <v>147</v>
      </c>
      <c r="BA57" s="95">
        <v>2</v>
      </c>
      <c r="BB57" s="96" t="s">
        <v>147</v>
      </c>
      <c r="BC57" s="95">
        <v>22</v>
      </c>
      <c r="BD57" s="61" t="s">
        <v>314</v>
      </c>
      <c r="BE57" s="95">
        <v>10</v>
      </c>
      <c r="BF57" s="96" t="s">
        <v>147</v>
      </c>
      <c r="BG57" s="95">
        <v>15</v>
      </c>
      <c r="BH57" s="95">
        <v>17</v>
      </c>
      <c r="BI57" s="95">
        <v>42</v>
      </c>
      <c r="BJ57" s="61" t="s">
        <v>314</v>
      </c>
      <c r="BK57" s="95">
        <v>71</v>
      </c>
      <c r="BL57" s="95">
        <v>16</v>
      </c>
      <c r="BM57" s="95">
        <v>18</v>
      </c>
      <c r="BN57" s="96" t="s">
        <v>147</v>
      </c>
      <c r="BO57" s="95">
        <v>105</v>
      </c>
      <c r="BP57" s="61" t="s">
        <v>314</v>
      </c>
      <c r="BQ57" s="95">
        <v>32</v>
      </c>
      <c r="BR57" s="95">
        <v>37</v>
      </c>
      <c r="BS57" s="95">
        <v>30</v>
      </c>
      <c r="BT57" s="96" t="s">
        <v>147</v>
      </c>
      <c r="BU57" s="95">
        <v>99</v>
      </c>
      <c r="BV57" s="61" t="s">
        <v>314</v>
      </c>
      <c r="BW57" s="95">
        <v>36</v>
      </c>
      <c r="BX57" s="96" t="s">
        <v>147</v>
      </c>
      <c r="BY57" s="95">
        <v>69</v>
      </c>
      <c r="BZ57" s="95">
        <v>30</v>
      </c>
      <c r="CA57" s="95">
        <v>135</v>
      </c>
      <c r="CB57" s="61" t="s">
        <v>314</v>
      </c>
      <c r="CC57" s="96" t="s">
        <v>147</v>
      </c>
      <c r="CD57" s="96" t="s">
        <v>147</v>
      </c>
      <c r="CE57" s="96" t="s">
        <v>147</v>
      </c>
      <c r="CF57" s="95">
        <v>40</v>
      </c>
      <c r="CG57" s="95">
        <v>40</v>
      </c>
      <c r="CH57" s="61" t="s">
        <v>314</v>
      </c>
      <c r="CI57" s="95">
        <v>34</v>
      </c>
      <c r="CJ57" s="95">
        <v>22</v>
      </c>
      <c r="CK57" s="95">
        <v>6</v>
      </c>
      <c r="CL57" s="96" t="s">
        <v>147</v>
      </c>
      <c r="CM57" s="95">
        <v>62</v>
      </c>
      <c r="CN57" s="61" t="s">
        <v>314</v>
      </c>
      <c r="CO57" s="95">
        <v>92</v>
      </c>
      <c r="CP57" s="95">
        <v>158</v>
      </c>
      <c r="CQ57" s="95">
        <v>260</v>
      </c>
      <c r="CR57" s="96" t="s">
        <v>147</v>
      </c>
      <c r="CS57" s="63">
        <v>510</v>
      </c>
      <c r="CT57" s="61" t="s">
        <v>314</v>
      </c>
      <c r="CU57" s="95">
        <v>20</v>
      </c>
      <c r="CV57" s="95">
        <v>12</v>
      </c>
      <c r="CW57" s="95">
        <v>12</v>
      </c>
      <c r="CX57" s="96" t="s">
        <v>147</v>
      </c>
      <c r="CY57" s="95">
        <v>44</v>
      </c>
      <c r="CZ57" s="61" t="s">
        <v>314</v>
      </c>
      <c r="DA57" s="95">
        <v>69</v>
      </c>
      <c r="DB57" s="95">
        <v>196</v>
      </c>
      <c r="DC57" s="95">
        <v>131</v>
      </c>
      <c r="DD57" s="96" t="s">
        <v>147</v>
      </c>
      <c r="DE57" s="63">
        <v>396</v>
      </c>
      <c r="DF57" s="61" t="s">
        <v>314</v>
      </c>
      <c r="DG57" s="95">
        <v>25</v>
      </c>
      <c r="DH57" s="95">
        <v>53</v>
      </c>
      <c r="DI57" s="95">
        <v>70</v>
      </c>
      <c r="DJ57" s="96" t="s">
        <v>147</v>
      </c>
      <c r="DK57" s="95">
        <v>148</v>
      </c>
      <c r="DL57" s="61" t="s">
        <v>314</v>
      </c>
      <c r="DM57" s="95">
        <v>68</v>
      </c>
      <c r="DN57" s="95">
        <v>20</v>
      </c>
      <c r="DO57" s="96" t="s">
        <v>147</v>
      </c>
      <c r="DP57" s="96" t="s">
        <v>147</v>
      </c>
      <c r="DQ57" s="95">
        <v>88</v>
      </c>
      <c r="DR57" s="61" t="s">
        <v>314</v>
      </c>
      <c r="DS57" s="95">
        <v>27</v>
      </c>
      <c r="DT57" s="95">
        <v>9</v>
      </c>
      <c r="DU57" s="95">
        <v>50</v>
      </c>
      <c r="DV57" s="95">
        <v>32</v>
      </c>
      <c r="DW57" s="95">
        <v>118</v>
      </c>
      <c r="DX57" s="61" t="s">
        <v>314</v>
      </c>
      <c r="DY57" s="95">
        <v>43</v>
      </c>
      <c r="DZ57" s="96" t="s">
        <v>147</v>
      </c>
      <c r="EA57" s="96" t="s">
        <v>147</v>
      </c>
      <c r="EB57" s="96" t="s">
        <v>147</v>
      </c>
      <c r="EC57" s="95">
        <v>43</v>
      </c>
      <c r="ED57" s="61" t="s">
        <v>314</v>
      </c>
      <c r="EE57" s="95">
        <v>43</v>
      </c>
      <c r="EF57" s="96" t="s">
        <v>147</v>
      </c>
      <c r="EG57" s="95">
        <v>7</v>
      </c>
      <c r="EH57" s="96" t="s">
        <v>147</v>
      </c>
      <c r="EI57" s="95">
        <v>50</v>
      </c>
      <c r="EJ57" s="61" t="s">
        <v>314</v>
      </c>
      <c r="EK57" s="96" t="s">
        <v>147</v>
      </c>
      <c r="EL57" s="96" t="s">
        <v>147</v>
      </c>
      <c r="EM57" s="95">
        <v>3</v>
      </c>
      <c r="EN57" s="95">
        <v>4</v>
      </c>
      <c r="EO57" s="95">
        <v>7</v>
      </c>
      <c r="EP57" s="61" t="s">
        <v>314</v>
      </c>
      <c r="EQ57" s="63">
        <v>31</v>
      </c>
      <c r="ER57" s="63">
        <v>32</v>
      </c>
      <c r="ES57" s="63">
        <v>780</v>
      </c>
      <c r="ET57" s="63">
        <v>212</v>
      </c>
      <c r="EU57" s="63">
        <v>1055</v>
      </c>
      <c r="EV57" s="63">
        <v>898</v>
      </c>
      <c r="EW57" s="63">
        <v>579</v>
      </c>
      <c r="EX57" s="63">
        <v>1595</v>
      </c>
      <c r="EY57" s="63">
        <v>361</v>
      </c>
      <c r="EZ57" s="63">
        <v>3433</v>
      </c>
    </row>
    <row r="58" spans="1:156" ht="15" customHeight="1" x14ac:dyDescent="0.2">
      <c r="A58" s="60" t="s">
        <v>48</v>
      </c>
      <c r="B58" s="61" t="s">
        <v>454</v>
      </c>
      <c r="C58" s="92" t="s">
        <v>351</v>
      </c>
      <c r="D58" s="61" t="s">
        <v>160</v>
      </c>
      <c r="E58" s="61" t="s">
        <v>155</v>
      </c>
      <c r="F58" s="61" t="s">
        <v>155</v>
      </c>
      <c r="G58" s="61" t="s">
        <v>158</v>
      </c>
      <c r="H58" s="61" t="s">
        <v>313</v>
      </c>
      <c r="I58" s="95">
        <v>30</v>
      </c>
      <c r="J58" s="95">
        <v>1</v>
      </c>
      <c r="K58" s="95">
        <v>22</v>
      </c>
      <c r="L58" s="96" t="s">
        <v>147</v>
      </c>
      <c r="M58" s="95">
        <v>53</v>
      </c>
      <c r="N58" s="61" t="s">
        <v>314</v>
      </c>
      <c r="O58" s="95">
        <v>33</v>
      </c>
      <c r="P58" s="95">
        <v>17</v>
      </c>
      <c r="Q58" s="95">
        <v>68</v>
      </c>
      <c r="R58" s="96" t="s">
        <v>147</v>
      </c>
      <c r="S58" s="95">
        <v>118</v>
      </c>
      <c r="T58" s="61" t="s">
        <v>361</v>
      </c>
      <c r="U58" s="95">
        <v>11</v>
      </c>
      <c r="V58" s="96" t="s">
        <v>147</v>
      </c>
      <c r="W58" s="96" t="s">
        <v>147</v>
      </c>
      <c r="X58" s="96" t="s">
        <v>147</v>
      </c>
      <c r="Y58" s="95">
        <v>11</v>
      </c>
      <c r="Z58" s="61" t="s">
        <v>314</v>
      </c>
      <c r="AA58" s="95">
        <v>6</v>
      </c>
      <c r="AB58" s="96" t="s">
        <v>147</v>
      </c>
      <c r="AC58" s="95">
        <v>60</v>
      </c>
      <c r="AD58" s="96" t="s">
        <v>147</v>
      </c>
      <c r="AE58" s="95">
        <v>66</v>
      </c>
      <c r="AF58" s="61" t="s">
        <v>313</v>
      </c>
      <c r="AG58" s="95">
        <v>112</v>
      </c>
      <c r="AH58" s="95">
        <v>9</v>
      </c>
      <c r="AI58" s="95">
        <v>225</v>
      </c>
      <c r="AJ58" s="96" t="s">
        <v>147</v>
      </c>
      <c r="AK58" s="95">
        <v>346</v>
      </c>
      <c r="AL58" s="61" t="s">
        <v>314</v>
      </c>
      <c r="AM58" s="95">
        <v>12</v>
      </c>
      <c r="AN58" s="96" t="s">
        <v>147</v>
      </c>
      <c r="AO58" s="95">
        <v>96</v>
      </c>
      <c r="AP58" s="96" t="s">
        <v>147</v>
      </c>
      <c r="AQ58" s="95">
        <v>108</v>
      </c>
      <c r="AR58" s="61" t="s">
        <v>315</v>
      </c>
      <c r="AS58" s="95">
        <v>66</v>
      </c>
      <c r="AT58" s="96" t="s">
        <v>147</v>
      </c>
      <c r="AU58" s="95">
        <v>31</v>
      </c>
      <c r="AV58" s="96" t="s">
        <v>147</v>
      </c>
      <c r="AW58" s="95">
        <v>97</v>
      </c>
      <c r="AX58" s="61" t="s">
        <v>314</v>
      </c>
      <c r="AY58" s="95">
        <v>9</v>
      </c>
      <c r="AZ58" s="96" t="s">
        <v>147</v>
      </c>
      <c r="BA58" s="96" t="s">
        <v>147</v>
      </c>
      <c r="BB58" s="96" t="s">
        <v>147</v>
      </c>
      <c r="BC58" s="95">
        <v>9</v>
      </c>
      <c r="BD58" s="61" t="s">
        <v>361</v>
      </c>
      <c r="BE58" s="95">
        <v>23</v>
      </c>
      <c r="BF58" s="96" t="s">
        <v>147</v>
      </c>
      <c r="BG58" s="95">
        <v>34</v>
      </c>
      <c r="BH58" s="96" t="s">
        <v>147</v>
      </c>
      <c r="BI58" s="95">
        <v>57</v>
      </c>
      <c r="BJ58" s="61" t="s">
        <v>314</v>
      </c>
      <c r="BK58" s="95">
        <v>78</v>
      </c>
      <c r="BL58" s="95">
        <v>3</v>
      </c>
      <c r="BM58" s="95">
        <v>185</v>
      </c>
      <c r="BN58" s="96" t="s">
        <v>147</v>
      </c>
      <c r="BO58" s="95">
        <v>266</v>
      </c>
      <c r="BP58" s="61" t="s">
        <v>314</v>
      </c>
      <c r="BQ58" s="95">
        <v>41</v>
      </c>
      <c r="BR58" s="95">
        <v>61</v>
      </c>
      <c r="BS58" s="95">
        <v>35</v>
      </c>
      <c r="BT58" s="96" t="s">
        <v>147</v>
      </c>
      <c r="BU58" s="95">
        <v>137</v>
      </c>
      <c r="BV58" s="61" t="s">
        <v>313</v>
      </c>
      <c r="BW58" s="95">
        <v>35</v>
      </c>
      <c r="BX58" s="95">
        <v>2</v>
      </c>
      <c r="BY58" s="95">
        <v>65</v>
      </c>
      <c r="BZ58" s="96" t="s">
        <v>147</v>
      </c>
      <c r="CA58" s="95">
        <v>102</v>
      </c>
      <c r="CB58" s="61" t="s">
        <v>314</v>
      </c>
      <c r="CC58" s="95">
        <v>1</v>
      </c>
      <c r="CD58" s="96" t="s">
        <v>147</v>
      </c>
      <c r="CE58" s="95">
        <v>8</v>
      </c>
      <c r="CF58" s="96" t="s">
        <v>147</v>
      </c>
      <c r="CG58" s="95">
        <v>9</v>
      </c>
      <c r="CH58" s="61" t="s">
        <v>314</v>
      </c>
      <c r="CI58" s="95">
        <v>23</v>
      </c>
      <c r="CJ58" s="95">
        <v>47</v>
      </c>
      <c r="CK58" s="95">
        <v>50</v>
      </c>
      <c r="CL58" s="96" t="s">
        <v>147</v>
      </c>
      <c r="CM58" s="95">
        <v>120</v>
      </c>
      <c r="CN58" s="61" t="s">
        <v>314</v>
      </c>
      <c r="CO58" s="95">
        <v>88</v>
      </c>
      <c r="CP58" s="95">
        <v>210</v>
      </c>
      <c r="CQ58" s="95">
        <v>716</v>
      </c>
      <c r="CR58" s="96" t="s">
        <v>147</v>
      </c>
      <c r="CS58" s="63">
        <v>1014</v>
      </c>
      <c r="CT58" s="61" t="s">
        <v>314</v>
      </c>
      <c r="CU58" s="95">
        <v>13</v>
      </c>
      <c r="CV58" s="95">
        <v>38</v>
      </c>
      <c r="CW58" s="95">
        <v>50</v>
      </c>
      <c r="CX58" s="96" t="s">
        <v>147</v>
      </c>
      <c r="CY58" s="95">
        <v>101</v>
      </c>
      <c r="CZ58" s="61" t="s">
        <v>314</v>
      </c>
      <c r="DA58" s="95">
        <v>88.65</v>
      </c>
      <c r="DB58" s="95">
        <v>369</v>
      </c>
      <c r="DC58" s="95">
        <v>233</v>
      </c>
      <c r="DD58" s="96" t="s">
        <v>147</v>
      </c>
      <c r="DE58" s="63">
        <v>690.65</v>
      </c>
      <c r="DF58" s="61" t="s">
        <v>314</v>
      </c>
      <c r="DG58" s="95">
        <v>28</v>
      </c>
      <c r="DH58" s="95">
        <v>98</v>
      </c>
      <c r="DI58" s="95">
        <v>53</v>
      </c>
      <c r="DJ58" s="96" t="s">
        <v>147</v>
      </c>
      <c r="DK58" s="95">
        <v>179</v>
      </c>
      <c r="DL58" s="61" t="s">
        <v>314</v>
      </c>
      <c r="DM58" s="95">
        <v>11</v>
      </c>
      <c r="DN58" s="95">
        <v>10</v>
      </c>
      <c r="DO58" s="95">
        <v>60</v>
      </c>
      <c r="DP58" s="96" t="s">
        <v>147</v>
      </c>
      <c r="DQ58" s="95">
        <v>81</v>
      </c>
      <c r="DR58" s="61" t="s">
        <v>314</v>
      </c>
      <c r="DS58" s="95">
        <v>33</v>
      </c>
      <c r="DT58" s="95">
        <v>7</v>
      </c>
      <c r="DU58" s="95">
        <v>81</v>
      </c>
      <c r="DV58" s="96" t="s">
        <v>147</v>
      </c>
      <c r="DW58" s="95">
        <v>121</v>
      </c>
      <c r="DX58" s="61" t="s">
        <v>314</v>
      </c>
      <c r="DY58" s="95">
        <v>32</v>
      </c>
      <c r="DZ58" s="96" t="s">
        <v>147</v>
      </c>
      <c r="EA58" s="95">
        <v>12</v>
      </c>
      <c r="EB58" s="96" t="s">
        <v>147</v>
      </c>
      <c r="EC58" s="95">
        <v>44</v>
      </c>
      <c r="ED58" s="61" t="s">
        <v>313</v>
      </c>
      <c r="EE58" s="95">
        <v>11</v>
      </c>
      <c r="EF58" s="96" t="s">
        <v>147</v>
      </c>
      <c r="EG58" s="95">
        <v>9</v>
      </c>
      <c r="EH58" s="96" t="s">
        <v>147</v>
      </c>
      <c r="EI58" s="95">
        <v>20</v>
      </c>
      <c r="EJ58" s="61" t="s">
        <v>306</v>
      </c>
      <c r="EK58" s="96" t="s">
        <v>147</v>
      </c>
      <c r="EL58" s="96" t="s">
        <v>147</v>
      </c>
      <c r="EM58" s="96" t="s">
        <v>147</v>
      </c>
      <c r="EN58" s="95">
        <v>267</v>
      </c>
      <c r="EO58" s="95">
        <v>267</v>
      </c>
      <c r="EP58" s="61" t="s">
        <v>311</v>
      </c>
      <c r="EQ58" s="63">
        <v>4</v>
      </c>
      <c r="ER58" s="63">
        <v>1</v>
      </c>
      <c r="ES58" s="115" t="s">
        <v>147</v>
      </c>
      <c r="ET58" s="115" t="s">
        <v>147</v>
      </c>
      <c r="EU58" s="63">
        <v>5</v>
      </c>
      <c r="EV58" s="63">
        <v>788.65</v>
      </c>
      <c r="EW58" s="63">
        <v>873</v>
      </c>
      <c r="EX58" s="63">
        <v>2093</v>
      </c>
      <c r="EY58" s="63">
        <v>267</v>
      </c>
      <c r="EZ58" s="63">
        <v>4021.65</v>
      </c>
    </row>
    <row r="59" spans="1:156" ht="15" customHeight="1" x14ac:dyDescent="0.2">
      <c r="A59" s="60" t="s">
        <v>61</v>
      </c>
      <c r="B59" s="61" t="s">
        <v>454</v>
      </c>
      <c r="C59" s="92" t="s">
        <v>352</v>
      </c>
      <c r="D59" s="61" t="s">
        <v>160</v>
      </c>
      <c r="E59" s="61" t="s">
        <v>155</v>
      </c>
      <c r="F59" s="61" t="s">
        <v>155</v>
      </c>
      <c r="G59" s="61" t="s">
        <v>235</v>
      </c>
      <c r="H59" s="61" t="s">
        <v>314</v>
      </c>
      <c r="I59" s="95">
        <v>8.75</v>
      </c>
      <c r="J59" s="95">
        <v>1</v>
      </c>
      <c r="K59" s="95">
        <v>101</v>
      </c>
      <c r="L59" s="96" t="s">
        <v>147</v>
      </c>
      <c r="M59" s="95">
        <v>110.75</v>
      </c>
      <c r="N59" s="61" t="s">
        <v>314</v>
      </c>
      <c r="O59" s="95">
        <v>41.6</v>
      </c>
      <c r="P59" s="95">
        <v>102</v>
      </c>
      <c r="Q59" s="95">
        <v>55.6</v>
      </c>
      <c r="R59" s="96" t="s">
        <v>147</v>
      </c>
      <c r="S59" s="95">
        <v>199.2</v>
      </c>
      <c r="T59" s="61" t="s">
        <v>314</v>
      </c>
      <c r="U59" s="95">
        <v>8.5</v>
      </c>
      <c r="V59" s="95">
        <v>7.5</v>
      </c>
      <c r="W59" s="95">
        <v>1.7</v>
      </c>
      <c r="X59" s="96" t="s">
        <v>147</v>
      </c>
      <c r="Y59" s="95">
        <v>17.7</v>
      </c>
      <c r="Z59" s="61" t="s">
        <v>314</v>
      </c>
      <c r="AA59" s="95">
        <v>17.100000000000001</v>
      </c>
      <c r="AB59" s="96" t="s">
        <v>147</v>
      </c>
      <c r="AC59" s="95">
        <v>112.3</v>
      </c>
      <c r="AD59" s="96" t="s">
        <v>147</v>
      </c>
      <c r="AE59" s="95">
        <v>129.4</v>
      </c>
      <c r="AF59" s="61" t="s">
        <v>314</v>
      </c>
      <c r="AG59" s="95">
        <v>71.7</v>
      </c>
      <c r="AH59" s="96" t="s">
        <v>147</v>
      </c>
      <c r="AI59" s="95">
        <v>232.7</v>
      </c>
      <c r="AJ59" s="96" t="s">
        <v>147</v>
      </c>
      <c r="AK59" s="95">
        <v>304.39999999999998</v>
      </c>
      <c r="AL59" s="61" t="s">
        <v>314</v>
      </c>
      <c r="AM59" s="95">
        <v>28.9</v>
      </c>
      <c r="AN59" s="96" t="s">
        <v>147</v>
      </c>
      <c r="AO59" s="95">
        <v>30</v>
      </c>
      <c r="AP59" s="96" t="s">
        <v>147</v>
      </c>
      <c r="AQ59" s="95">
        <v>58.9</v>
      </c>
      <c r="AR59" s="61" t="s">
        <v>314</v>
      </c>
      <c r="AS59" s="95">
        <v>50.4</v>
      </c>
      <c r="AT59" s="96" t="s">
        <v>147</v>
      </c>
      <c r="AU59" s="95">
        <v>232</v>
      </c>
      <c r="AV59" s="96" t="s">
        <v>147</v>
      </c>
      <c r="AW59" s="95">
        <v>282.39999999999998</v>
      </c>
      <c r="AX59" s="61" t="s">
        <v>314</v>
      </c>
      <c r="AY59" s="95">
        <v>46</v>
      </c>
      <c r="AZ59" s="96" t="s">
        <v>147</v>
      </c>
      <c r="BA59" s="95">
        <v>13</v>
      </c>
      <c r="BB59" s="96" t="s">
        <v>147</v>
      </c>
      <c r="BC59" s="95">
        <v>59</v>
      </c>
      <c r="BD59" s="61" t="s">
        <v>314</v>
      </c>
      <c r="BE59" s="95">
        <v>32.5</v>
      </c>
      <c r="BF59" s="95">
        <v>9</v>
      </c>
      <c r="BG59" s="95">
        <v>31</v>
      </c>
      <c r="BH59" s="96" t="s">
        <v>147</v>
      </c>
      <c r="BI59" s="95">
        <v>72.5</v>
      </c>
      <c r="BJ59" s="61" t="s">
        <v>314</v>
      </c>
      <c r="BK59" s="95">
        <v>110.8</v>
      </c>
      <c r="BL59" s="95">
        <v>20</v>
      </c>
      <c r="BM59" s="95">
        <v>231.5</v>
      </c>
      <c r="BN59" s="96" t="s">
        <v>147</v>
      </c>
      <c r="BO59" s="95">
        <v>362.3</v>
      </c>
      <c r="BP59" s="61" t="s">
        <v>314</v>
      </c>
      <c r="BQ59" s="95">
        <v>14.5</v>
      </c>
      <c r="BR59" s="95">
        <v>69.5</v>
      </c>
      <c r="BS59" s="95">
        <v>124</v>
      </c>
      <c r="BT59" s="96" t="s">
        <v>147</v>
      </c>
      <c r="BU59" s="95">
        <v>208</v>
      </c>
      <c r="BV59" s="61" t="s">
        <v>314</v>
      </c>
      <c r="BW59" s="95">
        <v>68</v>
      </c>
      <c r="BX59" s="96" t="s">
        <v>147</v>
      </c>
      <c r="BY59" s="95">
        <v>82</v>
      </c>
      <c r="BZ59" s="96" t="s">
        <v>147</v>
      </c>
      <c r="CA59" s="95">
        <v>150</v>
      </c>
      <c r="CB59" s="61" t="s">
        <v>314</v>
      </c>
      <c r="CC59" s="95">
        <v>6</v>
      </c>
      <c r="CD59" s="96" t="s">
        <v>147</v>
      </c>
      <c r="CE59" s="96" t="s">
        <v>147</v>
      </c>
      <c r="CF59" s="95">
        <v>60</v>
      </c>
      <c r="CG59" s="95">
        <v>66</v>
      </c>
      <c r="CH59" s="61" t="s">
        <v>314</v>
      </c>
      <c r="CI59" s="95">
        <v>70</v>
      </c>
      <c r="CJ59" s="95">
        <v>42</v>
      </c>
      <c r="CK59" s="95">
        <v>55</v>
      </c>
      <c r="CL59" s="96" t="s">
        <v>147</v>
      </c>
      <c r="CM59" s="95">
        <v>167</v>
      </c>
      <c r="CN59" s="61" t="s">
        <v>314</v>
      </c>
      <c r="CO59" s="95">
        <v>149.1</v>
      </c>
      <c r="CP59" s="95">
        <v>149</v>
      </c>
      <c r="CQ59" s="96" t="s">
        <v>147</v>
      </c>
      <c r="CR59" s="96" t="s">
        <v>147</v>
      </c>
      <c r="CS59" s="63">
        <v>298.10000000000002</v>
      </c>
      <c r="CT59" s="61" t="s">
        <v>314</v>
      </c>
      <c r="CU59" s="95">
        <v>18.100000000000001</v>
      </c>
      <c r="CV59" s="95">
        <v>8</v>
      </c>
      <c r="CW59" s="95">
        <v>35</v>
      </c>
      <c r="CX59" s="96" t="s">
        <v>147</v>
      </c>
      <c r="CY59" s="95">
        <v>61.1</v>
      </c>
      <c r="CZ59" s="61" t="s">
        <v>314</v>
      </c>
      <c r="DA59" s="95">
        <v>72.8</v>
      </c>
      <c r="DB59" s="95">
        <v>157</v>
      </c>
      <c r="DC59" s="95">
        <v>437</v>
      </c>
      <c r="DD59" s="96" t="s">
        <v>147</v>
      </c>
      <c r="DE59" s="63">
        <v>666.8</v>
      </c>
      <c r="DF59" s="61" t="s">
        <v>314</v>
      </c>
      <c r="DG59" s="95">
        <v>45</v>
      </c>
      <c r="DH59" s="95">
        <v>60</v>
      </c>
      <c r="DI59" s="95">
        <v>68</v>
      </c>
      <c r="DJ59" s="96" t="s">
        <v>147</v>
      </c>
      <c r="DK59" s="95">
        <v>173</v>
      </c>
      <c r="DL59" s="61" t="s">
        <v>314</v>
      </c>
      <c r="DM59" s="95">
        <v>14</v>
      </c>
      <c r="DN59" s="95">
        <v>25</v>
      </c>
      <c r="DO59" s="96" t="s">
        <v>147</v>
      </c>
      <c r="DP59" s="96" t="s">
        <v>147</v>
      </c>
      <c r="DQ59" s="95">
        <v>39</v>
      </c>
      <c r="DR59" s="61" t="s">
        <v>314</v>
      </c>
      <c r="DS59" s="95">
        <v>45.7</v>
      </c>
      <c r="DT59" s="95">
        <v>14</v>
      </c>
      <c r="DU59" s="95">
        <v>53</v>
      </c>
      <c r="DV59" s="95">
        <v>80</v>
      </c>
      <c r="DW59" s="95">
        <v>192.7</v>
      </c>
      <c r="DX59" s="61" t="s">
        <v>314</v>
      </c>
      <c r="DY59" s="95">
        <v>56.5</v>
      </c>
      <c r="DZ59" s="95">
        <v>40</v>
      </c>
      <c r="EA59" s="95">
        <v>11</v>
      </c>
      <c r="EB59" s="96" t="s">
        <v>147</v>
      </c>
      <c r="EC59" s="95">
        <v>107.5</v>
      </c>
      <c r="ED59" s="61" t="s">
        <v>314</v>
      </c>
      <c r="EE59" s="95">
        <v>23.5</v>
      </c>
      <c r="EF59" s="96" t="s">
        <v>147</v>
      </c>
      <c r="EG59" s="95">
        <v>5.5</v>
      </c>
      <c r="EH59" s="96" t="s">
        <v>147</v>
      </c>
      <c r="EI59" s="95">
        <v>29</v>
      </c>
      <c r="EJ59" s="61" t="s">
        <v>314</v>
      </c>
      <c r="EK59" s="95">
        <v>2</v>
      </c>
      <c r="EL59" s="96" t="s">
        <v>147</v>
      </c>
      <c r="EM59" s="95">
        <v>2</v>
      </c>
      <c r="EN59" s="96" t="s">
        <v>147</v>
      </c>
      <c r="EO59" s="95">
        <v>4</v>
      </c>
      <c r="EP59" s="61" t="s">
        <v>314</v>
      </c>
      <c r="EQ59" s="63">
        <v>1</v>
      </c>
      <c r="ER59" s="115" t="s">
        <v>147</v>
      </c>
      <c r="ES59" s="115" t="s">
        <v>147</v>
      </c>
      <c r="ET59" s="115" t="s">
        <v>147</v>
      </c>
      <c r="EU59" s="63">
        <v>1</v>
      </c>
      <c r="EV59" s="63">
        <v>1002.45</v>
      </c>
      <c r="EW59" s="63">
        <v>704</v>
      </c>
      <c r="EX59" s="63">
        <v>1913.3</v>
      </c>
      <c r="EY59" s="63">
        <v>140</v>
      </c>
      <c r="EZ59" s="63">
        <v>3759.75</v>
      </c>
    </row>
    <row r="60" spans="1:156" ht="15" customHeight="1" x14ac:dyDescent="0.2">
      <c r="A60" s="60" t="s">
        <v>75</v>
      </c>
      <c r="B60" s="61" t="s">
        <v>454</v>
      </c>
      <c r="C60" s="92" t="s">
        <v>353</v>
      </c>
      <c r="D60" s="61" t="s">
        <v>160</v>
      </c>
      <c r="E60" s="61" t="s">
        <v>155</v>
      </c>
      <c r="F60" s="61" t="s">
        <v>155</v>
      </c>
      <c r="G60" s="61" t="s">
        <v>309</v>
      </c>
      <c r="H60" s="61" t="s">
        <v>314</v>
      </c>
      <c r="I60" s="95">
        <v>24</v>
      </c>
      <c r="J60" s="96" t="s">
        <v>147</v>
      </c>
      <c r="K60" s="96" t="s">
        <v>147</v>
      </c>
      <c r="L60" s="96" t="s">
        <v>147</v>
      </c>
      <c r="M60" s="95">
        <v>24</v>
      </c>
      <c r="N60" s="61" t="s">
        <v>314</v>
      </c>
      <c r="O60" s="95">
        <v>24</v>
      </c>
      <c r="P60" s="95">
        <v>4</v>
      </c>
      <c r="Q60" s="95">
        <v>100</v>
      </c>
      <c r="R60" s="95">
        <v>11</v>
      </c>
      <c r="S60" s="95">
        <v>139</v>
      </c>
      <c r="T60" s="61" t="s">
        <v>314</v>
      </c>
      <c r="U60" s="95">
        <v>12</v>
      </c>
      <c r="V60" s="95">
        <v>4</v>
      </c>
      <c r="W60" s="96" t="s">
        <v>147</v>
      </c>
      <c r="X60" s="96" t="s">
        <v>147</v>
      </c>
      <c r="Y60" s="95">
        <v>16</v>
      </c>
      <c r="Z60" s="61" t="s">
        <v>314</v>
      </c>
      <c r="AA60" s="95">
        <v>6</v>
      </c>
      <c r="AB60" s="96" t="s">
        <v>147</v>
      </c>
      <c r="AC60" s="95">
        <v>40</v>
      </c>
      <c r="AD60" s="96" t="s">
        <v>147</v>
      </c>
      <c r="AE60" s="95">
        <v>46</v>
      </c>
      <c r="AF60" s="61" t="s">
        <v>314</v>
      </c>
      <c r="AG60" s="95">
        <v>60</v>
      </c>
      <c r="AH60" s="96" t="s">
        <v>147</v>
      </c>
      <c r="AI60" s="95">
        <v>90</v>
      </c>
      <c r="AJ60" s="95">
        <v>9</v>
      </c>
      <c r="AK60" s="95">
        <v>159</v>
      </c>
      <c r="AL60" s="61" t="s">
        <v>314</v>
      </c>
      <c r="AM60" s="95">
        <v>60</v>
      </c>
      <c r="AN60" s="96" t="s">
        <v>147</v>
      </c>
      <c r="AO60" s="96" t="s">
        <v>147</v>
      </c>
      <c r="AP60" s="96" t="s">
        <v>147</v>
      </c>
      <c r="AQ60" s="95">
        <v>60</v>
      </c>
      <c r="AR60" s="61" t="s">
        <v>314</v>
      </c>
      <c r="AS60" s="95">
        <v>96</v>
      </c>
      <c r="AT60" s="96" t="s">
        <v>147</v>
      </c>
      <c r="AU60" s="96" t="s">
        <v>147</v>
      </c>
      <c r="AV60" s="96" t="s">
        <v>147</v>
      </c>
      <c r="AW60" s="95">
        <v>96</v>
      </c>
      <c r="AX60" s="61" t="s">
        <v>314</v>
      </c>
      <c r="AY60" s="95">
        <v>8</v>
      </c>
      <c r="AZ60" s="96" t="s">
        <v>147</v>
      </c>
      <c r="BA60" s="96" t="s">
        <v>147</v>
      </c>
      <c r="BB60" s="96" t="s">
        <v>147</v>
      </c>
      <c r="BC60" s="95">
        <v>8</v>
      </c>
      <c r="BD60" s="61" t="s">
        <v>314</v>
      </c>
      <c r="BE60" s="95">
        <v>28</v>
      </c>
      <c r="BF60" s="95">
        <v>9</v>
      </c>
      <c r="BG60" s="95">
        <v>16</v>
      </c>
      <c r="BH60" s="96" t="s">
        <v>147</v>
      </c>
      <c r="BI60" s="95">
        <v>53</v>
      </c>
      <c r="BJ60" s="61" t="s">
        <v>314</v>
      </c>
      <c r="BK60" s="95">
        <v>80</v>
      </c>
      <c r="BL60" s="95">
        <v>15</v>
      </c>
      <c r="BM60" s="95">
        <v>150</v>
      </c>
      <c r="BN60" s="95">
        <v>20</v>
      </c>
      <c r="BO60" s="95">
        <v>265</v>
      </c>
      <c r="BP60" s="61" t="s">
        <v>314</v>
      </c>
      <c r="BQ60" s="95">
        <v>20</v>
      </c>
      <c r="BR60" s="95">
        <v>47</v>
      </c>
      <c r="BS60" s="95">
        <v>50</v>
      </c>
      <c r="BT60" s="95">
        <v>10</v>
      </c>
      <c r="BU60" s="95">
        <v>127</v>
      </c>
      <c r="BV60" s="61" t="s">
        <v>314</v>
      </c>
      <c r="BW60" s="95">
        <v>32</v>
      </c>
      <c r="BX60" s="95">
        <v>2</v>
      </c>
      <c r="BY60" s="95">
        <v>70</v>
      </c>
      <c r="BZ60" s="95">
        <v>20</v>
      </c>
      <c r="CA60" s="95">
        <v>124</v>
      </c>
      <c r="CB60" s="61" t="s">
        <v>314</v>
      </c>
      <c r="CC60" s="95">
        <v>16</v>
      </c>
      <c r="CD60" s="96" t="s">
        <v>147</v>
      </c>
      <c r="CE60" s="96" t="s">
        <v>147</v>
      </c>
      <c r="CF60" s="96" t="s">
        <v>147</v>
      </c>
      <c r="CG60" s="95">
        <v>16</v>
      </c>
      <c r="CH60" s="61" t="s">
        <v>314</v>
      </c>
      <c r="CI60" s="95">
        <v>32</v>
      </c>
      <c r="CJ60" s="95">
        <v>48</v>
      </c>
      <c r="CK60" s="96" t="s">
        <v>147</v>
      </c>
      <c r="CL60" s="96" t="s">
        <v>147</v>
      </c>
      <c r="CM60" s="95">
        <v>80</v>
      </c>
      <c r="CN60" s="61" t="s">
        <v>314</v>
      </c>
      <c r="CO60" s="95">
        <v>90</v>
      </c>
      <c r="CP60" s="95">
        <v>220</v>
      </c>
      <c r="CQ60" s="95">
        <v>450</v>
      </c>
      <c r="CR60" s="95">
        <v>30</v>
      </c>
      <c r="CS60" s="63">
        <v>790</v>
      </c>
      <c r="CT60" s="61" t="s">
        <v>314</v>
      </c>
      <c r="CU60" s="95">
        <v>16</v>
      </c>
      <c r="CV60" s="95">
        <v>48</v>
      </c>
      <c r="CW60" s="96" t="s">
        <v>147</v>
      </c>
      <c r="CX60" s="96" t="s">
        <v>147</v>
      </c>
      <c r="CY60" s="95">
        <v>64</v>
      </c>
      <c r="CZ60" s="61" t="s">
        <v>314</v>
      </c>
      <c r="DA60" s="95">
        <v>163</v>
      </c>
      <c r="DB60" s="95">
        <v>300</v>
      </c>
      <c r="DC60" s="95">
        <v>384</v>
      </c>
      <c r="DD60" s="95">
        <v>30</v>
      </c>
      <c r="DE60" s="63">
        <v>877</v>
      </c>
      <c r="DF60" s="61" t="s">
        <v>314</v>
      </c>
      <c r="DG60" s="95">
        <v>27</v>
      </c>
      <c r="DH60" s="95">
        <v>30</v>
      </c>
      <c r="DI60" s="96" t="s">
        <v>147</v>
      </c>
      <c r="DJ60" s="96" t="s">
        <v>147</v>
      </c>
      <c r="DK60" s="95">
        <v>57</v>
      </c>
      <c r="DL60" s="61" t="s">
        <v>314</v>
      </c>
      <c r="DM60" s="95">
        <v>16</v>
      </c>
      <c r="DN60" s="95">
        <v>45</v>
      </c>
      <c r="DO60" s="96" t="s">
        <v>147</v>
      </c>
      <c r="DP60" s="96" t="s">
        <v>147</v>
      </c>
      <c r="DQ60" s="95">
        <v>61</v>
      </c>
      <c r="DR60" s="61" t="s">
        <v>314</v>
      </c>
      <c r="DS60" s="95">
        <v>69</v>
      </c>
      <c r="DT60" s="95">
        <v>13</v>
      </c>
      <c r="DU60" s="95">
        <v>80</v>
      </c>
      <c r="DV60" s="95">
        <v>40</v>
      </c>
      <c r="DW60" s="95">
        <v>202</v>
      </c>
      <c r="DX60" s="61" t="s">
        <v>314</v>
      </c>
      <c r="DY60" s="95">
        <v>68</v>
      </c>
      <c r="DZ60" s="95">
        <v>30</v>
      </c>
      <c r="EA60" s="95">
        <v>36</v>
      </c>
      <c r="EB60" s="96" t="s">
        <v>147</v>
      </c>
      <c r="EC60" s="95">
        <v>134</v>
      </c>
      <c r="ED60" s="61" t="s">
        <v>314</v>
      </c>
      <c r="EE60" s="95">
        <v>101</v>
      </c>
      <c r="EF60" s="95">
        <v>15</v>
      </c>
      <c r="EG60" s="96" t="s">
        <v>147</v>
      </c>
      <c r="EH60" s="95">
        <v>6</v>
      </c>
      <c r="EI60" s="95">
        <v>122</v>
      </c>
      <c r="EJ60" s="61" t="s">
        <v>314</v>
      </c>
      <c r="EK60" s="96" t="s">
        <v>147</v>
      </c>
      <c r="EL60" s="96" t="s">
        <v>147</v>
      </c>
      <c r="EM60" s="96" t="s">
        <v>147</v>
      </c>
      <c r="EN60" s="95">
        <v>200</v>
      </c>
      <c r="EO60" s="95">
        <v>200</v>
      </c>
      <c r="EP60" s="61" t="s">
        <v>6</v>
      </c>
      <c r="EQ60" s="115" t="s">
        <v>147</v>
      </c>
      <c r="ER60" s="115" t="s">
        <v>147</v>
      </c>
      <c r="ES60" s="115" t="s">
        <v>147</v>
      </c>
      <c r="ET60" s="115" t="s">
        <v>147</v>
      </c>
      <c r="EU60" s="115" t="s">
        <v>147</v>
      </c>
      <c r="EV60" s="63">
        <v>1048</v>
      </c>
      <c r="EW60" s="63">
        <v>830</v>
      </c>
      <c r="EX60" s="63">
        <v>1466</v>
      </c>
      <c r="EY60" s="63">
        <v>376</v>
      </c>
      <c r="EZ60" s="63">
        <v>3720</v>
      </c>
    </row>
    <row r="61" spans="1:156" ht="15" customHeight="1" x14ac:dyDescent="0.2">
      <c r="A61" s="60" t="s">
        <v>31</v>
      </c>
      <c r="B61" s="61" t="s">
        <v>298</v>
      </c>
      <c r="C61" s="92" t="s">
        <v>32</v>
      </c>
      <c r="D61" s="61" t="s">
        <v>154</v>
      </c>
      <c r="E61" s="61" t="s">
        <v>158</v>
      </c>
      <c r="F61" s="61" t="s">
        <v>155</v>
      </c>
      <c r="G61" s="61" t="s">
        <v>235</v>
      </c>
      <c r="H61" s="61" t="s">
        <v>314</v>
      </c>
      <c r="I61" s="95">
        <v>47</v>
      </c>
      <c r="J61" s="95">
        <v>4</v>
      </c>
      <c r="K61" s="95">
        <v>90</v>
      </c>
      <c r="L61" s="96" t="s">
        <v>147</v>
      </c>
      <c r="M61" s="95">
        <v>141</v>
      </c>
      <c r="N61" s="61" t="s">
        <v>314</v>
      </c>
      <c r="O61" s="95">
        <v>52</v>
      </c>
      <c r="P61" s="95">
        <v>5</v>
      </c>
      <c r="Q61" s="95">
        <v>40</v>
      </c>
      <c r="R61" s="96" t="s">
        <v>147</v>
      </c>
      <c r="S61" s="95">
        <v>97</v>
      </c>
      <c r="T61" s="61" t="s">
        <v>314</v>
      </c>
      <c r="U61" s="95">
        <v>16</v>
      </c>
      <c r="V61" s="95">
        <v>8</v>
      </c>
      <c r="W61" s="96" t="s">
        <v>147</v>
      </c>
      <c r="X61" s="96" t="s">
        <v>147</v>
      </c>
      <c r="Y61" s="95">
        <v>24</v>
      </c>
      <c r="Z61" s="61" t="s">
        <v>314</v>
      </c>
      <c r="AA61" s="95">
        <v>12</v>
      </c>
      <c r="AB61" s="96" t="s">
        <v>147</v>
      </c>
      <c r="AC61" s="95">
        <v>47</v>
      </c>
      <c r="AD61" s="95">
        <v>34</v>
      </c>
      <c r="AE61" s="95">
        <v>93</v>
      </c>
      <c r="AF61" s="61" t="s">
        <v>314</v>
      </c>
      <c r="AG61" s="95">
        <v>40</v>
      </c>
      <c r="AH61" s="95">
        <v>8</v>
      </c>
      <c r="AI61" s="95">
        <v>180</v>
      </c>
      <c r="AJ61" s="95">
        <v>12</v>
      </c>
      <c r="AK61" s="95">
        <v>240</v>
      </c>
      <c r="AL61" s="61" t="s">
        <v>314</v>
      </c>
      <c r="AM61" s="95">
        <v>16</v>
      </c>
      <c r="AN61" s="96" t="s">
        <v>147</v>
      </c>
      <c r="AO61" s="96" t="s">
        <v>147</v>
      </c>
      <c r="AP61" s="96" t="s">
        <v>147</v>
      </c>
      <c r="AQ61" s="95">
        <v>16</v>
      </c>
      <c r="AR61" s="61" t="s">
        <v>314</v>
      </c>
      <c r="AS61" s="95">
        <v>76</v>
      </c>
      <c r="AT61" s="95">
        <v>20</v>
      </c>
      <c r="AU61" s="96" t="s">
        <v>147</v>
      </c>
      <c r="AV61" s="96" t="s">
        <v>147</v>
      </c>
      <c r="AW61" s="95">
        <v>96</v>
      </c>
      <c r="AX61" s="61" t="s">
        <v>314</v>
      </c>
      <c r="AY61" s="95">
        <v>22</v>
      </c>
      <c r="AZ61" s="96" t="s">
        <v>147</v>
      </c>
      <c r="BA61" s="96" t="s">
        <v>147</v>
      </c>
      <c r="BB61" s="96" t="s">
        <v>147</v>
      </c>
      <c r="BC61" s="95">
        <v>22</v>
      </c>
      <c r="BD61" s="61" t="s">
        <v>314</v>
      </c>
      <c r="BE61" s="95">
        <v>16</v>
      </c>
      <c r="BF61" s="95">
        <v>4</v>
      </c>
      <c r="BG61" s="95">
        <v>51</v>
      </c>
      <c r="BH61" s="96" t="s">
        <v>147</v>
      </c>
      <c r="BI61" s="95">
        <v>71</v>
      </c>
      <c r="BJ61" s="61" t="s">
        <v>314</v>
      </c>
      <c r="BK61" s="95">
        <v>76</v>
      </c>
      <c r="BL61" s="95">
        <v>42</v>
      </c>
      <c r="BM61" s="95">
        <v>300</v>
      </c>
      <c r="BN61" s="95">
        <v>30</v>
      </c>
      <c r="BO61" s="95">
        <v>448</v>
      </c>
      <c r="BP61" s="61" t="s">
        <v>314</v>
      </c>
      <c r="BQ61" s="95">
        <v>41</v>
      </c>
      <c r="BR61" s="95">
        <v>28</v>
      </c>
      <c r="BS61" s="95">
        <v>80</v>
      </c>
      <c r="BT61" s="95">
        <v>12</v>
      </c>
      <c r="BU61" s="95">
        <v>161</v>
      </c>
      <c r="BV61" s="61" t="s">
        <v>314</v>
      </c>
      <c r="BW61" s="95">
        <v>45</v>
      </c>
      <c r="BX61" s="96" t="s">
        <v>147</v>
      </c>
      <c r="BY61" s="95">
        <v>131</v>
      </c>
      <c r="BZ61" s="95">
        <v>10</v>
      </c>
      <c r="CA61" s="95">
        <v>186</v>
      </c>
      <c r="CB61" s="61" t="s">
        <v>314</v>
      </c>
      <c r="CC61" s="95">
        <v>8</v>
      </c>
      <c r="CD61" s="96" t="s">
        <v>147</v>
      </c>
      <c r="CE61" s="96" t="s">
        <v>147</v>
      </c>
      <c r="CF61" s="95">
        <v>16</v>
      </c>
      <c r="CG61" s="95">
        <v>24</v>
      </c>
      <c r="CH61" s="61" t="s">
        <v>314</v>
      </c>
      <c r="CI61" s="95">
        <v>60</v>
      </c>
      <c r="CJ61" s="95">
        <v>28</v>
      </c>
      <c r="CK61" s="96" t="s">
        <v>147</v>
      </c>
      <c r="CL61" s="96" t="s">
        <v>147</v>
      </c>
      <c r="CM61" s="95">
        <v>88</v>
      </c>
      <c r="CN61" s="61" t="s">
        <v>314</v>
      </c>
      <c r="CO61" s="95">
        <v>90</v>
      </c>
      <c r="CP61" s="95">
        <v>264</v>
      </c>
      <c r="CQ61" s="95">
        <v>320</v>
      </c>
      <c r="CR61" s="95">
        <v>61</v>
      </c>
      <c r="CS61" s="63">
        <v>735</v>
      </c>
      <c r="CT61" s="61" t="s">
        <v>314</v>
      </c>
      <c r="CU61" s="95">
        <v>13</v>
      </c>
      <c r="CV61" s="95">
        <v>16</v>
      </c>
      <c r="CW61" s="95">
        <v>39</v>
      </c>
      <c r="CX61" s="96" t="s">
        <v>147</v>
      </c>
      <c r="CY61" s="95">
        <v>68</v>
      </c>
      <c r="CZ61" s="61" t="s">
        <v>314</v>
      </c>
      <c r="DA61" s="95">
        <v>110</v>
      </c>
      <c r="DB61" s="95">
        <v>414</v>
      </c>
      <c r="DC61" s="95">
        <v>361</v>
      </c>
      <c r="DD61" s="95">
        <v>103</v>
      </c>
      <c r="DE61" s="63">
        <v>988</v>
      </c>
      <c r="DF61" s="61" t="s">
        <v>314</v>
      </c>
      <c r="DG61" s="95">
        <v>69</v>
      </c>
      <c r="DH61" s="95">
        <v>76</v>
      </c>
      <c r="DI61" s="96" t="s">
        <v>147</v>
      </c>
      <c r="DJ61" s="95">
        <v>6</v>
      </c>
      <c r="DK61" s="95">
        <v>151</v>
      </c>
      <c r="DL61" s="61" t="s">
        <v>314</v>
      </c>
      <c r="DM61" s="95">
        <v>19</v>
      </c>
      <c r="DN61" s="95">
        <v>8</v>
      </c>
      <c r="DO61" s="95">
        <v>12</v>
      </c>
      <c r="DP61" s="96" t="s">
        <v>147</v>
      </c>
      <c r="DQ61" s="95">
        <v>39</v>
      </c>
      <c r="DR61" s="61" t="s">
        <v>314</v>
      </c>
      <c r="DS61" s="95">
        <v>45</v>
      </c>
      <c r="DT61" s="95">
        <v>21</v>
      </c>
      <c r="DU61" s="95">
        <v>78</v>
      </c>
      <c r="DV61" s="95">
        <v>27</v>
      </c>
      <c r="DW61" s="95">
        <v>171</v>
      </c>
      <c r="DX61" s="61" t="s">
        <v>314</v>
      </c>
      <c r="DY61" s="95">
        <v>32</v>
      </c>
      <c r="DZ61" s="95">
        <v>51</v>
      </c>
      <c r="EA61" s="95">
        <v>40</v>
      </c>
      <c r="EB61" s="95">
        <v>10</v>
      </c>
      <c r="EC61" s="95">
        <v>133</v>
      </c>
      <c r="ED61" s="61" t="s">
        <v>314</v>
      </c>
      <c r="EE61" s="95">
        <v>20</v>
      </c>
      <c r="EF61" s="96" t="s">
        <v>147</v>
      </c>
      <c r="EG61" s="96" t="s">
        <v>147</v>
      </c>
      <c r="EH61" s="95">
        <v>24</v>
      </c>
      <c r="EI61" s="95">
        <v>44</v>
      </c>
      <c r="EJ61" s="61" t="s">
        <v>314</v>
      </c>
      <c r="EK61" s="95">
        <v>8</v>
      </c>
      <c r="EL61" s="96" t="s">
        <v>147</v>
      </c>
      <c r="EM61" s="96" t="s">
        <v>147</v>
      </c>
      <c r="EN61" s="95">
        <v>244</v>
      </c>
      <c r="EO61" s="95">
        <v>252</v>
      </c>
      <c r="EP61" s="61" t="s">
        <v>314</v>
      </c>
      <c r="EQ61" s="63">
        <v>100</v>
      </c>
      <c r="ER61" s="63">
        <v>64</v>
      </c>
      <c r="ES61" s="115" t="s">
        <v>147</v>
      </c>
      <c r="ET61" s="63">
        <v>100</v>
      </c>
      <c r="EU61" s="63">
        <v>264</v>
      </c>
      <c r="EV61" s="63">
        <v>1033</v>
      </c>
      <c r="EW61" s="63">
        <v>1061</v>
      </c>
      <c r="EX61" s="63">
        <v>1769</v>
      </c>
      <c r="EY61" s="63">
        <v>689</v>
      </c>
      <c r="EZ61" s="63">
        <v>4552</v>
      </c>
    </row>
    <row r="62" spans="1:156" ht="15" customHeight="1" x14ac:dyDescent="0.2">
      <c r="A62" s="5" t="s">
        <v>130</v>
      </c>
      <c r="B62" s="6" t="s">
        <v>454</v>
      </c>
      <c r="C62" s="16" t="s">
        <v>354</v>
      </c>
      <c r="D62" s="6" t="s">
        <v>160</v>
      </c>
      <c r="E62" s="6" t="s">
        <v>155</v>
      </c>
      <c r="F62" s="6" t="s">
        <v>155</v>
      </c>
      <c r="G62" s="6" t="s">
        <v>158</v>
      </c>
      <c r="H62" s="6" t="s">
        <v>314</v>
      </c>
      <c r="I62" s="17">
        <v>26</v>
      </c>
      <c r="J62" s="17">
        <v>8</v>
      </c>
      <c r="K62" s="17">
        <v>111</v>
      </c>
      <c r="L62" s="18" t="s">
        <v>147</v>
      </c>
      <c r="M62" s="17">
        <v>145</v>
      </c>
      <c r="N62" s="6" t="s">
        <v>314</v>
      </c>
      <c r="O62" s="17">
        <v>35</v>
      </c>
      <c r="P62" s="18" t="s">
        <v>147</v>
      </c>
      <c r="Q62" s="17">
        <v>58</v>
      </c>
      <c r="R62" s="18" t="s">
        <v>147</v>
      </c>
      <c r="S62" s="17">
        <v>93</v>
      </c>
      <c r="T62" s="6" t="s">
        <v>314</v>
      </c>
      <c r="U62" s="17">
        <v>16</v>
      </c>
      <c r="V62" s="17">
        <v>2</v>
      </c>
      <c r="W62" s="17">
        <v>27</v>
      </c>
      <c r="X62" s="18" t="s">
        <v>147</v>
      </c>
      <c r="Y62" s="17">
        <v>45</v>
      </c>
      <c r="Z62" s="6" t="s">
        <v>314</v>
      </c>
      <c r="AA62" s="17">
        <v>9.5</v>
      </c>
      <c r="AB62" s="18" t="s">
        <v>147</v>
      </c>
      <c r="AC62" s="17">
        <v>27</v>
      </c>
      <c r="AD62" s="18" t="s">
        <v>147</v>
      </c>
      <c r="AE62" s="17">
        <v>36.5</v>
      </c>
      <c r="AF62" s="6" t="s">
        <v>314</v>
      </c>
      <c r="AG62" s="17">
        <v>103.5</v>
      </c>
      <c r="AH62" s="17">
        <v>1</v>
      </c>
      <c r="AI62" s="17">
        <v>134.5</v>
      </c>
      <c r="AJ62" s="18" t="s">
        <v>147</v>
      </c>
      <c r="AK62" s="17">
        <v>239</v>
      </c>
      <c r="AL62" s="6" t="s">
        <v>314</v>
      </c>
      <c r="AM62" s="17">
        <v>3</v>
      </c>
      <c r="AN62" s="18" t="s">
        <v>147</v>
      </c>
      <c r="AO62" s="17">
        <v>25</v>
      </c>
      <c r="AP62" s="18" t="s">
        <v>147</v>
      </c>
      <c r="AQ62" s="17">
        <v>28</v>
      </c>
      <c r="AR62" s="6" t="s">
        <v>314</v>
      </c>
      <c r="AS62" s="17">
        <v>36.5</v>
      </c>
      <c r="AT62" s="18" t="s">
        <v>147</v>
      </c>
      <c r="AU62" s="17">
        <v>50</v>
      </c>
      <c r="AV62" s="18" t="s">
        <v>147</v>
      </c>
      <c r="AW62" s="17">
        <v>86.5</v>
      </c>
      <c r="AX62" s="6" t="s">
        <v>314</v>
      </c>
      <c r="AY62" s="17">
        <v>14</v>
      </c>
      <c r="AZ62" s="18" t="s">
        <v>147</v>
      </c>
      <c r="BA62" s="17">
        <v>25</v>
      </c>
      <c r="BB62" s="18" t="s">
        <v>147</v>
      </c>
      <c r="BC62" s="17">
        <v>39</v>
      </c>
      <c r="BD62" s="6" t="s">
        <v>314</v>
      </c>
      <c r="BE62" s="17">
        <v>6</v>
      </c>
      <c r="BF62" s="18" t="s">
        <v>147</v>
      </c>
      <c r="BG62" s="17">
        <v>25</v>
      </c>
      <c r="BH62" s="18" t="s">
        <v>147</v>
      </c>
      <c r="BI62" s="17">
        <v>31</v>
      </c>
      <c r="BJ62" s="6" t="s">
        <v>314</v>
      </c>
      <c r="BK62" s="17">
        <v>44</v>
      </c>
      <c r="BL62" s="18" t="s">
        <v>147</v>
      </c>
      <c r="BM62" s="17">
        <v>84</v>
      </c>
      <c r="BN62" s="18" t="s">
        <v>147</v>
      </c>
      <c r="BO62" s="17">
        <v>128</v>
      </c>
      <c r="BP62" s="6" t="s">
        <v>314</v>
      </c>
      <c r="BQ62" s="17">
        <v>21.5</v>
      </c>
      <c r="BR62" s="17">
        <v>58</v>
      </c>
      <c r="BS62" s="17">
        <v>76</v>
      </c>
      <c r="BT62" s="18" t="s">
        <v>147</v>
      </c>
      <c r="BU62" s="17">
        <v>155.5</v>
      </c>
      <c r="BV62" s="6" t="s">
        <v>314</v>
      </c>
      <c r="BW62" s="17">
        <v>44.5</v>
      </c>
      <c r="BX62" s="18" t="s">
        <v>147</v>
      </c>
      <c r="BY62" s="17">
        <v>75</v>
      </c>
      <c r="BZ62" s="18" t="s">
        <v>147</v>
      </c>
      <c r="CA62" s="17">
        <v>119.5</v>
      </c>
      <c r="CB62" s="6" t="s">
        <v>314</v>
      </c>
      <c r="CC62" s="17">
        <v>1.5</v>
      </c>
      <c r="CD62" s="18" t="s">
        <v>147</v>
      </c>
      <c r="CE62" s="18" t="s">
        <v>147</v>
      </c>
      <c r="CF62" s="18" t="s">
        <v>147</v>
      </c>
      <c r="CG62" s="17">
        <v>1.5</v>
      </c>
      <c r="CH62" s="6" t="s">
        <v>314</v>
      </c>
      <c r="CI62" s="17">
        <v>41.5</v>
      </c>
      <c r="CJ62" s="17">
        <v>13</v>
      </c>
      <c r="CK62" s="17">
        <v>29</v>
      </c>
      <c r="CL62" s="18" t="s">
        <v>147</v>
      </c>
      <c r="CM62" s="17">
        <v>83.5</v>
      </c>
      <c r="CN62" s="6" t="s">
        <v>314</v>
      </c>
      <c r="CO62" s="17">
        <v>95.5</v>
      </c>
      <c r="CP62" s="17">
        <v>103</v>
      </c>
      <c r="CQ62" s="17">
        <v>116.5</v>
      </c>
      <c r="CR62" s="18" t="s">
        <v>147</v>
      </c>
      <c r="CS62" s="14">
        <v>315</v>
      </c>
      <c r="CT62" s="6" t="s">
        <v>314</v>
      </c>
      <c r="CU62" s="17">
        <v>21.5</v>
      </c>
      <c r="CV62" s="17">
        <v>9</v>
      </c>
      <c r="CW62" s="17">
        <v>25</v>
      </c>
      <c r="CX62" s="18" t="s">
        <v>147</v>
      </c>
      <c r="CY62" s="17">
        <v>55.5</v>
      </c>
      <c r="CZ62" s="6" t="s">
        <v>314</v>
      </c>
      <c r="DA62" s="17">
        <v>121</v>
      </c>
      <c r="DB62" s="17">
        <v>254</v>
      </c>
      <c r="DC62" s="17">
        <v>160.5</v>
      </c>
      <c r="DD62" s="18" t="s">
        <v>147</v>
      </c>
      <c r="DE62" s="14">
        <v>535.5</v>
      </c>
      <c r="DF62" s="6" t="s">
        <v>314</v>
      </c>
      <c r="DG62" s="17">
        <v>23</v>
      </c>
      <c r="DH62" s="17">
        <v>72.5</v>
      </c>
      <c r="DI62" s="17">
        <v>16.5</v>
      </c>
      <c r="DJ62" s="18" t="s">
        <v>147</v>
      </c>
      <c r="DK62" s="17">
        <v>112</v>
      </c>
      <c r="DL62" s="6" t="s">
        <v>314</v>
      </c>
      <c r="DM62" s="17">
        <v>27</v>
      </c>
      <c r="DN62" s="17">
        <v>11</v>
      </c>
      <c r="DO62" s="17">
        <v>65</v>
      </c>
      <c r="DP62" s="18" t="s">
        <v>147</v>
      </c>
      <c r="DQ62" s="17">
        <v>103</v>
      </c>
      <c r="DR62" s="6" t="s">
        <v>314</v>
      </c>
      <c r="DS62" s="17">
        <v>32</v>
      </c>
      <c r="DT62" s="17">
        <v>14</v>
      </c>
      <c r="DU62" s="17">
        <v>72</v>
      </c>
      <c r="DV62" s="18" t="s">
        <v>147</v>
      </c>
      <c r="DW62" s="17">
        <v>118</v>
      </c>
      <c r="DX62" s="6" t="s">
        <v>314</v>
      </c>
      <c r="DY62" s="17">
        <v>33</v>
      </c>
      <c r="DZ62" s="17">
        <v>15</v>
      </c>
      <c r="EA62" s="17">
        <v>72</v>
      </c>
      <c r="EB62" s="18" t="s">
        <v>147</v>
      </c>
      <c r="EC62" s="17">
        <v>120</v>
      </c>
      <c r="ED62" s="6" t="s">
        <v>314</v>
      </c>
      <c r="EE62" s="17">
        <v>87</v>
      </c>
      <c r="EF62" s="17">
        <v>8</v>
      </c>
      <c r="EG62" s="17">
        <v>30</v>
      </c>
      <c r="EH62" s="17">
        <v>16</v>
      </c>
      <c r="EI62" s="17">
        <v>141</v>
      </c>
      <c r="EJ62" s="6" t="s">
        <v>314</v>
      </c>
      <c r="EK62" s="18" t="s">
        <v>147</v>
      </c>
      <c r="EL62" s="18" t="s">
        <v>147</v>
      </c>
      <c r="EM62" s="18" t="s">
        <v>147</v>
      </c>
      <c r="EN62" s="17">
        <v>102</v>
      </c>
      <c r="EO62" s="17">
        <v>102</v>
      </c>
      <c r="EP62" s="6" t="s">
        <v>314</v>
      </c>
      <c r="EQ62" s="14">
        <v>3</v>
      </c>
      <c r="ER62" s="20" t="s">
        <v>147</v>
      </c>
      <c r="ES62" s="20" t="s">
        <v>147</v>
      </c>
      <c r="ET62" s="20" t="s">
        <v>147</v>
      </c>
      <c r="EU62" s="14">
        <v>3</v>
      </c>
      <c r="EV62" s="14">
        <v>845.5</v>
      </c>
      <c r="EW62" s="14">
        <v>568.5</v>
      </c>
      <c r="EX62" s="14">
        <v>1304</v>
      </c>
      <c r="EY62" s="14">
        <v>118</v>
      </c>
      <c r="EZ62" s="14">
        <v>2836</v>
      </c>
    </row>
    <row r="63" spans="1:156" ht="15" customHeight="1" x14ac:dyDescent="0.2">
      <c r="A63" s="98" t="s">
        <v>408</v>
      </c>
      <c r="B63" s="127"/>
      <c r="C63" s="83"/>
      <c r="D63" s="83"/>
      <c r="E63" s="83"/>
      <c r="F63" s="83"/>
      <c r="G63" s="32"/>
      <c r="H63" s="84"/>
      <c r="I63" s="118">
        <v>1904.27</v>
      </c>
      <c r="J63" s="118">
        <v>511</v>
      </c>
      <c r="K63" s="118">
        <v>2729</v>
      </c>
      <c r="L63" s="118">
        <v>313.5</v>
      </c>
      <c r="M63" s="118">
        <v>5457.77</v>
      </c>
      <c r="N63" s="120" t="s">
        <v>6</v>
      </c>
      <c r="O63" s="118">
        <v>2691.24</v>
      </c>
      <c r="P63" s="118">
        <v>903.5</v>
      </c>
      <c r="Q63" s="118">
        <v>3508</v>
      </c>
      <c r="R63" s="118">
        <v>75.5</v>
      </c>
      <c r="S63" s="118">
        <v>7178.24</v>
      </c>
      <c r="T63" s="120" t="s">
        <v>6</v>
      </c>
      <c r="U63" s="118">
        <v>859.05</v>
      </c>
      <c r="V63" s="118">
        <v>201.6</v>
      </c>
      <c r="W63" s="118">
        <v>200.2</v>
      </c>
      <c r="X63" s="118">
        <v>30</v>
      </c>
      <c r="Y63" s="118">
        <v>1290.8499999999999</v>
      </c>
      <c r="Z63" s="120" t="s">
        <v>6</v>
      </c>
      <c r="AA63" s="118">
        <v>674.08</v>
      </c>
      <c r="AB63" s="118">
        <v>21</v>
      </c>
      <c r="AC63" s="118">
        <v>3262.3</v>
      </c>
      <c r="AD63" s="118">
        <v>209</v>
      </c>
      <c r="AE63" s="118">
        <v>4166.38</v>
      </c>
      <c r="AF63" s="120" t="s">
        <v>6</v>
      </c>
      <c r="AG63" s="118">
        <v>3469.08</v>
      </c>
      <c r="AH63" s="118">
        <v>533.20000000000005</v>
      </c>
      <c r="AI63" s="118">
        <v>7807.2</v>
      </c>
      <c r="AJ63" s="118">
        <v>261.5</v>
      </c>
      <c r="AK63" s="118">
        <v>12070.98</v>
      </c>
      <c r="AL63" s="120" t="s">
        <v>6</v>
      </c>
      <c r="AM63" s="118">
        <v>1267.18</v>
      </c>
      <c r="AN63" s="118">
        <v>15</v>
      </c>
      <c r="AO63" s="118">
        <v>1116</v>
      </c>
      <c r="AP63" s="118">
        <v>37.5</v>
      </c>
      <c r="AQ63" s="118">
        <v>2435.6799999999998</v>
      </c>
      <c r="AR63" s="120" t="s">
        <v>6</v>
      </c>
      <c r="AS63" s="118">
        <v>4050.04</v>
      </c>
      <c r="AT63" s="118">
        <v>142.25</v>
      </c>
      <c r="AU63" s="118">
        <v>984</v>
      </c>
      <c r="AV63" s="118">
        <v>34</v>
      </c>
      <c r="AW63" s="118">
        <v>5210.29</v>
      </c>
      <c r="AX63" s="120" t="s">
        <v>6</v>
      </c>
      <c r="AY63" s="118">
        <v>1020.85</v>
      </c>
      <c r="AZ63" s="118">
        <v>75</v>
      </c>
      <c r="BA63" s="118">
        <v>313</v>
      </c>
      <c r="BB63" s="118">
        <v>3</v>
      </c>
      <c r="BC63" s="118">
        <v>1411.85</v>
      </c>
      <c r="BD63" s="120" t="s">
        <v>6</v>
      </c>
      <c r="BE63" s="118">
        <v>1819</v>
      </c>
      <c r="BF63" s="118">
        <v>356.05</v>
      </c>
      <c r="BG63" s="118">
        <v>1405</v>
      </c>
      <c r="BH63" s="118">
        <v>132</v>
      </c>
      <c r="BI63" s="118">
        <v>3712.05</v>
      </c>
      <c r="BJ63" s="120" t="s">
        <v>6</v>
      </c>
      <c r="BK63" s="118">
        <v>3884.49</v>
      </c>
      <c r="BL63" s="118">
        <v>1178.8499999999999</v>
      </c>
      <c r="BM63" s="118">
        <v>11458.5</v>
      </c>
      <c r="BN63" s="118">
        <v>450.8</v>
      </c>
      <c r="BO63" s="118">
        <v>16972.64</v>
      </c>
      <c r="BP63" s="120" t="s">
        <v>6</v>
      </c>
      <c r="BQ63" s="118">
        <v>2207.54</v>
      </c>
      <c r="BR63" s="118">
        <v>2806.2</v>
      </c>
      <c r="BS63" s="118">
        <v>4700.3999999999996</v>
      </c>
      <c r="BT63" s="118">
        <v>132.75</v>
      </c>
      <c r="BU63" s="118">
        <v>9846.89</v>
      </c>
      <c r="BV63" s="120" t="s">
        <v>6</v>
      </c>
      <c r="BW63" s="118">
        <v>2462.4699999999998</v>
      </c>
      <c r="BX63" s="118">
        <v>102</v>
      </c>
      <c r="BY63" s="118">
        <v>5816</v>
      </c>
      <c r="BZ63" s="118">
        <v>911.05</v>
      </c>
      <c r="CA63" s="118">
        <v>9291.52</v>
      </c>
      <c r="CB63" s="120" t="s">
        <v>6</v>
      </c>
      <c r="CC63" s="118">
        <v>368.7</v>
      </c>
      <c r="CD63" s="118">
        <v>50</v>
      </c>
      <c r="CE63" s="118">
        <v>540</v>
      </c>
      <c r="CF63" s="118">
        <v>974.25</v>
      </c>
      <c r="CG63" s="118">
        <v>1932.95</v>
      </c>
      <c r="CH63" s="120" t="s">
        <v>6</v>
      </c>
      <c r="CI63" s="118">
        <v>2205.77</v>
      </c>
      <c r="CJ63" s="118">
        <v>1059.8</v>
      </c>
      <c r="CK63" s="118">
        <v>400</v>
      </c>
      <c r="CL63" s="118">
        <v>3.5</v>
      </c>
      <c r="CM63" s="118">
        <v>3669.07</v>
      </c>
      <c r="CN63" s="120" t="s">
        <v>6</v>
      </c>
      <c r="CO63" s="118">
        <v>4256.2299999999996</v>
      </c>
      <c r="CP63" s="118">
        <v>9247.98</v>
      </c>
      <c r="CQ63" s="118">
        <v>17695.5</v>
      </c>
      <c r="CR63" s="118">
        <v>1251</v>
      </c>
      <c r="CS63" s="118">
        <v>32450.71</v>
      </c>
      <c r="CT63" s="120" t="s">
        <v>6</v>
      </c>
      <c r="CU63" s="118">
        <v>995.46</v>
      </c>
      <c r="CV63" s="118">
        <v>1207</v>
      </c>
      <c r="CW63" s="118">
        <v>1705</v>
      </c>
      <c r="CX63" s="118">
        <v>111</v>
      </c>
      <c r="CY63" s="118">
        <v>4018.46</v>
      </c>
      <c r="CZ63" s="120" t="s">
        <v>6</v>
      </c>
      <c r="DA63" s="118">
        <v>6545.33</v>
      </c>
      <c r="DB63" s="118">
        <v>13772.55</v>
      </c>
      <c r="DC63" s="118">
        <v>22365.5</v>
      </c>
      <c r="DD63" s="118">
        <v>675.75</v>
      </c>
      <c r="DE63" s="118">
        <v>43359.13</v>
      </c>
      <c r="DF63" s="120" t="s">
        <v>6</v>
      </c>
      <c r="DG63" s="118">
        <v>1898.04</v>
      </c>
      <c r="DH63" s="118">
        <v>2596.4499999999998</v>
      </c>
      <c r="DI63" s="118">
        <v>1269.5</v>
      </c>
      <c r="DJ63" s="118">
        <v>9</v>
      </c>
      <c r="DK63" s="118">
        <v>5772.99</v>
      </c>
      <c r="DL63" s="120" t="s">
        <v>6</v>
      </c>
      <c r="DM63" s="118">
        <v>1556.4</v>
      </c>
      <c r="DN63" s="118">
        <v>897.15</v>
      </c>
      <c r="DO63" s="118">
        <v>1371</v>
      </c>
      <c r="DP63" s="118">
        <v>2</v>
      </c>
      <c r="DQ63" s="118">
        <v>3826.55</v>
      </c>
      <c r="DR63" s="120" t="s">
        <v>6</v>
      </c>
      <c r="DS63" s="118">
        <v>2414.0700000000002</v>
      </c>
      <c r="DT63" s="118">
        <v>1053.9000000000001</v>
      </c>
      <c r="DU63" s="118">
        <v>5474</v>
      </c>
      <c r="DV63" s="118">
        <v>1357.3</v>
      </c>
      <c r="DW63" s="118">
        <v>10299.27</v>
      </c>
      <c r="DX63" s="120" t="s">
        <v>6</v>
      </c>
      <c r="DY63" s="118">
        <v>2239.29</v>
      </c>
      <c r="DZ63" s="118">
        <v>1266.5</v>
      </c>
      <c r="EA63" s="118">
        <v>1813</v>
      </c>
      <c r="EB63" s="118">
        <v>11</v>
      </c>
      <c r="EC63" s="118">
        <v>5329.79</v>
      </c>
      <c r="ED63" s="120" t="s">
        <v>6</v>
      </c>
      <c r="EE63" s="118">
        <v>2145.31</v>
      </c>
      <c r="EF63" s="118">
        <v>256</v>
      </c>
      <c r="EG63" s="118">
        <v>1860</v>
      </c>
      <c r="EH63" s="118">
        <v>240</v>
      </c>
      <c r="EI63" s="118">
        <v>4501.3100000000004</v>
      </c>
      <c r="EJ63" s="120" t="s">
        <v>6</v>
      </c>
      <c r="EK63" s="118">
        <v>447.2</v>
      </c>
      <c r="EL63" s="118">
        <v>27</v>
      </c>
      <c r="EM63" s="118">
        <v>418</v>
      </c>
      <c r="EN63" s="118">
        <v>7002</v>
      </c>
      <c r="EO63" s="118">
        <v>7894.2</v>
      </c>
      <c r="EP63" s="120" t="s">
        <v>6</v>
      </c>
      <c r="EQ63" s="118">
        <v>1477.3</v>
      </c>
      <c r="ER63" s="118">
        <v>359</v>
      </c>
      <c r="ES63" s="118">
        <v>11707.5</v>
      </c>
      <c r="ET63" s="118">
        <v>1458</v>
      </c>
      <c r="EU63" s="118">
        <v>15001.8</v>
      </c>
      <c r="EV63" s="118">
        <v>52858.39</v>
      </c>
      <c r="EW63" s="118">
        <v>38638.980000000003</v>
      </c>
      <c r="EX63" s="118">
        <v>109918.6</v>
      </c>
      <c r="EY63" s="118">
        <v>15685.4</v>
      </c>
      <c r="EZ63" s="118">
        <v>217101.37</v>
      </c>
    </row>
    <row r="64" spans="1:156" ht="15" customHeight="1" x14ac:dyDescent="0.2">
      <c r="A64" s="100" t="s">
        <v>230</v>
      </c>
      <c r="B64" s="77"/>
      <c r="C64" s="76"/>
      <c r="D64" s="76"/>
      <c r="E64" s="76"/>
      <c r="F64" s="76"/>
      <c r="G64" s="52"/>
      <c r="H64" s="85"/>
      <c r="I64" s="67">
        <v>32.83</v>
      </c>
      <c r="J64" s="67">
        <v>15.968999999999999</v>
      </c>
      <c r="K64" s="67">
        <v>60.64</v>
      </c>
      <c r="L64" s="67">
        <v>19.594000000000001</v>
      </c>
      <c r="M64" s="67">
        <v>94.1</v>
      </c>
      <c r="N64" s="124" t="s">
        <v>6</v>
      </c>
      <c r="O64" s="67">
        <v>46.4</v>
      </c>
      <c r="P64" s="67">
        <v>18.07</v>
      </c>
      <c r="Q64" s="67">
        <v>63.78</v>
      </c>
      <c r="R64" s="67">
        <v>7.55</v>
      </c>
      <c r="S64" s="67">
        <v>123.76</v>
      </c>
      <c r="T64" s="124" t="s">
        <v>6</v>
      </c>
      <c r="U64" s="67">
        <v>14.811</v>
      </c>
      <c r="V64" s="67">
        <v>5.76</v>
      </c>
      <c r="W64" s="67">
        <v>11.122</v>
      </c>
      <c r="X64" s="67">
        <v>6</v>
      </c>
      <c r="Y64" s="67">
        <v>22.26</v>
      </c>
      <c r="Z64" s="124" t="s">
        <v>6</v>
      </c>
      <c r="AA64" s="67">
        <v>12.962999999999999</v>
      </c>
      <c r="AB64" s="67">
        <v>3</v>
      </c>
      <c r="AC64" s="67">
        <v>62.74</v>
      </c>
      <c r="AD64" s="67">
        <v>17.417000000000002</v>
      </c>
      <c r="AE64" s="67">
        <v>73.09</v>
      </c>
      <c r="AF64" s="124" t="s">
        <v>6</v>
      </c>
      <c r="AG64" s="67">
        <v>60.86</v>
      </c>
      <c r="AH64" s="67">
        <v>14.032</v>
      </c>
      <c r="AI64" s="67">
        <v>144.58000000000001</v>
      </c>
      <c r="AJ64" s="67">
        <v>15.382</v>
      </c>
      <c r="AK64" s="67">
        <v>208.12</v>
      </c>
      <c r="AL64" s="124" t="s">
        <v>6</v>
      </c>
      <c r="AM64" s="67">
        <v>22.23</v>
      </c>
      <c r="AN64" s="67">
        <v>2.5</v>
      </c>
      <c r="AO64" s="67">
        <v>34.880000000000003</v>
      </c>
      <c r="AP64" s="67">
        <v>5.3571</v>
      </c>
      <c r="AQ64" s="67">
        <v>41.99</v>
      </c>
      <c r="AR64" s="124" t="s">
        <v>6</v>
      </c>
      <c r="AS64" s="67">
        <v>69.83</v>
      </c>
      <c r="AT64" s="67">
        <v>10.942</v>
      </c>
      <c r="AU64" s="67">
        <v>25.895</v>
      </c>
      <c r="AV64" s="67">
        <v>4.8571</v>
      </c>
      <c r="AW64" s="67">
        <v>89.83</v>
      </c>
      <c r="AX64" s="124" t="s">
        <v>6</v>
      </c>
      <c r="AY64" s="67">
        <v>18.23</v>
      </c>
      <c r="AZ64" s="67">
        <v>6.25</v>
      </c>
      <c r="BA64" s="67">
        <v>12.038</v>
      </c>
      <c r="BB64" s="67">
        <v>1.5</v>
      </c>
      <c r="BC64" s="67">
        <v>24.34</v>
      </c>
      <c r="BD64" s="124" t="s">
        <v>6</v>
      </c>
      <c r="BE64" s="67">
        <v>31.36</v>
      </c>
      <c r="BF64" s="67">
        <v>8.4770000000000003</v>
      </c>
      <c r="BG64" s="67">
        <v>34.270000000000003</v>
      </c>
      <c r="BH64" s="67">
        <v>13.2</v>
      </c>
      <c r="BI64" s="67">
        <v>64</v>
      </c>
      <c r="BJ64" s="124" t="s">
        <v>6</v>
      </c>
      <c r="BK64" s="67">
        <v>66.97</v>
      </c>
      <c r="BL64" s="67">
        <v>23.11</v>
      </c>
      <c r="BM64" s="67">
        <v>208.34</v>
      </c>
      <c r="BN64" s="67">
        <v>28.175000000000001</v>
      </c>
      <c r="BO64" s="67">
        <v>292.63</v>
      </c>
      <c r="BP64" s="124" t="s">
        <v>6</v>
      </c>
      <c r="BQ64" s="67">
        <v>38.06</v>
      </c>
      <c r="BR64" s="67">
        <v>49.23</v>
      </c>
      <c r="BS64" s="67">
        <v>88.69</v>
      </c>
      <c r="BT64" s="67">
        <v>12.068</v>
      </c>
      <c r="BU64" s="67">
        <v>169.77</v>
      </c>
      <c r="BV64" s="124" t="s">
        <v>6</v>
      </c>
      <c r="BW64" s="67">
        <v>42.46</v>
      </c>
      <c r="BX64" s="67">
        <v>4.4349999999999996</v>
      </c>
      <c r="BY64" s="67">
        <v>105.75</v>
      </c>
      <c r="BZ64" s="67">
        <v>43.383000000000003</v>
      </c>
      <c r="CA64" s="67">
        <v>160.19999999999999</v>
      </c>
      <c r="CB64" s="124" t="s">
        <v>6</v>
      </c>
      <c r="CC64" s="67">
        <v>9.4540000000000006</v>
      </c>
      <c r="CD64" s="67">
        <v>50</v>
      </c>
      <c r="CE64" s="67">
        <v>24.545000000000002</v>
      </c>
      <c r="CF64" s="67">
        <v>48.713000000000001</v>
      </c>
      <c r="CG64" s="67">
        <v>37.17</v>
      </c>
      <c r="CH64" s="124" t="s">
        <v>6</v>
      </c>
      <c r="CI64" s="67">
        <v>38.03</v>
      </c>
      <c r="CJ64" s="67">
        <v>27.17</v>
      </c>
      <c r="CK64" s="67">
        <v>23.529</v>
      </c>
      <c r="CL64" s="67">
        <v>1.75</v>
      </c>
      <c r="CM64" s="67">
        <v>63.26</v>
      </c>
      <c r="CN64" s="124" t="s">
        <v>6</v>
      </c>
      <c r="CO64" s="67">
        <v>73.38</v>
      </c>
      <c r="CP64" s="67">
        <v>159.44999999999999</v>
      </c>
      <c r="CQ64" s="67">
        <v>333.88</v>
      </c>
      <c r="CR64" s="67">
        <v>65.84</v>
      </c>
      <c r="CS64" s="67">
        <v>559.5</v>
      </c>
      <c r="CT64" s="124" t="s">
        <v>6</v>
      </c>
      <c r="CU64" s="67">
        <v>17.463999999999999</v>
      </c>
      <c r="CV64" s="67">
        <v>25.68</v>
      </c>
      <c r="CW64" s="67">
        <v>41.59</v>
      </c>
      <c r="CX64" s="67">
        <v>37</v>
      </c>
      <c r="CY64" s="67">
        <v>70.5</v>
      </c>
      <c r="CZ64" s="124" t="s">
        <v>6</v>
      </c>
      <c r="DA64" s="67">
        <v>112.85</v>
      </c>
      <c r="DB64" s="67">
        <v>237.46</v>
      </c>
      <c r="DC64" s="67">
        <v>430.11</v>
      </c>
      <c r="DD64" s="67">
        <v>61.432000000000002</v>
      </c>
      <c r="DE64" s="67">
        <v>747.57</v>
      </c>
      <c r="DF64" s="124" t="s">
        <v>6</v>
      </c>
      <c r="DG64" s="67">
        <v>32.72</v>
      </c>
      <c r="DH64" s="67">
        <v>46.37</v>
      </c>
      <c r="DI64" s="67">
        <v>38.47</v>
      </c>
      <c r="DJ64" s="67">
        <v>3</v>
      </c>
      <c r="DK64" s="67">
        <v>99.53</v>
      </c>
      <c r="DL64" s="124" t="s">
        <v>6</v>
      </c>
      <c r="DM64" s="67">
        <v>27.79</v>
      </c>
      <c r="DN64" s="67">
        <v>18.690999999999999</v>
      </c>
      <c r="DO64" s="67">
        <v>34.28</v>
      </c>
      <c r="DP64" s="67">
        <v>2</v>
      </c>
      <c r="DQ64" s="67">
        <v>67.13</v>
      </c>
      <c r="DR64" s="124" t="s">
        <v>6</v>
      </c>
      <c r="DS64" s="67">
        <v>41.62</v>
      </c>
      <c r="DT64" s="67">
        <v>20.27</v>
      </c>
      <c r="DU64" s="67">
        <v>101.37</v>
      </c>
      <c r="DV64" s="67">
        <v>50.27</v>
      </c>
      <c r="DW64" s="67">
        <v>177.57</v>
      </c>
      <c r="DX64" s="124" t="s">
        <v>6</v>
      </c>
      <c r="DY64" s="67">
        <v>39.29</v>
      </c>
      <c r="DZ64" s="67">
        <v>26.39</v>
      </c>
      <c r="EA64" s="67">
        <v>35.549999999999997</v>
      </c>
      <c r="EB64" s="67">
        <v>5.5</v>
      </c>
      <c r="EC64" s="67">
        <v>93.51</v>
      </c>
      <c r="ED64" s="124" t="s">
        <v>6</v>
      </c>
      <c r="EE64" s="67">
        <v>36.99</v>
      </c>
      <c r="EF64" s="67">
        <v>11.13</v>
      </c>
      <c r="EG64" s="67">
        <v>45.37</v>
      </c>
      <c r="EH64" s="67">
        <v>12.632</v>
      </c>
      <c r="EI64" s="67">
        <v>77.61</v>
      </c>
      <c r="EJ64" s="124" t="s">
        <v>6</v>
      </c>
      <c r="EK64" s="67">
        <v>14.426</v>
      </c>
      <c r="EL64" s="67">
        <v>13.5</v>
      </c>
      <c r="EM64" s="67">
        <v>41.8</v>
      </c>
      <c r="EN64" s="67">
        <v>155.6</v>
      </c>
      <c r="EO64" s="67">
        <v>154.79</v>
      </c>
      <c r="EP64" s="124" t="s">
        <v>6</v>
      </c>
      <c r="EQ64" s="67">
        <v>47.65</v>
      </c>
      <c r="ER64" s="67">
        <v>23.933</v>
      </c>
      <c r="ES64" s="67">
        <v>557.5</v>
      </c>
      <c r="ET64" s="67">
        <v>208.29</v>
      </c>
      <c r="EU64" s="67">
        <v>428.62</v>
      </c>
      <c r="EV64" s="67">
        <v>911.35</v>
      </c>
      <c r="EW64" s="67">
        <v>666.19</v>
      </c>
      <c r="EX64" s="72">
        <v>1895.15</v>
      </c>
      <c r="EY64" s="67">
        <v>285.19</v>
      </c>
      <c r="EZ64" s="72">
        <v>3743.13</v>
      </c>
    </row>
    <row r="65" spans="1:156" ht="15" customHeight="1" x14ac:dyDescent="0.2">
      <c r="A65" s="100" t="s">
        <v>231</v>
      </c>
      <c r="B65" s="77"/>
      <c r="C65" s="76"/>
      <c r="D65" s="76"/>
      <c r="E65" s="76"/>
      <c r="F65" s="76"/>
      <c r="G65" s="52"/>
      <c r="H65" s="85"/>
      <c r="I65" s="62">
        <v>58</v>
      </c>
      <c r="J65" s="62">
        <v>32</v>
      </c>
      <c r="K65" s="62">
        <v>45</v>
      </c>
      <c r="L65" s="62">
        <v>16</v>
      </c>
      <c r="M65" s="62">
        <v>58</v>
      </c>
      <c r="N65" s="61" t="s">
        <v>6</v>
      </c>
      <c r="O65" s="62">
        <v>58</v>
      </c>
      <c r="P65" s="62">
        <v>50</v>
      </c>
      <c r="Q65" s="62">
        <v>55</v>
      </c>
      <c r="R65" s="62">
        <v>10</v>
      </c>
      <c r="S65" s="62">
        <v>58</v>
      </c>
      <c r="T65" s="61" t="s">
        <v>6</v>
      </c>
      <c r="U65" s="62">
        <v>58</v>
      </c>
      <c r="V65" s="62">
        <v>35</v>
      </c>
      <c r="W65" s="62">
        <v>18</v>
      </c>
      <c r="X65" s="62">
        <v>5</v>
      </c>
      <c r="Y65" s="62">
        <v>58</v>
      </c>
      <c r="Z65" s="61" t="s">
        <v>6</v>
      </c>
      <c r="AA65" s="62">
        <v>52</v>
      </c>
      <c r="AB65" s="62">
        <v>7</v>
      </c>
      <c r="AC65" s="62">
        <v>52</v>
      </c>
      <c r="AD65" s="62">
        <v>12</v>
      </c>
      <c r="AE65" s="62">
        <v>57</v>
      </c>
      <c r="AF65" s="61" t="s">
        <v>6</v>
      </c>
      <c r="AG65" s="62">
        <v>57</v>
      </c>
      <c r="AH65" s="62">
        <v>38</v>
      </c>
      <c r="AI65" s="62">
        <v>54</v>
      </c>
      <c r="AJ65" s="62">
        <v>17</v>
      </c>
      <c r="AK65" s="62">
        <v>58</v>
      </c>
      <c r="AL65" s="61" t="s">
        <v>6</v>
      </c>
      <c r="AM65" s="62">
        <v>57</v>
      </c>
      <c r="AN65" s="62">
        <v>6</v>
      </c>
      <c r="AO65" s="62">
        <v>32</v>
      </c>
      <c r="AP65" s="62">
        <v>7</v>
      </c>
      <c r="AQ65" s="62">
        <v>58</v>
      </c>
      <c r="AR65" s="61" t="s">
        <v>6</v>
      </c>
      <c r="AS65" s="62">
        <v>58</v>
      </c>
      <c r="AT65" s="62">
        <v>13</v>
      </c>
      <c r="AU65" s="62">
        <v>38</v>
      </c>
      <c r="AV65" s="62">
        <v>7</v>
      </c>
      <c r="AW65" s="62">
        <v>58</v>
      </c>
      <c r="AX65" s="61" t="s">
        <v>6</v>
      </c>
      <c r="AY65" s="62">
        <v>56</v>
      </c>
      <c r="AZ65" s="62">
        <v>12</v>
      </c>
      <c r="BA65" s="62">
        <v>26</v>
      </c>
      <c r="BB65" s="62">
        <v>2</v>
      </c>
      <c r="BC65" s="62">
        <v>58</v>
      </c>
      <c r="BD65" s="61" t="s">
        <v>6</v>
      </c>
      <c r="BE65" s="62">
        <v>58</v>
      </c>
      <c r="BF65" s="62">
        <v>42</v>
      </c>
      <c r="BG65" s="62">
        <v>41</v>
      </c>
      <c r="BH65" s="62">
        <v>10</v>
      </c>
      <c r="BI65" s="62">
        <v>58</v>
      </c>
      <c r="BJ65" s="61" t="s">
        <v>6</v>
      </c>
      <c r="BK65" s="62">
        <v>58</v>
      </c>
      <c r="BL65" s="62">
        <v>51</v>
      </c>
      <c r="BM65" s="62">
        <v>55</v>
      </c>
      <c r="BN65" s="62">
        <v>16</v>
      </c>
      <c r="BO65" s="62">
        <v>58</v>
      </c>
      <c r="BP65" s="61" t="s">
        <v>6</v>
      </c>
      <c r="BQ65" s="62">
        <v>58</v>
      </c>
      <c r="BR65" s="62">
        <v>57</v>
      </c>
      <c r="BS65" s="62">
        <v>53</v>
      </c>
      <c r="BT65" s="62">
        <v>11</v>
      </c>
      <c r="BU65" s="62">
        <v>58</v>
      </c>
      <c r="BV65" s="61" t="s">
        <v>6</v>
      </c>
      <c r="BW65" s="62">
        <v>58</v>
      </c>
      <c r="BX65" s="62">
        <v>23</v>
      </c>
      <c r="BY65" s="62">
        <v>55</v>
      </c>
      <c r="BZ65" s="62">
        <v>21</v>
      </c>
      <c r="CA65" s="62">
        <v>58</v>
      </c>
      <c r="CB65" s="61" t="s">
        <v>6</v>
      </c>
      <c r="CC65" s="62">
        <v>39</v>
      </c>
      <c r="CD65" s="62">
        <v>1</v>
      </c>
      <c r="CE65" s="62">
        <v>22</v>
      </c>
      <c r="CF65" s="62">
        <v>20</v>
      </c>
      <c r="CG65" s="62">
        <v>52</v>
      </c>
      <c r="CH65" s="61" t="s">
        <v>6</v>
      </c>
      <c r="CI65" s="62">
        <v>58</v>
      </c>
      <c r="CJ65" s="62">
        <v>39</v>
      </c>
      <c r="CK65" s="62">
        <v>17</v>
      </c>
      <c r="CL65" s="62">
        <v>2</v>
      </c>
      <c r="CM65" s="62">
        <v>58</v>
      </c>
      <c r="CN65" s="61" t="s">
        <v>6</v>
      </c>
      <c r="CO65" s="62">
        <v>58</v>
      </c>
      <c r="CP65" s="62">
        <v>58</v>
      </c>
      <c r="CQ65" s="62">
        <v>53</v>
      </c>
      <c r="CR65" s="62">
        <v>19</v>
      </c>
      <c r="CS65" s="62">
        <v>58</v>
      </c>
      <c r="CT65" s="61" t="s">
        <v>6</v>
      </c>
      <c r="CU65" s="62">
        <v>57</v>
      </c>
      <c r="CV65" s="62">
        <v>47</v>
      </c>
      <c r="CW65" s="62">
        <v>41</v>
      </c>
      <c r="CX65" s="62">
        <v>3</v>
      </c>
      <c r="CY65" s="62">
        <v>57</v>
      </c>
      <c r="CZ65" s="61" t="s">
        <v>6</v>
      </c>
      <c r="DA65" s="62">
        <v>58</v>
      </c>
      <c r="DB65" s="62">
        <v>58</v>
      </c>
      <c r="DC65" s="62">
        <v>52</v>
      </c>
      <c r="DD65" s="62">
        <v>11</v>
      </c>
      <c r="DE65" s="62">
        <v>58</v>
      </c>
      <c r="DF65" s="61" t="s">
        <v>6</v>
      </c>
      <c r="DG65" s="62">
        <v>58</v>
      </c>
      <c r="DH65" s="62">
        <v>56</v>
      </c>
      <c r="DI65" s="62">
        <v>33</v>
      </c>
      <c r="DJ65" s="62">
        <v>3</v>
      </c>
      <c r="DK65" s="62">
        <v>58</v>
      </c>
      <c r="DL65" s="61" t="s">
        <v>6</v>
      </c>
      <c r="DM65" s="62">
        <v>56</v>
      </c>
      <c r="DN65" s="62">
        <v>48</v>
      </c>
      <c r="DO65" s="62">
        <v>40</v>
      </c>
      <c r="DP65" s="62">
        <v>1</v>
      </c>
      <c r="DQ65" s="62">
        <v>57</v>
      </c>
      <c r="DR65" s="61" t="s">
        <v>6</v>
      </c>
      <c r="DS65" s="62">
        <v>58</v>
      </c>
      <c r="DT65" s="62">
        <v>52</v>
      </c>
      <c r="DU65" s="62">
        <v>54</v>
      </c>
      <c r="DV65" s="62">
        <v>27</v>
      </c>
      <c r="DW65" s="62">
        <v>58</v>
      </c>
      <c r="DX65" s="61" t="s">
        <v>6</v>
      </c>
      <c r="DY65" s="62">
        <v>57</v>
      </c>
      <c r="DZ65" s="62">
        <v>48</v>
      </c>
      <c r="EA65" s="62">
        <v>51</v>
      </c>
      <c r="EB65" s="62">
        <v>2</v>
      </c>
      <c r="EC65" s="62">
        <v>57</v>
      </c>
      <c r="ED65" s="61" t="s">
        <v>6</v>
      </c>
      <c r="EE65" s="62">
        <v>58</v>
      </c>
      <c r="EF65" s="62">
        <v>23</v>
      </c>
      <c r="EG65" s="62">
        <v>41</v>
      </c>
      <c r="EH65" s="62">
        <v>19</v>
      </c>
      <c r="EI65" s="62">
        <v>58</v>
      </c>
      <c r="EJ65" s="61" t="s">
        <v>6</v>
      </c>
      <c r="EK65" s="62">
        <v>31</v>
      </c>
      <c r="EL65" s="62">
        <v>2</v>
      </c>
      <c r="EM65" s="62">
        <v>10</v>
      </c>
      <c r="EN65" s="62">
        <v>45</v>
      </c>
      <c r="EO65" s="62">
        <v>51</v>
      </c>
      <c r="EP65" s="61" t="s">
        <v>6</v>
      </c>
      <c r="EQ65" s="62">
        <v>31</v>
      </c>
      <c r="ER65" s="62">
        <v>15</v>
      </c>
      <c r="ES65" s="62">
        <v>21</v>
      </c>
      <c r="ET65" s="62">
        <v>7</v>
      </c>
      <c r="EU65" s="62">
        <v>35</v>
      </c>
      <c r="EV65" s="62">
        <v>58</v>
      </c>
      <c r="EW65" s="62">
        <v>58</v>
      </c>
      <c r="EX65" s="62">
        <v>58</v>
      </c>
      <c r="EY65" s="62">
        <v>55</v>
      </c>
      <c r="EZ65" s="62">
        <v>58</v>
      </c>
    </row>
    <row r="66" spans="1:156" ht="15" customHeight="1" x14ac:dyDescent="0.2">
      <c r="A66" s="100" t="s">
        <v>232</v>
      </c>
      <c r="B66" s="77"/>
      <c r="C66" s="76"/>
      <c r="D66" s="76"/>
      <c r="E66" s="76"/>
      <c r="F66" s="76"/>
      <c r="G66" s="52"/>
      <c r="H66" s="85"/>
      <c r="I66" s="95">
        <v>4</v>
      </c>
      <c r="J66" s="95">
        <v>1</v>
      </c>
      <c r="K66" s="95">
        <v>2</v>
      </c>
      <c r="L66" s="95">
        <v>2</v>
      </c>
      <c r="M66" s="95">
        <v>8.5</v>
      </c>
      <c r="N66" s="125" t="s">
        <v>6</v>
      </c>
      <c r="O66" s="95">
        <v>20</v>
      </c>
      <c r="P66" s="95">
        <v>1</v>
      </c>
      <c r="Q66" s="95">
        <v>5</v>
      </c>
      <c r="R66" s="95">
        <v>1</v>
      </c>
      <c r="S66" s="95">
        <v>32</v>
      </c>
      <c r="T66" s="125" t="s">
        <v>6</v>
      </c>
      <c r="U66" s="95">
        <v>2</v>
      </c>
      <c r="V66" s="95">
        <v>1</v>
      </c>
      <c r="W66" s="95">
        <v>1</v>
      </c>
      <c r="X66" s="95">
        <v>2</v>
      </c>
      <c r="Y66" s="95">
        <v>4</v>
      </c>
      <c r="Z66" s="125" t="s">
        <v>6</v>
      </c>
      <c r="AA66" s="95">
        <v>1</v>
      </c>
      <c r="AB66" s="95">
        <v>1</v>
      </c>
      <c r="AC66" s="95">
        <v>2</v>
      </c>
      <c r="AD66" s="95">
        <v>1</v>
      </c>
      <c r="AE66" s="95">
        <v>2</v>
      </c>
      <c r="AF66" s="125" t="s">
        <v>6</v>
      </c>
      <c r="AG66" s="95">
        <v>16.45</v>
      </c>
      <c r="AH66" s="95">
        <v>1</v>
      </c>
      <c r="AI66" s="95">
        <v>7</v>
      </c>
      <c r="AJ66" s="95">
        <v>1.5</v>
      </c>
      <c r="AK66" s="95">
        <v>27</v>
      </c>
      <c r="AL66" s="125" t="s">
        <v>6</v>
      </c>
      <c r="AM66" s="95">
        <v>1</v>
      </c>
      <c r="AN66" s="95">
        <v>1</v>
      </c>
      <c r="AO66" s="95">
        <v>1</v>
      </c>
      <c r="AP66" s="95">
        <v>1</v>
      </c>
      <c r="AQ66" s="95">
        <v>2</v>
      </c>
      <c r="AR66" s="125" t="s">
        <v>6</v>
      </c>
      <c r="AS66" s="95">
        <v>21</v>
      </c>
      <c r="AT66" s="95">
        <v>0.25</v>
      </c>
      <c r="AU66" s="95">
        <v>2</v>
      </c>
      <c r="AV66" s="95">
        <v>1</v>
      </c>
      <c r="AW66" s="95">
        <v>21</v>
      </c>
      <c r="AX66" s="125" t="s">
        <v>6</v>
      </c>
      <c r="AY66" s="95">
        <v>1</v>
      </c>
      <c r="AZ66" s="95">
        <v>3</v>
      </c>
      <c r="BA66" s="95">
        <v>1</v>
      </c>
      <c r="BB66" s="95">
        <v>1</v>
      </c>
      <c r="BC66" s="95">
        <v>1</v>
      </c>
      <c r="BD66" s="125" t="s">
        <v>6</v>
      </c>
      <c r="BE66" s="95">
        <v>3</v>
      </c>
      <c r="BF66" s="95">
        <v>1</v>
      </c>
      <c r="BG66" s="95">
        <v>2</v>
      </c>
      <c r="BH66" s="95">
        <v>1</v>
      </c>
      <c r="BI66" s="95">
        <v>9</v>
      </c>
      <c r="BJ66" s="125" t="s">
        <v>6</v>
      </c>
      <c r="BK66" s="95">
        <v>28.5</v>
      </c>
      <c r="BL66" s="95">
        <v>2</v>
      </c>
      <c r="BM66" s="95">
        <v>6</v>
      </c>
      <c r="BN66" s="95">
        <v>1.5</v>
      </c>
      <c r="BO66" s="95">
        <v>38</v>
      </c>
      <c r="BP66" s="125" t="s">
        <v>6</v>
      </c>
      <c r="BQ66" s="95">
        <v>9</v>
      </c>
      <c r="BR66" s="95">
        <v>5.5</v>
      </c>
      <c r="BS66" s="95">
        <v>24</v>
      </c>
      <c r="BT66" s="95">
        <v>0.75</v>
      </c>
      <c r="BU66" s="95">
        <v>48</v>
      </c>
      <c r="BV66" s="125" t="s">
        <v>6</v>
      </c>
      <c r="BW66" s="95">
        <v>4</v>
      </c>
      <c r="BX66" s="95">
        <v>1</v>
      </c>
      <c r="BY66" s="95">
        <v>24</v>
      </c>
      <c r="BZ66" s="95">
        <v>6</v>
      </c>
      <c r="CA66" s="95">
        <v>4</v>
      </c>
      <c r="CB66" s="125" t="s">
        <v>6</v>
      </c>
      <c r="CC66" s="95">
        <v>1</v>
      </c>
      <c r="CD66" s="95">
        <v>50</v>
      </c>
      <c r="CE66" s="95">
        <v>1</v>
      </c>
      <c r="CF66" s="95">
        <v>3.25</v>
      </c>
      <c r="CG66" s="95">
        <v>1.2</v>
      </c>
      <c r="CH66" s="125" t="s">
        <v>6</v>
      </c>
      <c r="CI66" s="95">
        <v>11</v>
      </c>
      <c r="CJ66" s="95">
        <v>1</v>
      </c>
      <c r="CK66" s="95">
        <v>1</v>
      </c>
      <c r="CL66" s="95">
        <v>1.5</v>
      </c>
      <c r="CM66" s="95">
        <v>11</v>
      </c>
      <c r="CN66" s="125" t="s">
        <v>6</v>
      </c>
      <c r="CO66" s="95">
        <v>21.5</v>
      </c>
      <c r="CP66" s="95">
        <v>40</v>
      </c>
      <c r="CQ66" s="95">
        <v>2</v>
      </c>
      <c r="CR66" s="95">
        <v>4</v>
      </c>
      <c r="CS66" s="95">
        <v>128.5</v>
      </c>
      <c r="CT66" s="125" t="s">
        <v>6</v>
      </c>
      <c r="CU66" s="95">
        <v>2</v>
      </c>
      <c r="CV66" s="95">
        <v>2</v>
      </c>
      <c r="CW66" s="95">
        <v>3</v>
      </c>
      <c r="CX66" s="95">
        <v>5</v>
      </c>
      <c r="CY66" s="95">
        <v>4</v>
      </c>
      <c r="CZ66" s="125" t="s">
        <v>6</v>
      </c>
      <c r="DA66" s="95">
        <v>29</v>
      </c>
      <c r="DB66" s="95">
        <v>67</v>
      </c>
      <c r="DC66" s="95">
        <v>81</v>
      </c>
      <c r="DD66" s="95">
        <v>3.75</v>
      </c>
      <c r="DE66" s="95">
        <v>128</v>
      </c>
      <c r="DF66" s="125" t="s">
        <v>6</v>
      </c>
      <c r="DG66" s="95">
        <v>4</v>
      </c>
      <c r="DH66" s="95">
        <v>4</v>
      </c>
      <c r="DI66" s="95">
        <v>8</v>
      </c>
      <c r="DJ66" s="95">
        <v>1</v>
      </c>
      <c r="DK66" s="95">
        <v>18</v>
      </c>
      <c r="DL66" s="125" t="s">
        <v>6</v>
      </c>
      <c r="DM66" s="95">
        <v>7</v>
      </c>
      <c r="DN66" s="95">
        <v>2</v>
      </c>
      <c r="DO66" s="95">
        <v>1</v>
      </c>
      <c r="DP66" s="95">
        <v>2</v>
      </c>
      <c r="DQ66" s="95">
        <v>7</v>
      </c>
      <c r="DR66" s="125" t="s">
        <v>6</v>
      </c>
      <c r="DS66" s="95">
        <v>3</v>
      </c>
      <c r="DT66" s="95">
        <v>1</v>
      </c>
      <c r="DU66" s="95">
        <v>4</v>
      </c>
      <c r="DV66" s="95">
        <v>4</v>
      </c>
      <c r="DW66" s="95">
        <v>46</v>
      </c>
      <c r="DX66" s="125" t="s">
        <v>6</v>
      </c>
      <c r="DY66" s="95">
        <v>3.5</v>
      </c>
      <c r="DZ66" s="95">
        <v>2</v>
      </c>
      <c r="EA66" s="95">
        <v>6</v>
      </c>
      <c r="EB66" s="95">
        <v>1</v>
      </c>
      <c r="EC66" s="95">
        <v>10.5</v>
      </c>
      <c r="ED66" s="125" t="s">
        <v>6</v>
      </c>
      <c r="EE66" s="95">
        <v>9</v>
      </c>
      <c r="EF66" s="95">
        <v>2</v>
      </c>
      <c r="EG66" s="95">
        <v>3</v>
      </c>
      <c r="EH66" s="95">
        <v>1</v>
      </c>
      <c r="EI66" s="95">
        <v>12</v>
      </c>
      <c r="EJ66" s="125" t="s">
        <v>6</v>
      </c>
      <c r="EK66" s="95">
        <v>0.2</v>
      </c>
      <c r="EL66" s="95">
        <v>12</v>
      </c>
      <c r="EM66" s="95">
        <v>2</v>
      </c>
      <c r="EN66" s="95">
        <v>4</v>
      </c>
      <c r="EO66" s="95">
        <v>0.2</v>
      </c>
      <c r="EP66" s="125" t="s">
        <v>6</v>
      </c>
      <c r="EQ66" s="95">
        <v>1</v>
      </c>
      <c r="ER66" s="95">
        <v>1</v>
      </c>
      <c r="ES66" s="95">
        <v>0.5</v>
      </c>
      <c r="ET66" s="95">
        <v>6</v>
      </c>
      <c r="EU66" s="95">
        <v>1</v>
      </c>
      <c r="EV66" s="95">
        <v>419.25</v>
      </c>
      <c r="EW66" s="95">
        <v>382.5</v>
      </c>
      <c r="EX66" s="95">
        <v>8</v>
      </c>
      <c r="EY66" s="95">
        <v>9</v>
      </c>
      <c r="EZ66" s="95">
        <v>859.25</v>
      </c>
    </row>
    <row r="67" spans="1:156" ht="15" customHeight="1" x14ac:dyDescent="0.2">
      <c r="A67" s="100" t="s">
        <v>233</v>
      </c>
      <c r="B67" s="77"/>
      <c r="C67" s="76"/>
      <c r="D67" s="76"/>
      <c r="E67" s="76"/>
      <c r="F67" s="76"/>
      <c r="G67" s="52"/>
      <c r="H67" s="85"/>
      <c r="I67" s="95">
        <v>118</v>
      </c>
      <c r="J67" s="95">
        <v>150</v>
      </c>
      <c r="K67" s="95">
        <v>194</v>
      </c>
      <c r="L67" s="95">
        <v>120</v>
      </c>
      <c r="M67" s="95">
        <v>298</v>
      </c>
      <c r="N67" s="125" t="s">
        <v>6</v>
      </c>
      <c r="O67" s="95">
        <v>99.1</v>
      </c>
      <c r="P67" s="95">
        <v>102</v>
      </c>
      <c r="Q67" s="95">
        <v>181</v>
      </c>
      <c r="R67" s="95">
        <v>15</v>
      </c>
      <c r="S67" s="95">
        <v>270.44</v>
      </c>
      <c r="T67" s="125" t="s">
        <v>6</v>
      </c>
      <c r="U67" s="95">
        <v>60</v>
      </c>
      <c r="V67" s="95">
        <v>16</v>
      </c>
      <c r="W67" s="95">
        <v>30</v>
      </c>
      <c r="X67" s="95">
        <v>20</v>
      </c>
      <c r="Y67" s="95">
        <v>80</v>
      </c>
      <c r="Z67" s="125" t="s">
        <v>6</v>
      </c>
      <c r="AA67" s="95">
        <v>74</v>
      </c>
      <c r="AB67" s="95">
        <v>6</v>
      </c>
      <c r="AC67" s="95">
        <v>555</v>
      </c>
      <c r="AD67" s="95">
        <v>100</v>
      </c>
      <c r="AE67" s="95">
        <v>556</v>
      </c>
      <c r="AF67" s="125" t="s">
        <v>6</v>
      </c>
      <c r="AG67" s="95">
        <v>130</v>
      </c>
      <c r="AH67" s="95">
        <v>56.5</v>
      </c>
      <c r="AI67" s="95">
        <v>372</v>
      </c>
      <c r="AJ67" s="95">
        <v>70</v>
      </c>
      <c r="AK67" s="95">
        <v>454</v>
      </c>
      <c r="AL67" s="125" t="s">
        <v>6</v>
      </c>
      <c r="AM67" s="95">
        <v>91</v>
      </c>
      <c r="AN67" s="95">
        <v>4</v>
      </c>
      <c r="AO67" s="95">
        <v>124</v>
      </c>
      <c r="AP67" s="95">
        <v>15</v>
      </c>
      <c r="AQ67" s="95">
        <v>156.25</v>
      </c>
      <c r="AR67" s="125" t="s">
        <v>6</v>
      </c>
      <c r="AS67" s="95">
        <v>125.9</v>
      </c>
      <c r="AT67" s="95">
        <v>30</v>
      </c>
      <c r="AU67" s="95">
        <v>232</v>
      </c>
      <c r="AV67" s="95">
        <v>15</v>
      </c>
      <c r="AW67" s="95">
        <v>282.39999999999998</v>
      </c>
      <c r="AX67" s="125" t="s">
        <v>6</v>
      </c>
      <c r="AY67" s="95">
        <v>46</v>
      </c>
      <c r="AZ67" s="95">
        <v>20</v>
      </c>
      <c r="BA67" s="95">
        <v>37</v>
      </c>
      <c r="BB67" s="95">
        <v>2</v>
      </c>
      <c r="BC67" s="95">
        <v>60</v>
      </c>
      <c r="BD67" s="125" t="s">
        <v>6</v>
      </c>
      <c r="BE67" s="95">
        <v>92</v>
      </c>
      <c r="BF67" s="95">
        <v>26</v>
      </c>
      <c r="BG67" s="95">
        <v>172</v>
      </c>
      <c r="BH67" s="95">
        <v>80</v>
      </c>
      <c r="BI67" s="95">
        <v>230</v>
      </c>
      <c r="BJ67" s="125" t="s">
        <v>6</v>
      </c>
      <c r="BK67" s="95">
        <v>139</v>
      </c>
      <c r="BL67" s="95">
        <v>99</v>
      </c>
      <c r="BM67" s="95">
        <v>431</v>
      </c>
      <c r="BN67" s="95">
        <v>133.30000000000001</v>
      </c>
      <c r="BO67" s="95">
        <v>520</v>
      </c>
      <c r="BP67" s="125" t="s">
        <v>6</v>
      </c>
      <c r="BQ67" s="95">
        <v>72</v>
      </c>
      <c r="BR67" s="95">
        <v>88</v>
      </c>
      <c r="BS67" s="95">
        <v>299.39999999999998</v>
      </c>
      <c r="BT67" s="95">
        <v>30</v>
      </c>
      <c r="BU67" s="95">
        <v>402.45</v>
      </c>
      <c r="BV67" s="125" t="s">
        <v>6</v>
      </c>
      <c r="BW67" s="95">
        <v>137.6</v>
      </c>
      <c r="BX67" s="95">
        <v>15</v>
      </c>
      <c r="BY67" s="95">
        <v>260</v>
      </c>
      <c r="BZ67" s="95">
        <v>200</v>
      </c>
      <c r="CA67" s="95">
        <v>496</v>
      </c>
      <c r="CB67" s="125" t="s">
        <v>6</v>
      </c>
      <c r="CC67" s="95">
        <v>40</v>
      </c>
      <c r="CD67" s="95">
        <v>50</v>
      </c>
      <c r="CE67" s="95">
        <v>45</v>
      </c>
      <c r="CF67" s="95">
        <v>160</v>
      </c>
      <c r="CG67" s="95">
        <v>162</v>
      </c>
      <c r="CH67" s="125" t="s">
        <v>6</v>
      </c>
      <c r="CI67" s="95">
        <v>98</v>
      </c>
      <c r="CJ67" s="95">
        <v>142</v>
      </c>
      <c r="CK67" s="95">
        <v>55</v>
      </c>
      <c r="CL67" s="95">
        <v>2</v>
      </c>
      <c r="CM67" s="95">
        <v>189</v>
      </c>
      <c r="CN67" s="125" t="s">
        <v>6</v>
      </c>
      <c r="CO67" s="95">
        <v>221.3</v>
      </c>
      <c r="CP67" s="95">
        <v>304</v>
      </c>
      <c r="CQ67" s="95">
        <v>716</v>
      </c>
      <c r="CR67" s="95">
        <v>500</v>
      </c>
      <c r="CS67" s="95">
        <v>1410</v>
      </c>
      <c r="CT67" s="125" t="s">
        <v>6</v>
      </c>
      <c r="CU67" s="95">
        <v>51</v>
      </c>
      <c r="CV67" s="95">
        <v>96</v>
      </c>
      <c r="CW67" s="95">
        <v>137</v>
      </c>
      <c r="CX67" s="95">
        <v>100</v>
      </c>
      <c r="CY67" s="95">
        <v>220</v>
      </c>
      <c r="CZ67" s="125" t="s">
        <v>6</v>
      </c>
      <c r="DA67" s="95">
        <v>230</v>
      </c>
      <c r="DB67" s="95">
        <v>441</v>
      </c>
      <c r="DC67" s="95">
        <v>913</v>
      </c>
      <c r="DD67" s="95">
        <v>230</v>
      </c>
      <c r="DE67" s="95">
        <v>1319</v>
      </c>
      <c r="DF67" s="125" t="s">
        <v>6</v>
      </c>
      <c r="DG67" s="95">
        <v>70</v>
      </c>
      <c r="DH67" s="95">
        <v>176</v>
      </c>
      <c r="DI67" s="95">
        <v>120</v>
      </c>
      <c r="DJ67" s="95">
        <v>6</v>
      </c>
      <c r="DK67" s="95">
        <v>220.48</v>
      </c>
      <c r="DL67" s="125" t="s">
        <v>6</v>
      </c>
      <c r="DM67" s="95">
        <v>80</v>
      </c>
      <c r="DN67" s="95">
        <v>68</v>
      </c>
      <c r="DO67" s="95">
        <v>170</v>
      </c>
      <c r="DP67" s="95">
        <v>2</v>
      </c>
      <c r="DQ67" s="95">
        <v>217</v>
      </c>
      <c r="DR67" s="125" t="s">
        <v>6</v>
      </c>
      <c r="DS67" s="95">
        <v>122.25</v>
      </c>
      <c r="DT67" s="95">
        <v>76</v>
      </c>
      <c r="DU67" s="95">
        <v>224</v>
      </c>
      <c r="DV67" s="95">
        <v>133.30000000000001</v>
      </c>
      <c r="DW67" s="95">
        <v>313</v>
      </c>
      <c r="DX67" s="125" t="s">
        <v>6</v>
      </c>
      <c r="DY67" s="95">
        <v>95</v>
      </c>
      <c r="DZ67" s="95">
        <v>67</v>
      </c>
      <c r="EA67" s="95">
        <v>168</v>
      </c>
      <c r="EB67" s="95">
        <v>10</v>
      </c>
      <c r="EC67" s="95">
        <v>303</v>
      </c>
      <c r="ED67" s="125" t="s">
        <v>6</v>
      </c>
      <c r="EE67" s="95">
        <v>101</v>
      </c>
      <c r="EF67" s="95">
        <v>55</v>
      </c>
      <c r="EG67" s="95">
        <v>193</v>
      </c>
      <c r="EH67" s="95">
        <v>30</v>
      </c>
      <c r="EI67" s="95">
        <v>252</v>
      </c>
      <c r="EJ67" s="125" t="s">
        <v>6</v>
      </c>
      <c r="EK67" s="95">
        <v>115</v>
      </c>
      <c r="EL67" s="95">
        <v>15</v>
      </c>
      <c r="EM67" s="95">
        <v>150</v>
      </c>
      <c r="EN67" s="95">
        <v>734</v>
      </c>
      <c r="EO67" s="95">
        <v>999</v>
      </c>
      <c r="EP67" s="125" t="s">
        <v>6</v>
      </c>
      <c r="EQ67" s="95">
        <v>348</v>
      </c>
      <c r="ER67" s="95">
        <v>100</v>
      </c>
      <c r="ES67" s="63">
        <v>2644</v>
      </c>
      <c r="ET67" s="63">
        <v>954</v>
      </c>
      <c r="EU67" s="63">
        <v>2738</v>
      </c>
      <c r="EV67" s="63">
        <v>1413.6</v>
      </c>
      <c r="EW67" s="63">
        <v>1070</v>
      </c>
      <c r="EX67" s="63">
        <v>3108.9</v>
      </c>
      <c r="EY67" s="63">
        <v>1510</v>
      </c>
      <c r="EZ67" s="63">
        <v>6205</v>
      </c>
    </row>
    <row r="68" spans="1:156" ht="15" customHeight="1" x14ac:dyDescent="0.2">
      <c r="A68" s="102" t="s">
        <v>234</v>
      </c>
      <c r="B68" s="86"/>
      <c r="C68" s="88"/>
      <c r="D68" s="88"/>
      <c r="E68" s="88"/>
      <c r="F68" s="88"/>
      <c r="G68" s="31"/>
      <c r="H68" s="89"/>
      <c r="I68" s="17">
        <v>28.5</v>
      </c>
      <c r="J68" s="17">
        <v>7</v>
      </c>
      <c r="K68" s="17">
        <v>50</v>
      </c>
      <c r="L68" s="17">
        <v>10</v>
      </c>
      <c r="M68" s="17">
        <v>81.75</v>
      </c>
      <c r="N68" s="126" t="s">
        <v>6</v>
      </c>
      <c r="O68" s="17">
        <v>44</v>
      </c>
      <c r="P68" s="17">
        <v>12</v>
      </c>
      <c r="Q68" s="17">
        <v>58</v>
      </c>
      <c r="R68" s="17">
        <v>8</v>
      </c>
      <c r="S68" s="17">
        <v>115.5</v>
      </c>
      <c r="T68" s="126" t="s">
        <v>6</v>
      </c>
      <c r="U68" s="17">
        <v>12</v>
      </c>
      <c r="V68" s="17">
        <v>4</v>
      </c>
      <c r="W68" s="17">
        <v>9</v>
      </c>
      <c r="X68" s="17">
        <v>2</v>
      </c>
      <c r="Y68" s="17">
        <v>17.600000000000001</v>
      </c>
      <c r="Z68" s="126" t="s">
        <v>6</v>
      </c>
      <c r="AA68" s="17">
        <v>10</v>
      </c>
      <c r="AB68" s="17">
        <v>2</v>
      </c>
      <c r="AC68" s="17">
        <v>43.5</v>
      </c>
      <c r="AD68" s="17">
        <v>9</v>
      </c>
      <c r="AE68" s="17">
        <v>63</v>
      </c>
      <c r="AF68" s="126" t="s">
        <v>6</v>
      </c>
      <c r="AG68" s="17">
        <v>56.48</v>
      </c>
      <c r="AH68" s="17">
        <v>9</v>
      </c>
      <c r="AI68" s="17">
        <v>126.5</v>
      </c>
      <c r="AJ68" s="17">
        <v>12</v>
      </c>
      <c r="AK68" s="17">
        <v>200.5</v>
      </c>
      <c r="AL68" s="126" t="s">
        <v>6</v>
      </c>
      <c r="AM68" s="17">
        <v>18</v>
      </c>
      <c r="AN68" s="17">
        <v>2.5</v>
      </c>
      <c r="AO68" s="17">
        <v>22.5</v>
      </c>
      <c r="AP68" s="17">
        <v>5</v>
      </c>
      <c r="AQ68" s="17">
        <v>29</v>
      </c>
      <c r="AR68" s="126" t="s">
        <v>6</v>
      </c>
      <c r="AS68" s="17">
        <v>68.5</v>
      </c>
      <c r="AT68" s="17">
        <v>5</v>
      </c>
      <c r="AU68" s="17">
        <v>12.5</v>
      </c>
      <c r="AV68" s="17">
        <v>4</v>
      </c>
      <c r="AW68" s="17">
        <v>86.25</v>
      </c>
      <c r="AX68" s="126" t="s">
        <v>6</v>
      </c>
      <c r="AY68" s="17">
        <v>16</v>
      </c>
      <c r="AZ68" s="17">
        <v>5.5</v>
      </c>
      <c r="BA68" s="17">
        <v>10</v>
      </c>
      <c r="BB68" s="17">
        <v>1.5</v>
      </c>
      <c r="BC68" s="17">
        <v>22</v>
      </c>
      <c r="BD68" s="126" t="s">
        <v>6</v>
      </c>
      <c r="BE68" s="17">
        <v>28</v>
      </c>
      <c r="BF68" s="17">
        <v>6.0250000000000004</v>
      </c>
      <c r="BG68" s="17">
        <v>28</v>
      </c>
      <c r="BH68" s="17">
        <v>5.5</v>
      </c>
      <c r="BI68" s="17">
        <v>53</v>
      </c>
      <c r="BJ68" s="126" t="s">
        <v>6</v>
      </c>
      <c r="BK68" s="17">
        <v>66.5</v>
      </c>
      <c r="BL68" s="17">
        <v>17</v>
      </c>
      <c r="BM68" s="17">
        <v>200</v>
      </c>
      <c r="BN68" s="17">
        <v>14.5</v>
      </c>
      <c r="BO68" s="17">
        <v>290.5</v>
      </c>
      <c r="BP68" s="126" t="s">
        <v>6</v>
      </c>
      <c r="BQ68" s="17">
        <v>36.630000000000003</v>
      </c>
      <c r="BR68" s="17">
        <v>48</v>
      </c>
      <c r="BS68" s="17">
        <v>72</v>
      </c>
      <c r="BT68" s="17">
        <v>10</v>
      </c>
      <c r="BU68" s="17">
        <v>157.13</v>
      </c>
      <c r="BV68" s="126" t="s">
        <v>6</v>
      </c>
      <c r="BW68" s="17">
        <v>39</v>
      </c>
      <c r="BX68" s="17">
        <v>4</v>
      </c>
      <c r="BY68" s="17">
        <v>96</v>
      </c>
      <c r="BZ68" s="17">
        <v>24</v>
      </c>
      <c r="CA68" s="17">
        <v>146</v>
      </c>
      <c r="CB68" s="126" t="s">
        <v>6</v>
      </c>
      <c r="CC68" s="17">
        <v>8</v>
      </c>
      <c r="CD68" s="17">
        <v>50</v>
      </c>
      <c r="CE68" s="17">
        <v>22</v>
      </c>
      <c r="CF68" s="17">
        <v>40</v>
      </c>
      <c r="CG68" s="17">
        <v>28</v>
      </c>
      <c r="CH68" s="126" t="s">
        <v>6</v>
      </c>
      <c r="CI68" s="17">
        <v>34.5</v>
      </c>
      <c r="CJ68" s="17">
        <v>22</v>
      </c>
      <c r="CK68" s="17">
        <v>20</v>
      </c>
      <c r="CL68" s="17">
        <v>1.75</v>
      </c>
      <c r="CM68" s="17">
        <v>52.46</v>
      </c>
      <c r="CN68" s="126" t="s">
        <v>6</v>
      </c>
      <c r="CO68" s="17">
        <v>71.5</v>
      </c>
      <c r="CP68" s="17">
        <v>143.5</v>
      </c>
      <c r="CQ68" s="17">
        <v>303</v>
      </c>
      <c r="CR68" s="17">
        <v>30</v>
      </c>
      <c r="CS68" s="17">
        <v>515</v>
      </c>
      <c r="CT68" s="126" t="s">
        <v>6</v>
      </c>
      <c r="CU68" s="17">
        <v>16</v>
      </c>
      <c r="CV68" s="17">
        <v>20</v>
      </c>
      <c r="CW68" s="17">
        <v>35</v>
      </c>
      <c r="CX68" s="17">
        <v>6</v>
      </c>
      <c r="CY68" s="17">
        <v>61</v>
      </c>
      <c r="CZ68" s="126" t="s">
        <v>6</v>
      </c>
      <c r="DA68" s="17">
        <v>116</v>
      </c>
      <c r="DB68" s="17">
        <v>236.5</v>
      </c>
      <c r="DC68" s="17">
        <v>409</v>
      </c>
      <c r="DD68" s="17">
        <v>30</v>
      </c>
      <c r="DE68" s="17">
        <v>750.5</v>
      </c>
      <c r="DF68" s="126" t="s">
        <v>6</v>
      </c>
      <c r="DG68" s="17">
        <v>31</v>
      </c>
      <c r="DH68" s="17">
        <v>42</v>
      </c>
      <c r="DI68" s="17">
        <v>40</v>
      </c>
      <c r="DJ68" s="17">
        <v>2</v>
      </c>
      <c r="DK68" s="17">
        <v>107.5</v>
      </c>
      <c r="DL68" s="126" t="s">
        <v>6</v>
      </c>
      <c r="DM68" s="17">
        <v>26</v>
      </c>
      <c r="DN68" s="17">
        <v>16.5</v>
      </c>
      <c r="DO68" s="17">
        <v>23.5</v>
      </c>
      <c r="DP68" s="17">
        <v>2</v>
      </c>
      <c r="DQ68" s="17">
        <v>63</v>
      </c>
      <c r="DR68" s="126" t="s">
        <v>6</v>
      </c>
      <c r="DS68" s="17">
        <v>40.5</v>
      </c>
      <c r="DT68" s="17">
        <v>15</v>
      </c>
      <c r="DU68" s="17">
        <v>93</v>
      </c>
      <c r="DV68" s="17">
        <v>40</v>
      </c>
      <c r="DW68" s="17">
        <v>174.5</v>
      </c>
      <c r="DX68" s="126" t="s">
        <v>6</v>
      </c>
      <c r="DY68" s="17">
        <v>40</v>
      </c>
      <c r="DZ68" s="17">
        <v>23.5</v>
      </c>
      <c r="EA68" s="17">
        <v>30</v>
      </c>
      <c r="EB68" s="17">
        <v>5.5</v>
      </c>
      <c r="EC68" s="17">
        <v>88</v>
      </c>
      <c r="ED68" s="126" t="s">
        <v>6</v>
      </c>
      <c r="EE68" s="17">
        <v>34</v>
      </c>
      <c r="EF68" s="17">
        <v>5</v>
      </c>
      <c r="EG68" s="17">
        <v>36</v>
      </c>
      <c r="EH68" s="17">
        <v>10</v>
      </c>
      <c r="EI68" s="17">
        <v>63</v>
      </c>
      <c r="EJ68" s="126" t="s">
        <v>6</v>
      </c>
      <c r="EK68" s="17">
        <v>6</v>
      </c>
      <c r="EL68" s="17">
        <v>13.5</v>
      </c>
      <c r="EM68" s="17">
        <v>16.5</v>
      </c>
      <c r="EN68" s="17">
        <v>152</v>
      </c>
      <c r="EO68" s="17">
        <v>140</v>
      </c>
      <c r="EP68" s="126" t="s">
        <v>6</v>
      </c>
      <c r="EQ68" s="17">
        <v>24.5</v>
      </c>
      <c r="ER68" s="17">
        <v>12</v>
      </c>
      <c r="ES68" s="14">
        <v>88</v>
      </c>
      <c r="ET68" s="14">
        <v>100</v>
      </c>
      <c r="EU68" s="14">
        <v>107.5</v>
      </c>
      <c r="EV68" s="14">
        <v>901</v>
      </c>
      <c r="EW68" s="14">
        <v>664.5</v>
      </c>
      <c r="EX68" s="14">
        <v>1865.5</v>
      </c>
      <c r="EY68" s="14">
        <v>220</v>
      </c>
      <c r="EZ68" s="14">
        <v>3755.38</v>
      </c>
    </row>
    <row r="69" spans="1:156" ht="15" customHeight="1" x14ac:dyDescent="0.2">
      <c r="A69" s="98" t="s">
        <v>407</v>
      </c>
      <c r="B69" s="127"/>
      <c r="C69" s="83"/>
      <c r="D69" s="83"/>
      <c r="E69" s="83"/>
      <c r="F69" s="83"/>
      <c r="G69" s="32"/>
      <c r="H69" s="84"/>
      <c r="I69" s="118">
        <v>1882.77</v>
      </c>
      <c r="J69" s="118">
        <v>511</v>
      </c>
      <c r="K69" s="118">
        <v>2725</v>
      </c>
      <c r="L69" s="118">
        <v>313.5</v>
      </c>
      <c r="M69" s="118">
        <v>5432.27</v>
      </c>
      <c r="N69" s="120" t="s">
        <v>6</v>
      </c>
      <c r="O69" s="118">
        <v>2626.24</v>
      </c>
      <c r="P69" s="118">
        <v>881.5</v>
      </c>
      <c r="Q69" s="118">
        <v>3508</v>
      </c>
      <c r="R69" s="118">
        <v>75.5</v>
      </c>
      <c r="S69" s="118">
        <v>7091.24</v>
      </c>
      <c r="T69" s="120" t="s">
        <v>6</v>
      </c>
      <c r="U69" s="118">
        <v>845.05</v>
      </c>
      <c r="V69" s="118">
        <v>198.6</v>
      </c>
      <c r="W69" s="118">
        <v>200.2</v>
      </c>
      <c r="X69" s="118">
        <v>30</v>
      </c>
      <c r="Y69" s="118">
        <v>1273.8500000000001</v>
      </c>
      <c r="Z69" s="120" t="s">
        <v>6</v>
      </c>
      <c r="AA69" s="118">
        <v>672.08</v>
      </c>
      <c r="AB69" s="118">
        <v>21</v>
      </c>
      <c r="AC69" s="118">
        <v>3262.3</v>
      </c>
      <c r="AD69" s="118">
        <v>209</v>
      </c>
      <c r="AE69" s="118">
        <v>4164.38</v>
      </c>
      <c r="AF69" s="120" t="s">
        <v>6</v>
      </c>
      <c r="AG69" s="118">
        <v>3425.58</v>
      </c>
      <c r="AH69" s="118">
        <v>469.70000000000005</v>
      </c>
      <c r="AI69" s="118">
        <v>7807.2</v>
      </c>
      <c r="AJ69" s="118">
        <v>261.5</v>
      </c>
      <c r="AK69" s="118">
        <v>11963.98</v>
      </c>
      <c r="AL69" s="120" t="s">
        <v>6</v>
      </c>
      <c r="AM69" s="118">
        <v>1254.18</v>
      </c>
      <c r="AN69" s="118">
        <v>15</v>
      </c>
      <c r="AO69" s="118">
        <v>1116</v>
      </c>
      <c r="AP69" s="118">
        <v>37.5</v>
      </c>
      <c r="AQ69" s="118">
        <v>2421.6799999999998</v>
      </c>
      <c r="AR69" s="120" t="s">
        <v>6</v>
      </c>
      <c r="AS69" s="118">
        <v>3979.04</v>
      </c>
      <c r="AT69" s="118">
        <v>142.25</v>
      </c>
      <c r="AU69" s="118">
        <v>984</v>
      </c>
      <c r="AV69" s="118">
        <v>34</v>
      </c>
      <c r="AW69" s="118">
        <v>5139.29</v>
      </c>
      <c r="AX69" s="120" t="s">
        <v>6</v>
      </c>
      <c r="AY69" s="118">
        <v>1005.85</v>
      </c>
      <c r="AZ69" s="118">
        <v>75</v>
      </c>
      <c r="BA69" s="118">
        <v>313</v>
      </c>
      <c r="BB69" s="118">
        <v>3</v>
      </c>
      <c r="BC69" s="118">
        <v>1396.85</v>
      </c>
      <c r="BD69" s="120" t="s">
        <v>6</v>
      </c>
      <c r="BE69" s="118">
        <v>1785.5</v>
      </c>
      <c r="BF69" s="118">
        <v>352.05</v>
      </c>
      <c r="BG69" s="118">
        <v>1405</v>
      </c>
      <c r="BH69" s="118">
        <v>132</v>
      </c>
      <c r="BI69" s="118">
        <v>3674.5499999999997</v>
      </c>
      <c r="BJ69" s="120" t="s">
        <v>6</v>
      </c>
      <c r="BK69" s="118">
        <v>3825.9900000000002</v>
      </c>
      <c r="BL69" s="118">
        <v>1166.8499999999999</v>
      </c>
      <c r="BM69" s="118">
        <v>11458.5</v>
      </c>
      <c r="BN69" s="118">
        <v>450.8</v>
      </c>
      <c r="BO69" s="118">
        <v>16896.14</v>
      </c>
      <c r="BP69" s="120" t="s">
        <v>6</v>
      </c>
      <c r="BQ69" s="118">
        <v>2177.54</v>
      </c>
      <c r="BR69" s="118">
        <v>2726.2</v>
      </c>
      <c r="BS69" s="118">
        <v>4700.3999999999996</v>
      </c>
      <c r="BT69" s="118">
        <v>132.75</v>
      </c>
      <c r="BU69" s="118">
        <v>9736.89</v>
      </c>
      <c r="BV69" s="120" t="s">
        <v>6</v>
      </c>
      <c r="BW69" s="118">
        <v>2448.4699999999998</v>
      </c>
      <c r="BX69" s="118">
        <v>100</v>
      </c>
      <c r="BY69" s="118">
        <v>5816</v>
      </c>
      <c r="BZ69" s="118">
        <v>911.05</v>
      </c>
      <c r="CA69" s="118">
        <v>9275.52</v>
      </c>
      <c r="CB69" s="120" t="s">
        <v>6</v>
      </c>
      <c r="CC69" s="118">
        <v>368.7</v>
      </c>
      <c r="CD69" s="118">
        <v>50</v>
      </c>
      <c r="CE69" s="118">
        <v>540</v>
      </c>
      <c r="CF69" s="118">
        <v>974.25</v>
      </c>
      <c r="CG69" s="118">
        <v>1932.95</v>
      </c>
      <c r="CH69" s="120" t="s">
        <v>6</v>
      </c>
      <c r="CI69" s="118">
        <v>2176.27</v>
      </c>
      <c r="CJ69" s="118">
        <v>1059.8</v>
      </c>
      <c r="CK69" s="118">
        <v>400</v>
      </c>
      <c r="CL69" s="118">
        <v>3.5</v>
      </c>
      <c r="CM69" s="118">
        <v>3639.57</v>
      </c>
      <c r="CN69" s="120" t="s">
        <v>6</v>
      </c>
      <c r="CO69" s="118">
        <v>4163.7299999999996</v>
      </c>
      <c r="CP69" s="118">
        <v>8841.98</v>
      </c>
      <c r="CQ69" s="118">
        <v>17695.5</v>
      </c>
      <c r="CR69" s="118">
        <v>1251</v>
      </c>
      <c r="CS69" s="118">
        <v>31950.21</v>
      </c>
      <c r="CT69" s="120" t="s">
        <v>6</v>
      </c>
      <c r="CU69" s="118">
        <v>985.45999999999992</v>
      </c>
      <c r="CV69" s="118">
        <v>1175</v>
      </c>
      <c r="CW69" s="118">
        <v>1705</v>
      </c>
      <c r="CX69" s="118">
        <v>111</v>
      </c>
      <c r="CY69" s="118">
        <v>3976.4599999999996</v>
      </c>
      <c r="CZ69" s="120" t="s">
        <v>6</v>
      </c>
      <c r="DA69" s="118">
        <v>6444.829999999999</v>
      </c>
      <c r="DB69" s="118">
        <v>13522.55</v>
      </c>
      <c r="DC69" s="118">
        <v>22365.5</v>
      </c>
      <c r="DD69" s="118">
        <v>675.75</v>
      </c>
      <c r="DE69" s="118">
        <v>43008.630000000005</v>
      </c>
      <c r="DF69" s="120" t="s">
        <v>6</v>
      </c>
      <c r="DG69" s="118">
        <v>1847.54</v>
      </c>
      <c r="DH69" s="118">
        <v>2506.4499999999998</v>
      </c>
      <c r="DI69" s="118">
        <v>1269.5</v>
      </c>
      <c r="DJ69" s="118">
        <v>9</v>
      </c>
      <c r="DK69" s="118">
        <v>5632.49</v>
      </c>
      <c r="DL69" s="120" t="s">
        <v>6</v>
      </c>
      <c r="DM69" s="118">
        <v>1533.4</v>
      </c>
      <c r="DN69" s="118">
        <v>863.15</v>
      </c>
      <c r="DO69" s="118">
        <v>1371</v>
      </c>
      <c r="DP69" s="118">
        <v>2</v>
      </c>
      <c r="DQ69" s="118">
        <v>3769.55</v>
      </c>
      <c r="DR69" s="120" t="s">
        <v>6</v>
      </c>
      <c r="DS69" s="118">
        <v>2276.8199999999997</v>
      </c>
      <c r="DT69" s="118">
        <v>1008.4000000000001</v>
      </c>
      <c r="DU69" s="118">
        <v>5474</v>
      </c>
      <c r="DV69" s="118">
        <v>1357.3</v>
      </c>
      <c r="DW69" s="118">
        <v>10116.52</v>
      </c>
      <c r="DX69" s="120" t="s">
        <v>6</v>
      </c>
      <c r="DY69" s="118">
        <v>2222.29</v>
      </c>
      <c r="DZ69" s="118">
        <v>1262.5</v>
      </c>
      <c r="EA69" s="118">
        <v>1813</v>
      </c>
      <c r="EB69" s="118">
        <v>11</v>
      </c>
      <c r="EC69" s="118">
        <v>5308.79</v>
      </c>
      <c r="ED69" s="120" t="s">
        <v>6</v>
      </c>
      <c r="EE69" s="118">
        <v>2099.31</v>
      </c>
      <c r="EF69" s="118">
        <v>256</v>
      </c>
      <c r="EG69" s="118">
        <v>1860</v>
      </c>
      <c r="EH69" s="118">
        <v>240</v>
      </c>
      <c r="EI69" s="118">
        <v>4400.3099999999995</v>
      </c>
      <c r="EJ69" s="120" t="s">
        <v>6</v>
      </c>
      <c r="EK69" s="118">
        <v>447.2</v>
      </c>
      <c r="EL69" s="118">
        <v>27</v>
      </c>
      <c r="EM69" s="118">
        <v>418</v>
      </c>
      <c r="EN69" s="118">
        <v>6858</v>
      </c>
      <c r="EO69" s="118">
        <v>7750.2</v>
      </c>
      <c r="EP69" s="120" t="s">
        <v>6</v>
      </c>
      <c r="EQ69" s="118">
        <v>1383.3</v>
      </c>
      <c r="ER69" s="118">
        <v>359</v>
      </c>
      <c r="ES69" s="118">
        <v>9063.5</v>
      </c>
      <c r="ET69" s="118">
        <v>1458</v>
      </c>
      <c r="EU69" s="118">
        <v>12263.8</v>
      </c>
      <c r="EV69" s="118">
        <v>51877.14</v>
      </c>
      <c r="EW69" s="118">
        <v>37534.979999999996</v>
      </c>
      <c r="EX69" s="118">
        <v>107262.6</v>
      </c>
      <c r="EY69" s="118">
        <v>15541.4</v>
      </c>
      <c r="EZ69" s="118">
        <v>212216.12</v>
      </c>
    </row>
    <row r="70" spans="1:156" s="26" customFormat="1" ht="15" customHeight="1" x14ac:dyDescent="0.2">
      <c r="A70" s="100" t="s">
        <v>230</v>
      </c>
      <c r="B70" s="77"/>
      <c r="C70" s="76"/>
      <c r="D70" s="76"/>
      <c r="E70" s="76"/>
      <c r="F70" s="76"/>
      <c r="G70" s="52"/>
      <c r="H70" s="85"/>
      <c r="I70" s="72">
        <f>I69/I71</f>
        <v>33.620892857142856</v>
      </c>
      <c r="J70" s="72">
        <f>AVERAGE(J5:J6,J8:J12,J15,J14,J16:J62)</f>
        <v>15.96875</v>
      </c>
      <c r="K70" s="72">
        <f>AVERAGE(K5:K6,K8:K12,K15,K14,K16:K62)</f>
        <v>61.93181818181818</v>
      </c>
      <c r="L70" s="72">
        <f>AVERAGE(L5:L6,L8:L12,L15,L14,L16:L62)</f>
        <v>19.59375</v>
      </c>
      <c r="M70" s="72">
        <f>M69/M71</f>
        <v>97.004821428571432</v>
      </c>
      <c r="N70" s="72"/>
      <c r="O70" s="72">
        <f>O69/O71</f>
        <v>46.897142857142853</v>
      </c>
      <c r="P70" s="72">
        <f>P69/P71</f>
        <v>18.364583333333332</v>
      </c>
      <c r="Q70" s="72">
        <f>AVERAGE(Q5:Q6,Q8:Q12,Q15,Q14,Q16:Q62)</f>
        <v>63.781818181818181</v>
      </c>
      <c r="R70" s="72">
        <f>AVERAGE(R5:R6,R8:R12,R15,R14,R16:R62)</f>
        <v>7.55</v>
      </c>
      <c r="S70" s="72">
        <f>S69/S71</f>
        <v>126.62928571428571</v>
      </c>
      <c r="T70" s="72"/>
      <c r="U70" s="72">
        <f>U69/U71</f>
        <v>15.09017857142857</v>
      </c>
      <c r="V70" s="72">
        <f>V69/V71</f>
        <v>6.0181818181818176</v>
      </c>
      <c r="W70" s="72">
        <f>AVERAGE(W5:W6,W8:W12,W15,W14,W16:W62)</f>
        <v>11.122222222222222</v>
      </c>
      <c r="X70" s="72">
        <f>AVERAGE(X5:X6,X8:X12,X15,X14,X16:X62)</f>
        <v>6</v>
      </c>
      <c r="Y70" s="72">
        <f>Y69/Y71</f>
        <v>22.747321428571432</v>
      </c>
      <c r="Z70" s="72"/>
      <c r="AA70" s="72">
        <f>AVERAGE(AA5:AA6,AA8:AA12,AA15,AA14,AA16:AA62)</f>
        <v>13.178039215686276</v>
      </c>
      <c r="AB70" s="72">
        <f>AB69/AB71</f>
        <v>3</v>
      </c>
      <c r="AC70" s="72">
        <f>AC69/AC71</f>
        <v>62.736538461538466</v>
      </c>
      <c r="AD70" s="72">
        <f>AD69/AD71</f>
        <v>17.416666666666668</v>
      </c>
      <c r="AE70" s="72">
        <f>AVERAGE(AE5:AE6,AE8:AE12,AE15,AE14,AE16:AE62)</f>
        <v>74.363928571428559</v>
      </c>
      <c r="AF70" s="72"/>
      <c r="AG70" s="72">
        <f>AG69/AG71</f>
        <v>62.283272727272724</v>
      </c>
      <c r="AH70" s="72">
        <f>AH69/AH71</f>
        <v>13.047222222222224</v>
      </c>
      <c r="AI70" s="72">
        <f>AVERAGE(AI5:AI6,AI8:AI12,AI15,AI14,AI16:AI62)</f>
        <v>144.57777777777778</v>
      </c>
      <c r="AJ70" s="72">
        <f>AVERAGE(AJ5:AJ6,AJ8:AJ12,AJ15,AJ14,AJ16:AJ62)</f>
        <v>15.382352941176471</v>
      </c>
      <c r="AK70" s="72">
        <f>AK69/AK71</f>
        <v>213.64249999999998</v>
      </c>
      <c r="AL70" s="72"/>
      <c r="AM70" s="72">
        <f>AM69/AM71</f>
        <v>22.803272727272727</v>
      </c>
      <c r="AN70" s="72">
        <f>AN69/AN71</f>
        <v>3</v>
      </c>
      <c r="AO70" s="72">
        <f>AO69/AO71</f>
        <v>34.875</v>
      </c>
      <c r="AP70" s="72">
        <f>AP69/AP71</f>
        <v>5.3571428571428568</v>
      </c>
      <c r="AQ70" s="72">
        <f>AQ69/AQ71</f>
        <v>43.244285714285709</v>
      </c>
      <c r="AR70" s="72"/>
      <c r="AS70" s="72">
        <f>AS69/AS71</f>
        <v>71.054285714285712</v>
      </c>
      <c r="AT70" s="72">
        <f>AVERAGE(AT5:AT6,AT8:AT12,AT15,AT14,AT16:AT62)</f>
        <v>10.942307692307692</v>
      </c>
      <c r="AU70" s="72">
        <f>AVERAGE(AU5:AU6,AU8:AU12,AU15,AU14,AU16:AU62)</f>
        <v>25.894736842105264</v>
      </c>
      <c r="AV70" s="72">
        <f>AVERAGE(AV5:AV6,AV8:AV12,AV15,AV14,AV16:AV62)</f>
        <v>4.8571428571428568</v>
      </c>
      <c r="AW70" s="72">
        <f>AW69/AW71</f>
        <v>91.773035714285712</v>
      </c>
      <c r="AX70" s="72"/>
      <c r="AY70" s="72">
        <f>AY69/AY71</f>
        <v>18.626851851851853</v>
      </c>
      <c r="AZ70" s="72">
        <f>AVERAGE(AZ5:AZ6,AZ8:AZ12,AZ15,AZ14,AZ16:AZ62)</f>
        <v>6.25</v>
      </c>
      <c r="BA70" s="72">
        <f>AVERAGE(BA5:BA6,BA8:BA12,BA15,BA14,BA16:BA62)</f>
        <v>12.038461538461538</v>
      </c>
      <c r="BB70" s="72">
        <f>AVERAGE(BB5:BB6,BB8:BB12,BB15,BB14,BB16:BB62)</f>
        <v>1.5</v>
      </c>
      <c r="BC70" s="72">
        <f>BC69/BC71</f>
        <v>24.943749999999998</v>
      </c>
      <c r="BD70" s="72"/>
      <c r="BE70" s="72">
        <f>BE69/BE71</f>
        <v>31.883928571428573</v>
      </c>
      <c r="BF70" s="72">
        <f>BF69/BF71</f>
        <v>8.8012499999999996</v>
      </c>
      <c r="BG70" s="72">
        <f>AVERAGE(BG5:BG6,BG8:BG12,BG15,BG14,BG16:BG62)</f>
        <v>34.268292682926827</v>
      </c>
      <c r="BH70" s="72">
        <f>AVERAGE(BH5:BH6,BH8:BH12,BH15,BH14,BH16:BH62)</f>
        <v>13.2</v>
      </c>
      <c r="BI70" s="72">
        <f>BI69/BI71</f>
        <v>65.616964285714275</v>
      </c>
      <c r="BJ70" s="72"/>
      <c r="BK70" s="72">
        <f>BK69/BK71</f>
        <v>68.321250000000006</v>
      </c>
      <c r="BL70" s="72">
        <f>BL69/BL71</f>
        <v>23.813265306122446</v>
      </c>
      <c r="BM70" s="72">
        <f>AVERAGE(BM5:BM6,BM8:BM12,BM15,BM14,BM16:BM62)</f>
        <v>212.08333333333334</v>
      </c>
      <c r="BN70" s="72">
        <f>AVERAGE(BN5:BN6,BN8:BN12,BN15,BN14,BN16:BN62)</f>
        <v>28.175000000000001</v>
      </c>
      <c r="BO70" s="72">
        <f>BO69/BO71</f>
        <v>301.71678571428572</v>
      </c>
      <c r="BP70" s="72"/>
      <c r="BQ70" s="72">
        <f>BQ69/BQ71</f>
        <v>38.884642857142858</v>
      </c>
      <c r="BR70" s="72">
        <f>BR69/BR71</f>
        <v>49.567272727272723</v>
      </c>
      <c r="BS70" s="72">
        <f>AVERAGE(BS5:BS6,BS8:BS12,BS15,BS14,BS16:BS62)</f>
        <v>88.686792452830176</v>
      </c>
      <c r="BT70" s="72">
        <f>AVERAGE(BT5:BT6,BT8:BT12,BT15,BT14,BT16:BT62)</f>
        <v>12.068181818181818</v>
      </c>
      <c r="BU70" s="72">
        <f>BU69/BU71</f>
        <v>173.87303571428569</v>
      </c>
      <c r="BV70" s="72"/>
      <c r="BW70" s="72">
        <f>BW69/BW71</f>
        <v>43.722678571428567</v>
      </c>
      <c r="BX70" s="72">
        <f>AVERAGE(BX5:BX6,BX8:BX12,BX15,BX14,BX16:BX62)</f>
        <v>4.5454545454545459</v>
      </c>
      <c r="BY70" s="72">
        <f>AVERAGE(BY5:BY6,BY8:BY12,BY15,BY14,BY16:BY62)</f>
        <v>105.74545454545455</v>
      </c>
      <c r="BZ70" s="72">
        <f>AVERAGE(BZ5:BZ6,BZ8:BZ12,BZ15,BZ14,BZ16:BZ62)</f>
        <v>43.383333333333333</v>
      </c>
      <c r="CA70" s="72">
        <f>CA69/CA71</f>
        <v>165.63428571428571</v>
      </c>
      <c r="CB70" s="72"/>
      <c r="CC70" s="72">
        <f>AVERAGE(CC5:CC6,CC8:CC12,CC15,CC14,CC16:CC62)</f>
        <v>9.453846153846154</v>
      </c>
      <c r="CD70" s="72">
        <f>AVERAGE(CD5:CD6,CD8:CD12,CD15,CD14,CD16:CD62)</f>
        <v>50</v>
      </c>
      <c r="CE70" s="72">
        <f>AVERAGE(CE5:CE6,CE8:CE12,CE15,CE14,CE16:CE62)</f>
        <v>24.545454545454547</v>
      </c>
      <c r="CF70" s="72">
        <f>AVERAGE(CF5:CF6,CF8:CF12,CF15,CF14,CF16:CF62)</f>
        <v>48.712499999999999</v>
      </c>
      <c r="CG70" s="72">
        <f>AVERAGE(CG5:CG6,CG8:CG12,CG15,CG14,CG16:CG62)</f>
        <v>37.172115384615388</v>
      </c>
      <c r="CH70" s="72"/>
      <c r="CI70" s="72">
        <f>CI69/CI71</f>
        <v>38.861964285714286</v>
      </c>
      <c r="CJ70" s="72">
        <f>AVERAGE(CJ5:CJ6,CJ8:CJ12,CJ15,CJ14,CJ16:CJ62)</f>
        <v>27.174358974358974</v>
      </c>
      <c r="CK70" s="72">
        <f>AVERAGE(CK5:CK6,CK8:CK12,CK15,CK14,CK16:CK62)</f>
        <v>23.529411764705884</v>
      </c>
      <c r="CL70" s="72">
        <f>AVERAGE(CL5:CL6,CL8:CL12,CL15,CL14,CL16:CL62)</f>
        <v>1.75</v>
      </c>
      <c r="CM70" s="72">
        <f>CM69/CM71</f>
        <v>64.992321428571429</v>
      </c>
      <c r="CN70" s="72"/>
      <c r="CO70" s="72">
        <f>CO69/CO71</f>
        <v>74.352321428571415</v>
      </c>
      <c r="CP70" s="72">
        <f>CP69/CP71</f>
        <v>157.89249999999998</v>
      </c>
      <c r="CQ70" s="72">
        <f>AVERAGE(CQ5:CQ6,CQ8:CQ12,CQ15,CQ14,CQ16:CQ62)</f>
        <v>340.25961538461536</v>
      </c>
      <c r="CR70" s="72">
        <f>AVERAGE(CR5:CR6,CR8:CR12,CR15,CR14,CR16:CR62)</f>
        <v>65.84210526315789</v>
      </c>
      <c r="CS70" s="72">
        <f>CS69/CS71</f>
        <v>570.5394642857143</v>
      </c>
      <c r="CT70" s="72"/>
      <c r="CU70" s="72">
        <f>CU69/CU71</f>
        <v>17.917454545454543</v>
      </c>
      <c r="CV70" s="72">
        <f>CV69/CV71</f>
        <v>26.111111111111111</v>
      </c>
      <c r="CW70" s="72">
        <f>AVERAGE(CW5:CW6,CW8:CW12,CW15,CW14,CW16:CW62)</f>
        <v>41.585365853658537</v>
      </c>
      <c r="CX70" s="72">
        <f>AVERAGE(CX5:CX6,CX8:CX12,CX15,CX14,CX16:CX62)</f>
        <v>37</v>
      </c>
      <c r="CY70" s="72">
        <f>CY69/CY71</f>
        <v>72.299272727272722</v>
      </c>
      <c r="CZ70" s="72"/>
      <c r="DA70" s="72">
        <f>DA69/DA71</f>
        <v>115.08624999999998</v>
      </c>
      <c r="DB70" s="72">
        <f>DB69/DB71</f>
        <v>241.47410714285712</v>
      </c>
      <c r="DC70" s="72">
        <f>AVERAGE(DC5:DC6,DC8:DC12,DC15,DC14,DC16:DC62)</f>
        <v>430.10576923076923</v>
      </c>
      <c r="DD70" s="72">
        <f>AVERAGE(DD5:DD6,DD8:DD12,DD15,DD14,DD16:DD62)</f>
        <v>61.43181818181818</v>
      </c>
      <c r="DE70" s="72">
        <f>DE69/DE71</f>
        <v>768.01125000000013</v>
      </c>
      <c r="DF70" s="72"/>
      <c r="DG70" s="72">
        <f>DG69/DG71</f>
        <v>32.991785714285712</v>
      </c>
      <c r="DH70" s="72">
        <f>DH69/DH71</f>
        <v>46.415740740740738</v>
      </c>
      <c r="DI70" s="72">
        <f>AVERAGE(DI5:DI6,DI8:DI12,DI15,DI14,DI16:DI62)</f>
        <v>38.469696969696969</v>
      </c>
      <c r="DJ70" s="72">
        <f>AVERAGE(DJ5:DJ6,DJ8:DJ12,DJ15,DJ14,DJ16:DJ62)</f>
        <v>3</v>
      </c>
      <c r="DK70" s="72">
        <f>DK69/DK71</f>
        <v>100.58017857142856</v>
      </c>
      <c r="DL70" s="72"/>
      <c r="DM70" s="72">
        <f>AVERAGE(DM5:DM6,DM8:DM12,DM15,DM14,DM16:DM62)</f>
        <v>27.880000000000003</v>
      </c>
      <c r="DN70" s="72">
        <f>AVERAGE(DN5:DN6,DN8:DN12,DN15,DN14,DN16:DN62)</f>
        <v>18.364893617021277</v>
      </c>
      <c r="DO70" s="72">
        <f>AVERAGE(DO5:DO6,DO8:DO12,DO15,DO14,DO16:DO62)</f>
        <v>34.274999999999999</v>
      </c>
      <c r="DP70" s="72">
        <f>AVERAGE(DP5:DP6,DP8:DP12,DP15,DP14,DP16:DP62)</f>
        <v>2</v>
      </c>
      <c r="DQ70" s="72">
        <f>AVERAGE(DQ5:DQ6,DQ8:DQ12,DQ15,DQ14,DQ16:DQ62)</f>
        <v>67.313392857142858</v>
      </c>
      <c r="DR70" s="72"/>
      <c r="DS70" s="72">
        <f>DS69/DS71</f>
        <v>40.657499999999992</v>
      </c>
      <c r="DT70" s="72">
        <f>DT69/DT71</f>
        <v>20.168000000000003</v>
      </c>
      <c r="DU70" s="72">
        <f>AVERAGE(DU5:DU6,DU8:DU12,DU15,DU14,DU16:DU62)</f>
        <v>101.37037037037037</v>
      </c>
      <c r="DV70" s="72">
        <f>AVERAGE(DV5:DV6,DV8:DV12,DV15,DV14,DV16:DV62)</f>
        <v>50.270370370370365</v>
      </c>
      <c r="DW70" s="72">
        <f>DW69/DW71</f>
        <v>180.65214285714288</v>
      </c>
      <c r="DX70" s="72"/>
      <c r="DY70" s="72">
        <f>AVERAGE(DY5:DY6,DY8:DY12,DY15,DY14,DY16:DY62)</f>
        <v>39.683749999999996</v>
      </c>
      <c r="DZ70" s="72">
        <f>AVERAGE(DZ5:DZ6,DZ8:DZ12,DZ15,DZ14,DZ16:DZ62)</f>
        <v>26.861702127659573</v>
      </c>
      <c r="EA70" s="72">
        <f>AVERAGE(EA5:EA6,EA8:EA12,EA15,EA14,EA16:EA62)</f>
        <v>35.549019607843135</v>
      </c>
      <c r="EB70" s="72">
        <f>AVERAGE(EB5:EB6,EB8:EB12,EB15,EB14,EB16:EB62)</f>
        <v>5.5</v>
      </c>
      <c r="EC70" s="72">
        <f>AVERAGE(EC5:EC6,EC8:EC12,EC15,EC14,EC16:EC62)</f>
        <v>94.799821428571434</v>
      </c>
      <c r="ED70" s="72"/>
      <c r="EE70" s="72">
        <f>EE69/EE71</f>
        <v>37.487678571428567</v>
      </c>
      <c r="EF70" s="72">
        <f>AVERAGE(EF5:EF6,EF8:EF12,EF15,EF14,EF16:EF62)</f>
        <v>9.1363636363636367</v>
      </c>
      <c r="EG70" s="72">
        <f>AVERAGE(EG5:EG6,EG8:EG12,EG15,EG14,EG16:EG62)</f>
        <v>45.365853658536587</v>
      </c>
      <c r="EH70" s="72">
        <f>AVERAGE(EH5:EH6,EH8:EH12,EH15,EH14,EH16:EH62)</f>
        <v>12.631578947368421</v>
      </c>
      <c r="EI70" s="72">
        <f>EI69/EI71</f>
        <v>78.576964285714283</v>
      </c>
      <c r="EJ70" s="72"/>
      <c r="EK70" s="72">
        <f>AVERAGE(EK5:EK6,EK8:EK12,EK15,EK14,EK16:EK62)</f>
        <v>14.425806451612903</v>
      </c>
      <c r="EL70" s="72">
        <f>AVERAGE(EL5:EL6,EL8:EL12,EL15,EL14,EL16:EL62)</f>
        <v>13.5</v>
      </c>
      <c r="EM70" s="72">
        <f>AVERAGE(EM5:EM6,EM8:EM12,EM15,EM14,EM16:EM62)</f>
        <v>41.8</v>
      </c>
      <c r="EN70" s="72">
        <f>AVERAGE(EN5:EN6,EN8:EN12,EN15,EN14,EN16:EN62)</f>
        <v>155.86363636363637</v>
      </c>
      <c r="EO70" s="72">
        <f>AVERAGE(EO5:EO6,EO8:EO12,EO15,EO14,EO16:EO62)</f>
        <v>155.00399999999999</v>
      </c>
      <c r="EP70" s="72"/>
      <c r="EQ70" s="72">
        <f t="shared" ref="EQ70:EU70" si="0">AVERAGE(EQ5:EQ6,EQ8:EQ12,EQ15,EQ14,EQ16:EQ62)</f>
        <v>46.11</v>
      </c>
      <c r="ER70" s="72">
        <f t="shared" si="0"/>
        <v>23.933333333333334</v>
      </c>
      <c r="ES70" s="72">
        <f t="shared" si="0"/>
        <v>453.17500000000001</v>
      </c>
      <c r="ET70" s="72">
        <f t="shared" si="0"/>
        <v>208.28571428571428</v>
      </c>
      <c r="EU70" s="72">
        <f t="shared" si="0"/>
        <v>360.7</v>
      </c>
      <c r="EV70" s="72">
        <f>EV69/EV71</f>
        <v>926.37749999999994</v>
      </c>
      <c r="EW70" s="72">
        <f>EW69/EW71</f>
        <v>670.26749999999993</v>
      </c>
      <c r="EX70" s="72">
        <f>EX69/EX71</f>
        <v>1915.4035714285715</v>
      </c>
      <c r="EY70" s="72">
        <f>EY69/EY71</f>
        <v>287.80370370370372</v>
      </c>
      <c r="EZ70" s="72">
        <f>EZ69/EZ71</f>
        <v>3789.5735714285715</v>
      </c>
    </row>
    <row r="71" spans="1:156" s="26" customFormat="1" ht="15" customHeight="1" x14ac:dyDescent="0.2">
      <c r="A71" s="102" t="s">
        <v>231</v>
      </c>
      <c r="B71" s="86"/>
      <c r="C71" s="88"/>
      <c r="D71" s="88"/>
      <c r="E71" s="88"/>
      <c r="F71" s="88"/>
      <c r="G71" s="31"/>
      <c r="H71" s="89"/>
      <c r="I71" s="4">
        <v>56</v>
      </c>
      <c r="J71" s="4">
        <v>32</v>
      </c>
      <c r="K71" s="4">
        <v>44</v>
      </c>
      <c r="L71" s="4">
        <v>16</v>
      </c>
      <c r="M71" s="4">
        <v>56</v>
      </c>
      <c r="N71" s="6" t="s">
        <v>6</v>
      </c>
      <c r="O71" s="4">
        <v>56</v>
      </c>
      <c r="P71" s="4">
        <v>48</v>
      </c>
      <c r="Q71" s="4">
        <v>55</v>
      </c>
      <c r="R71" s="4">
        <v>10</v>
      </c>
      <c r="S71" s="4">
        <v>56</v>
      </c>
      <c r="T71" s="6" t="s">
        <v>6</v>
      </c>
      <c r="U71" s="4">
        <v>56</v>
      </c>
      <c r="V71" s="4">
        <v>33</v>
      </c>
      <c r="W71" s="4">
        <v>18</v>
      </c>
      <c r="X71" s="4">
        <v>5</v>
      </c>
      <c r="Y71" s="4">
        <v>56</v>
      </c>
      <c r="Z71" s="6" t="s">
        <v>6</v>
      </c>
      <c r="AA71" s="4">
        <v>51</v>
      </c>
      <c r="AB71" s="4">
        <v>7</v>
      </c>
      <c r="AC71" s="4">
        <v>52</v>
      </c>
      <c r="AD71" s="4">
        <v>12</v>
      </c>
      <c r="AE71" s="4">
        <v>56</v>
      </c>
      <c r="AF71" s="6" t="s">
        <v>6</v>
      </c>
      <c r="AG71" s="4">
        <v>55</v>
      </c>
      <c r="AH71" s="4">
        <v>36</v>
      </c>
      <c r="AI71" s="4">
        <v>54</v>
      </c>
      <c r="AJ71" s="4">
        <v>17</v>
      </c>
      <c r="AK71" s="4">
        <v>56</v>
      </c>
      <c r="AL71" s="6" t="s">
        <v>6</v>
      </c>
      <c r="AM71" s="4">
        <v>55</v>
      </c>
      <c r="AN71" s="4">
        <v>5</v>
      </c>
      <c r="AO71" s="4">
        <v>32</v>
      </c>
      <c r="AP71" s="4">
        <v>7</v>
      </c>
      <c r="AQ71" s="4">
        <v>56</v>
      </c>
      <c r="AR71" s="6" t="s">
        <v>6</v>
      </c>
      <c r="AS71" s="4">
        <v>56</v>
      </c>
      <c r="AT71" s="4">
        <v>13</v>
      </c>
      <c r="AU71" s="4">
        <v>38</v>
      </c>
      <c r="AV71" s="4">
        <v>7</v>
      </c>
      <c r="AW71" s="4">
        <v>56</v>
      </c>
      <c r="AX71" s="6" t="s">
        <v>6</v>
      </c>
      <c r="AY71" s="4">
        <v>54</v>
      </c>
      <c r="AZ71" s="4">
        <v>12</v>
      </c>
      <c r="BA71" s="4">
        <v>26</v>
      </c>
      <c r="BB71" s="4">
        <v>2</v>
      </c>
      <c r="BC71" s="4">
        <v>56</v>
      </c>
      <c r="BD71" s="6" t="s">
        <v>6</v>
      </c>
      <c r="BE71" s="4">
        <v>56</v>
      </c>
      <c r="BF71" s="4">
        <v>40</v>
      </c>
      <c r="BG71" s="4">
        <v>41</v>
      </c>
      <c r="BH71" s="4">
        <v>10</v>
      </c>
      <c r="BI71" s="4">
        <v>56</v>
      </c>
      <c r="BJ71" s="6" t="s">
        <v>6</v>
      </c>
      <c r="BK71" s="4">
        <v>56</v>
      </c>
      <c r="BL71" s="4">
        <v>49</v>
      </c>
      <c r="BM71" s="4">
        <v>54</v>
      </c>
      <c r="BN71" s="4">
        <v>16</v>
      </c>
      <c r="BO71" s="4">
        <v>56</v>
      </c>
      <c r="BP71" s="6" t="s">
        <v>6</v>
      </c>
      <c r="BQ71" s="4">
        <v>56</v>
      </c>
      <c r="BR71" s="4">
        <v>55</v>
      </c>
      <c r="BS71" s="4">
        <v>53</v>
      </c>
      <c r="BT71" s="4">
        <v>11</v>
      </c>
      <c r="BU71" s="4">
        <v>56</v>
      </c>
      <c r="BV71" s="6" t="s">
        <v>6</v>
      </c>
      <c r="BW71" s="4">
        <v>56</v>
      </c>
      <c r="BX71" s="4">
        <v>22</v>
      </c>
      <c r="BY71" s="4">
        <v>55</v>
      </c>
      <c r="BZ71" s="4">
        <v>21</v>
      </c>
      <c r="CA71" s="4">
        <v>56</v>
      </c>
      <c r="CB71" s="6" t="s">
        <v>6</v>
      </c>
      <c r="CC71" s="4">
        <v>39</v>
      </c>
      <c r="CD71" s="4">
        <v>1</v>
      </c>
      <c r="CE71" s="4">
        <v>22</v>
      </c>
      <c r="CF71" s="4">
        <v>20</v>
      </c>
      <c r="CG71" s="4">
        <v>52</v>
      </c>
      <c r="CH71" s="6" t="s">
        <v>6</v>
      </c>
      <c r="CI71" s="4">
        <v>56</v>
      </c>
      <c r="CJ71" s="4">
        <v>39</v>
      </c>
      <c r="CK71" s="4">
        <v>17</v>
      </c>
      <c r="CL71" s="4">
        <v>2</v>
      </c>
      <c r="CM71" s="4">
        <v>56</v>
      </c>
      <c r="CN71" s="6" t="s">
        <v>6</v>
      </c>
      <c r="CO71" s="4">
        <v>56</v>
      </c>
      <c r="CP71" s="4">
        <v>56</v>
      </c>
      <c r="CQ71" s="4">
        <v>52</v>
      </c>
      <c r="CR71" s="4">
        <v>19</v>
      </c>
      <c r="CS71" s="4">
        <v>56</v>
      </c>
      <c r="CT71" s="6" t="s">
        <v>6</v>
      </c>
      <c r="CU71" s="4">
        <v>55</v>
      </c>
      <c r="CV71" s="4">
        <v>45</v>
      </c>
      <c r="CW71" s="4">
        <v>41</v>
      </c>
      <c r="CX71" s="4">
        <v>3</v>
      </c>
      <c r="CY71" s="4">
        <v>55</v>
      </c>
      <c r="CZ71" s="6" t="s">
        <v>6</v>
      </c>
      <c r="DA71" s="4">
        <v>56</v>
      </c>
      <c r="DB71" s="4">
        <v>56</v>
      </c>
      <c r="DC71" s="4">
        <v>52</v>
      </c>
      <c r="DD71" s="4">
        <v>11</v>
      </c>
      <c r="DE71" s="4">
        <v>56</v>
      </c>
      <c r="DF71" s="6" t="s">
        <v>6</v>
      </c>
      <c r="DG71" s="4">
        <v>56</v>
      </c>
      <c r="DH71" s="4">
        <v>54</v>
      </c>
      <c r="DI71" s="4">
        <v>33</v>
      </c>
      <c r="DJ71" s="4">
        <v>3</v>
      </c>
      <c r="DK71" s="4">
        <v>56</v>
      </c>
      <c r="DL71" s="6" t="s">
        <v>6</v>
      </c>
      <c r="DM71" s="4">
        <v>55</v>
      </c>
      <c r="DN71" s="4">
        <v>47</v>
      </c>
      <c r="DO71" s="4">
        <v>40</v>
      </c>
      <c r="DP71" s="4">
        <v>1</v>
      </c>
      <c r="DQ71" s="4">
        <v>56</v>
      </c>
      <c r="DR71" s="6" t="s">
        <v>6</v>
      </c>
      <c r="DS71" s="4">
        <v>56</v>
      </c>
      <c r="DT71" s="4">
        <v>50</v>
      </c>
      <c r="DU71" s="4">
        <v>54</v>
      </c>
      <c r="DV71" s="4">
        <v>27</v>
      </c>
      <c r="DW71" s="4">
        <v>56</v>
      </c>
      <c r="DX71" s="6" t="s">
        <v>6</v>
      </c>
      <c r="DY71" s="4">
        <v>56</v>
      </c>
      <c r="DZ71" s="4">
        <v>47</v>
      </c>
      <c r="EA71" s="4">
        <v>51</v>
      </c>
      <c r="EB71" s="4">
        <v>2</v>
      </c>
      <c r="EC71" s="4">
        <v>56</v>
      </c>
      <c r="ED71" s="6" t="s">
        <v>6</v>
      </c>
      <c r="EE71" s="4">
        <v>56</v>
      </c>
      <c r="EF71" s="4">
        <v>22</v>
      </c>
      <c r="EG71" s="4">
        <v>41</v>
      </c>
      <c r="EH71" s="4">
        <v>19</v>
      </c>
      <c r="EI71" s="4">
        <v>56</v>
      </c>
      <c r="EJ71" s="6" t="s">
        <v>6</v>
      </c>
      <c r="EK71" s="4">
        <v>31</v>
      </c>
      <c r="EL71" s="4">
        <v>2</v>
      </c>
      <c r="EM71" s="4">
        <v>10</v>
      </c>
      <c r="EN71" s="4">
        <v>44</v>
      </c>
      <c r="EO71" s="4">
        <v>50</v>
      </c>
      <c r="EP71" s="6" t="s">
        <v>6</v>
      </c>
      <c r="EQ71" s="4">
        <v>30</v>
      </c>
      <c r="ER71" s="4">
        <v>15</v>
      </c>
      <c r="ES71" s="4">
        <v>20</v>
      </c>
      <c r="ET71" s="4">
        <v>7</v>
      </c>
      <c r="EU71" s="4">
        <v>34</v>
      </c>
      <c r="EV71" s="4">
        <v>56</v>
      </c>
      <c r="EW71" s="4">
        <v>56</v>
      </c>
      <c r="EX71" s="4">
        <v>56</v>
      </c>
      <c r="EY71" s="4">
        <v>54</v>
      </c>
      <c r="EZ71" s="4">
        <v>56</v>
      </c>
    </row>
    <row r="72" spans="1:156" ht="33.75" customHeight="1" x14ac:dyDescent="0.2">
      <c r="A72" s="185" t="s">
        <v>383</v>
      </c>
      <c r="B72" s="185"/>
      <c r="C72" s="185"/>
      <c r="D72" s="185"/>
      <c r="E72" s="185"/>
      <c r="F72" s="185"/>
      <c r="G72" s="185"/>
      <c r="H72" s="23"/>
      <c r="I72" s="23"/>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row>
    <row r="73" spans="1:156" x14ac:dyDescent="0.2">
      <c r="A73" s="144" t="s">
        <v>750</v>
      </c>
      <c r="B73" s="3"/>
      <c r="C73" s="26"/>
    </row>
    <row r="74" spans="1:156" x14ac:dyDescent="0.2">
      <c r="A74" s="145" t="s">
        <v>751</v>
      </c>
      <c r="B74" s="3"/>
      <c r="C74" s="26"/>
    </row>
  </sheetData>
  <mergeCells count="28">
    <mergeCell ref="A1:G1"/>
    <mergeCell ref="A72:G72"/>
    <mergeCell ref="DR3:DW3"/>
    <mergeCell ref="DX3:EC3"/>
    <mergeCell ref="ED3:EI3"/>
    <mergeCell ref="E3:F3"/>
    <mergeCell ref="H3:M3"/>
    <mergeCell ref="N3:S3"/>
    <mergeCell ref="T3:Y3"/>
    <mergeCell ref="Z3:AE3"/>
    <mergeCell ref="AF3:AK3"/>
    <mergeCell ref="AL3:AQ3"/>
    <mergeCell ref="AR3:AW3"/>
    <mergeCell ref="AX3:BC3"/>
    <mergeCell ref="BD3:BI3"/>
    <mergeCell ref="BJ3:BO3"/>
    <mergeCell ref="EP3:EU3"/>
    <mergeCell ref="CH3:CM3"/>
    <mergeCell ref="CT3:CY3"/>
    <mergeCell ref="CZ3:DE3"/>
    <mergeCell ref="DF3:DK3"/>
    <mergeCell ref="DL3:DQ3"/>
    <mergeCell ref="CN3:CS3"/>
    <mergeCell ref="A2:C2"/>
    <mergeCell ref="BP3:BU3"/>
    <mergeCell ref="BV3:CA3"/>
    <mergeCell ref="CB3:CG3"/>
    <mergeCell ref="EJ3:EO3"/>
  </mergeCells>
  <conditionalFormatting sqref="A5:EZ71">
    <cfRule type="expression" dxfId="10" priority="2">
      <formula>MOD( ROW( ), 2) =0</formula>
    </cfRule>
  </conditionalFormatting>
  <hyperlinks>
    <hyperlink ref="A2" location="TOC!A1" display="Return to Table of Contents"/>
  </hyperlinks>
  <pageMargins left="0.25" right="0.25" top="0.75" bottom="0.75" header="0.3" footer="0.3"/>
  <pageSetup scale="60" fitToWidth="0" orientation="portrait" r:id="rId1"/>
  <headerFooter>
    <oddHeader>&amp;L&amp;"Arial,Bold"2010-11 &amp;"Arial,Bold Italic"Survey of Dental Education&amp;"Arial,Bold"
Volume 4 - Curriculum</oddHeader>
  </headerFooter>
  <colBreaks count="24" manualBreakCount="24">
    <brk id="13" max="73" man="1"/>
    <brk id="19" max="73" man="1"/>
    <brk id="25" max="73" man="1"/>
    <brk id="31" max="73" man="1"/>
    <brk id="37" max="73" man="1"/>
    <brk id="43" max="1048575" man="1"/>
    <brk id="49" max="73" man="1"/>
    <brk id="55" max="73" man="1"/>
    <brk id="61" max="1048575" man="1"/>
    <brk id="67" max="73" man="1"/>
    <brk id="73" max="73" man="1"/>
    <brk id="79" max="1048575" man="1"/>
    <brk id="85" max="1048575" man="1"/>
    <brk id="91" max="1048575" man="1"/>
    <brk id="97" max="73" man="1"/>
    <brk id="103" max="1048575" man="1"/>
    <brk id="109" max="73" man="1"/>
    <brk id="115" max="73" man="1"/>
    <brk id="121" max="1048575" man="1"/>
    <brk id="127" max="73" man="1"/>
    <brk id="133" max="73" man="1"/>
    <brk id="139" max="1048575" man="1"/>
    <brk id="145" max="1048575" man="1"/>
    <brk id="151" max="7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ColWidth="8.7109375" defaultRowHeight="12.75" x14ac:dyDescent="0.2"/>
  <cols>
    <col min="1" max="1" width="8.42578125" style="26" customWidth="1"/>
    <col min="2" max="2" width="48.28515625" style="1" bestFit="1" customWidth="1"/>
    <col min="3" max="3" width="128.28515625" style="1" customWidth="1"/>
    <col min="4" max="16384" width="8.7109375" style="1"/>
  </cols>
  <sheetData>
    <row r="1" spans="1:5" ht="15.95" customHeight="1" x14ac:dyDescent="0.2">
      <c r="A1" s="146" t="s">
        <v>290</v>
      </c>
      <c r="B1" s="25"/>
      <c r="C1" s="25"/>
      <c r="D1" s="25"/>
      <c r="E1" s="25"/>
    </row>
    <row r="2" spans="1:5" x14ac:dyDescent="0.2">
      <c r="A2" s="188" t="s">
        <v>773</v>
      </c>
      <c r="B2" s="188"/>
    </row>
    <row r="3" spans="1:5" ht="30" customHeight="1" x14ac:dyDescent="0.2">
      <c r="A3" s="171" t="s">
        <v>7</v>
      </c>
      <c r="B3" s="172" t="s">
        <v>8</v>
      </c>
      <c r="C3" s="172" t="s">
        <v>169</v>
      </c>
    </row>
    <row r="4" spans="1:5" ht="15" customHeight="1" x14ac:dyDescent="0.2">
      <c r="A4" s="131" t="s">
        <v>16</v>
      </c>
      <c r="B4" s="78" t="s">
        <v>17</v>
      </c>
      <c r="C4" s="78" t="s">
        <v>427</v>
      </c>
    </row>
    <row r="5" spans="1:5" ht="15" customHeight="1" x14ac:dyDescent="0.2">
      <c r="A5" s="131" t="s">
        <v>16</v>
      </c>
      <c r="B5" s="78" t="s">
        <v>432</v>
      </c>
      <c r="C5" s="78" t="s">
        <v>429</v>
      </c>
    </row>
    <row r="6" spans="1:5" ht="15" customHeight="1" x14ac:dyDescent="0.2">
      <c r="A6" s="131" t="s">
        <v>24</v>
      </c>
      <c r="B6" s="78" t="s">
        <v>25</v>
      </c>
      <c r="C6" s="78" t="s">
        <v>417</v>
      </c>
    </row>
    <row r="7" spans="1:5" ht="15" customHeight="1" x14ac:dyDescent="0.2">
      <c r="A7" s="131" t="s">
        <v>24</v>
      </c>
      <c r="B7" s="78" t="s">
        <v>128</v>
      </c>
      <c r="C7" s="78" t="s">
        <v>416</v>
      </c>
    </row>
    <row r="8" spans="1:5" ht="15" customHeight="1" x14ac:dyDescent="0.2">
      <c r="A8" s="131" t="s">
        <v>34</v>
      </c>
      <c r="B8" s="78" t="s">
        <v>35</v>
      </c>
      <c r="C8" s="78" t="s">
        <v>755</v>
      </c>
    </row>
    <row r="9" spans="1:5" ht="15" customHeight="1" x14ac:dyDescent="0.2">
      <c r="A9" s="131" t="s">
        <v>84</v>
      </c>
      <c r="B9" s="78" t="s">
        <v>85</v>
      </c>
      <c r="C9" s="78" t="s">
        <v>185</v>
      </c>
    </row>
    <row r="10" spans="1:5" ht="15" customHeight="1" x14ac:dyDescent="0.2">
      <c r="A10" s="131" t="s">
        <v>90</v>
      </c>
      <c r="B10" s="78" t="s">
        <v>91</v>
      </c>
      <c r="C10" s="78" t="s">
        <v>418</v>
      </c>
    </row>
    <row r="11" spans="1:5" ht="15" customHeight="1" x14ac:dyDescent="0.2">
      <c r="A11" s="131" t="s">
        <v>135</v>
      </c>
      <c r="B11" s="78" t="s">
        <v>136</v>
      </c>
      <c r="C11" s="78" t="s">
        <v>186</v>
      </c>
    </row>
    <row r="12" spans="1:5" ht="15" customHeight="1" x14ac:dyDescent="0.2">
      <c r="A12" s="131" t="s">
        <v>41</v>
      </c>
      <c r="B12" s="78" t="s">
        <v>42</v>
      </c>
      <c r="C12" s="78" t="s">
        <v>749</v>
      </c>
    </row>
    <row r="13" spans="1:5" ht="15" customHeight="1" x14ac:dyDescent="0.2">
      <c r="A13" s="131" t="s">
        <v>88</v>
      </c>
      <c r="B13" s="78" t="s">
        <v>89</v>
      </c>
      <c r="C13" s="78" t="s">
        <v>419</v>
      </c>
    </row>
    <row r="14" spans="1:5" ht="15" customHeight="1" x14ac:dyDescent="0.2">
      <c r="A14" s="131" t="s">
        <v>88</v>
      </c>
      <c r="B14" s="78" t="s">
        <v>98</v>
      </c>
      <c r="C14" s="78" t="s">
        <v>187</v>
      </c>
    </row>
    <row r="15" spans="1:5" ht="15" customHeight="1" x14ac:dyDescent="0.2">
      <c r="A15" s="131" t="s">
        <v>115</v>
      </c>
      <c r="B15" s="78" t="s">
        <v>116</v>
      </c>
      <c r="C15" s="78" t="s">
        <v>420</v>
      </c>
    </row>
    <row r="16" spans="1:5" ht="15" customHeight="1" x14ac:dyDescent="0.2">
      <c r="A16" s="131" t="s">
        <v>28</v>
      </c>
      <c r="B16" s="78" t="s">
        <v>29</v>
      </c>
      <c r="C16" s="78" t="s">
        <v>188</v>
      </c>
    </row>
    <row r="17" spans="1:3" ht="15" customHeight="1" x14ac:dyDescent="0.2">
      <c r="A17" s="131" t="s">
        <v>28</v>
      </c>
      <c r="B17" s="78" t="s">
        <v>72</v>
      </c>
      <c r="C17" s="78" t="s">
        <v>421</v>
      </c>
    </row>
    <row r="18" spans="1:3" ht="15" customHeight="1" x14ac:dyDescent="0.2">
      <c r="A18" s="131" t="s">
        <v>37</v>
      </c>
      <c r="B18" s="78" t="s">
        <v>38</v>
      </c>
      <c r="C18" s="78" t="s">
        <v>189</v>
      </c>
    </row>
    <row r="19" spans="1:3" ht="15" customHeight="1" x14ac:dyDescent="0.2">
      <c r="A19" s="131" t="s">
        <v>37</v>
      </c>
      <c r="B19" s="78" t="s">
        <v>137</v>
      </c>
      <c r="C19" s="78" t="s">
        <v>422</v>
      </c>
    </row>
    <row r="20" spans="1:3" ht="15" customHeight="1" x14ac:dyDescent="0.2">
      <c r="A20" s="131" t="s">
        <v>119</v>
      </c>
      <c r="B20" s="78" t="s">
        <v>120</v>
      </c>
      <c r="C20" s="78" t="s">
        <v>190</v>
      </c>
    </row>
    <row r="21" spans="1:3" ht="15" customHeight="1" x14ac:dyDescent="0.2">
      <c r="A21" s="131" t="s">
        <v>44</v>
      </c>
      <c r="B21" s="78" t="s">
        <v>77</v>
      </c>
      <c r="C21" s="78" t="s">
        <v>191</v>
      </c>
    </row>
    <row r="22" spans="1:3" ht="15" customHeight="1" x14ac:dyDescent="0.2">
      <c r="A22" s="131" t="s">
        <v>70</v>
      </c>
      <c r="B22" s="78" t="s">
        <v>138</v>
      </c>
      <c r="C22" s="78" t="s">
        <v>192</v>
      </c>
    </row>
    <row r="23" spans="1:3" ht="15" customHeight="1" x14ac:dyDescent="0.2">
      <c r="A23" s="131" t="s">
        <v>70</v>
      </c>
      <c r="B23" s="78" t="s">
        <v>71</v>
      </c>
      <c r="C23" s="78" t="s">
        <v>193</v>
      </c>
    </row>
    <row r="24" spans="1:3" ht="15" customHeight="1" x14ac:dyDescent="0.2">
      <c r="A24" s="131" t="s">
        <v>106</v>
      </c>
      <c r="B24" s="78" t="s">
        <v>107</v>
      </c>
      <c r="C24" s="78" t="s">
        <v>424</v>
      </c>
    </row>
    <row r="25" spans="1:3" ht="15" customHeight="1" x14ac:dyDescent="0.2">
      <c r="A25" s="131" t="s">
        <v>80</v>
      </c>
      <c r="B25" s="78" t="s">
        <v>81</v>
      </c>
      <c r="C25" s="78" t="s">
        <v>194</v>
      </c>
    </row>
    <row r="26" spans="1:3" ht="15" customHeight="1" x14ac:dyDescent="0.2">
      <c r="A26" s="131" t="s">
        <v>78</v>
      </c>
      <c r="B26" s="78" t="s">
        <v>99</v>
      </c>
      <c r="C26" s="78" t="s">
        <v>425</v>
      </c>
    </row>
    <row r="27" spans="1:3" ht="15" customHeight="1" x14ac:dyDescent="0.2">
      <c r="A27" s="131" t="s">
        <v>130</v>
      </c>
      <c r="B27" s="78" t="s">
        <v>131</v>
      </c>
      <c r="C27" s="78" t="s">
        <v>197</v>
      </c>
    </row>
    <row r="28" spans="1:3" ht="15" customHeight="1" x14ac:dyDescent="0.2">
      <c r="A28" s="131" t="s">
        <v>59</v>
      </c>
      <c r="B28" s="78" t="s">
        <v>60</v>
      </c>
      <c r="C28" s="78" t="s">
        <v>428</v>
      </c>
    </row>
    <row r="29" spans="1:3" ht="15" customHeight="1" x14ac:dyDescent="0.2">
      <c r="A29" s="131" t="s">
        <v>73</v>
      </c>
      <c r="B29" s="78" t="s">
        <v>83</v>
      </c>
      <c r="C29" s="78" t="s">
        <v>426</v>
      </c>
    </row>
    <row r="30" spans="1:3" ht="15" customHeight="1" x14ac:dyDescent="0.2">
      <c r="A30" s="131" t="s">
        <v>73</v>
      </c>
      <c r="B30" s="78" t="s">
        <v>101</v>
      </c>
      <c r="C30" s="78" t="s">
        <v>195</v>
      </c>
    </row>
    <row r="31" spans="1:3" ht="15" customHeight="1" x14ac:dyDescent="0.2">
      <c r="A31" s="131" t="s">
        <v>61</v>
      </c>
      <c r="B31" s="78" t="s">
        <v>62</v>
      </c>
      <c r="C31" s="78" t="s">
        <v>196</v>
      </c>
    </row>
    <row r="33" spans="1:1" x14ac:dyDescent="0.2">
      <c r="A33" s="148" t="s">
        <v>750</v>
      </c>
    </row>
    <row r="34" spans="1:1" x14ac:dyDescent="0.2">
      <c r="A34" s="148" t="s">
        <v>751</v>
      </c>
    </row>
  </sheetData>
  <sortState ref="A4:C36">
    <sortCondition ref="A4:A36"/>
    <sortCondition ref="B4:B36"/>
  </sortState>
  <mergeCells count="1">
    <mergeCell ref="A2:B2"/>
  </mergeCells>
  <hyperlinks>
    <hyperlink ref="A2" location="TOC!A1" display="Return to Table of Contents"/>
  </hyperlinks>
  <pageMargins left="0.25" right="0.25" top="0.75" bottom="0.75" header="0.3" footer="0.3"/>
  <pageSetup scale="73" fitToHeight="0" orientation="landscape" horizontalDpi="300" verticalDpi="300" r:id="rId1"/>
  <headerFooter>
    <oddHeader>&amp;L&amp;"Arial,Bold"2010-11 &amp;"Arial,Bold Italic"Survey of Dental Education&amp;"Arial,Bold"
Volume 4 - Curriculum</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4"/>
  <sheetViews>
    <sheetView zoomScaleNormal="100" workbookViewId="0">
      <pane xSplit="3" ySplit="4" topLeftCell="D5" activePane="bottomRight" state="frozen"/>
      <selection pane="topRight" activeCell="D1" sqref="D1"/>
      <selection pane="bottomLeft" activeCell="A4" sqref="A4"/>
      <selection pane="bottomRight" sqref="A1:G1"/>
    </sheetView>
  </sheetViews>
  <sheetFormatPr defaultColWidth="8.7109375" defaultRowHeight="12.75" x14ac:dyDescent="0.2"/>
  <cols>
    <col min="1" max="1" width="4.7109375" style="3" customWidth="1"/>
    <col min="2" max="2" width="10.5703125" style="10" customWidth="1"/>
    <col min="3" max="3" width="30.7109375" style="1" customWidth="1"/>
    <col min="4" max="4" width="18.7109375" style="10" customWidth="1"/>
    <col min="5" max="5" width="6.5703125" style="10" bestFit="1" customWidth="1"/>
    <col min="6" max="6" width="6.5703125" style="1" bestFit="1" customWidth="1"/>
    <col min="7" max="7" width="21.140625" style="10" customWidth="1"/>
    <col min="8" max="8" width="15.28515625" style="10" customWidth="1"/>
    <col min="9" max="9" width="7" style="1" customWidth="1"/>
    <col min="10" max="10" width="5.5703125" style="1" bestFit="1" customWidth="1"/>
    <col min="11" max="11" width="7.28515625" style="1" bestFit="1" customWidth="1"/>
    <col min="12" max="12" width="7.85546875" style="1" bestFit="1" customWidth="1"/>
    <col min="13" max="13" width="7.28515625" style="1" bestFit="1" customWidth="1"/>
    <col min="14" max="14" width="15.28515625" style="10" customWidth="1"/>
    <col min="15" max="15" width="7" style="1" customWidth="1"/>
    <col min="16" max="16" width="5.28515625" style="10" bestFit="1" customWidth="1"/>
    <col min="17" max="17" width="7.28515625" style="10" bestFit="1" customWidth="1"/>
    <col min="18" max="18" width="7.85546875" style="10" bestFit="1" customWidth="1"/>
    <col min="19" max="19" width="7.28515625" style="10" bestFit="1" customWidth="1"/>
    <col min="20" max="20" width="10.5703125" style="10" customWidth="1"/>
    <col min="21" max="21" width="7.85546875" style="1" customWidth="1"/>
    <col min="22" max="22" width="5.5703125" style="1" bestFit="1" customWidth="1"/>
    <col min="23" max="23" width="6.140625" style="1" bestFit="1" customWidth="1"/>
    <col min="24" max="24" width="7.85546875" style="1" bestFit="1" customWidth="1"/>
    <col min="25" max="25" width="7.28515625" style="1" bestFit="1" customWidth="1"/>
    <col min="26" max="26" width="14.140625" style="10" customWidth="1"/>
    <col min="27" max="27" width="7.7109375" style="1" customWidth="1"/>
    <col min="28" max="28" width="5.28515625" style="1" bestFit="1" customWidth="1"/>
    <col min="29" max="29" width="6.140625" style="1" bestFit="1" customWidth="1"/>
    <col min="30" max="30" width="7.85546875" style="1" bestFit="1" customWidth="1"/>
    <col min="31" max="31" width="7.28515625" style="1" bestFit="1" customWidth="1"/>
    <col min="32" max="32" width="10.5703125" style="10" customWidth="1"/>
    <col min="33" max="33" width="8.140625" style="1" customWidth="1"/>
    <col min="34" max="34" width="5.28515625" style="1" bestFit="1" customWidth="1"/>
    <col min="35" max="35" width="7.28515625" style="1" bestFit="1" customWidth="1"/>
    <col min="36" max="36" width="7.85546875" style="1" bestFit="1" customWidth="1"/>
    <col min="37" max="37" width="7.28515625" style="1" bestFit="1" customWidth="1"/>
    <col min="38" max="38" width="10.28515625" style="1" customWidth="1"/>
    <col min="39" max="39" width="8.140625" style="1" customWidth="1"/>
    <col min="40" max="41" width="6.140625" style="1" bestFit="1" customWidth="1"/>
    <col min="42" max="42" width="7.85546875" style="1" bestFit="1" customWidth="1"/>
    <col min="43" max="43" width="7.28515625" style="1" bestFit="1" customWidth="1"/>
    <col min="44" max="44" width="10.7109375" style="1" customWidth="1"/>
    <col min="45" max="45" width="7.85546875" style="1" customWidth="1"/>
    <col min="46" max="46" width="8.5703125" style="1" bestFit="1" customWidth="1"/>
    <col min="47" max="47" width="6.140625" style="1" bestFit="1" customWidth="1"/>
    <col min="48" max="48" width="7.85546875" style="1" bestFit="1" customWidth="1"/>
    <col min="49" max="49" width="9.85546875" style="1" bestFit="1" customWidth="1"/>
    <col min="50" max="50" width="10.28515625" style="1" customWidth="1"/>
    <col min="51" max="51" width="7.85546875" style="1" bestFit="1" customWidth="1"/>
    <col min="52" max="53" width="8.28515625" style="1" bestFit="1" customWidth="1"/>
    <col min="54" max="54" width="9.85546875" style="1" bestFit="1" customWidth="1"/>
    <col min="55" max="16384" width="8.7109375" style="1"/>
  </cols>
  <sheetData>
    <row r="1" spans="1:54" ht="27" customHeight="1" x14ac:dyDescent="0.2">
      <c r="A1" s="190" t="s">
        <v>163</v>
      </c>
      <c r="B1" s="190"/>
      <c r="C1" s="190"/>
      <c r="D1" s="190"/>
      <c r="E1" s="190"/>
      <c r="F1" s="190"/>
      <c r="G1" s="19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row>
    <row r="2" spans="1:54" s="26" customFormat="1" x14ac:dyDescent="0.2">
      <c r="A2" s="188" t="s">
        <v>773</v>
      </c>
      <c r="B2" s="188"/>
      <c r="C2" s="188"/>
      <c r="D2" s="158"/>
      <c r="E2" s="158"/>
      <c r="F2" s="158"/>
      <c r="G2" s="158"/>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row>
    <row r="3" spans="1:54" ht="37.5" customHeight="1" x14ac:dyDescent="0.2">
      <c r="A3" s="152"/>
      <c r="B3" s="47"/>
      <c r="C3" s="45"/>
      <c r="D3" s="155"/>
      <c r="E3" s="193" t="s">
        <v>321</v>
      </c>
      <c r="F3" s="193"/>
      <c r="G3" s="152"/>
      <c r="H3" s="189" t="s">
        <v>267</v>
      </c>
      <c r="I3" s="189"/>
      <c r="J3" s="189"/>
      <c r="K3" s="189"/>
      <c r="L3" s="189"/>
      <c r="M3" s="189"/>
      <c r="N3" s="189" t="s">
        <v>268</v>
      </c>
      <c r="O3" s="189"/>
      <c r="P3" s="189"/>
      <c r="Q3" s="189"/>
      <c r="R3" s="189"/>
      <c r="S3" s="189"/>
      <c r="T3" s="196" t="s">
        <v>269</v>
      </c>
      <c r="U3" s="196"/>
      <c r="V3" s="196"/>
      <c r="W3" s="196"/>
      <c r="X3" s="196"/>
      <c r="Y3" s="196"/>
      <c r="Z3" s="189" t="s">
        <v>752</v>
      </c>
      <c r="AA3" s="189"/>
      <c r="AB3" s="189"/>
      <c r="AC3" s="189"/>
      <c r="AD3" s="189"/>
      <c r="AE3" s="189"/>
      <c r="AF3" s="196" t="s">
        <v>270</v>
      </c>
      <c r="AG3" s="196"/>
      <c r="AH3" s="196"/>
      <c r="AI3" s="196"/>
      <c r="AJ3" s="196"/>
      <c r="AK3" s="196"/>
      <c r="AL3" s="196" t="s">
        <v>271</v>
      </c>
      <c r="AM3" s="196"/>
      <c r="AN3" s="196"/>
      <c r="AO3" s="196"/>
      <c r="AP3" s="196"/>
      <c r="AQ3" s="196"/>
      <c r="AR3" s="189" t="s">
        <v>296</v>
      </c>
      <c r="AS3" s="189"/>
      <c r="AT3" s="189"/>
      <c r="AU3" s="189"/>
      <c r="AV3" s="189"/>
      <c r="AW3" s="189"/>
      <c r="AX3" s="45"/>
      <c r="AY3" s="45"/>
      <c r="AZ3" s="45"/>
      <c r="BA3" s="45"/>
      <c r="BB3" s="45"/>
    </row>
    <row r="4" spans="1:54" s="3" customFormat="1" ht="40.5" customHeight="1" thickBot="1" x14ac:dyDescent="0.25">
      <c r="A4" s="51" t="s">
        <v>7</v>
      </c>
      <c r="B4" s="46" t="s">
        <v>9</v>
      </c>
      <c r="C4" s="46" t="s">
        <v>8</v>
      </c>
      <c r="D4" s="46" t="s">
        <v>152</v>
      </c>
      <c r="E4" s="46" t="s">
        <v>319</v>
      </c>
      <c r="F4" s="46" t="s">
        <v>320</v>
      </c>
      <c r="G4" s="46" t="s">
        <v>153</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1" t="s">
        <v>164</v>
      </c>
      <c r="AY4" s="41" t="s">
        <v>165</v>
      </c>
      <c r="AZ4" s="41" t="s">
        <v>166</v>
      </c>
      <c r="BA4" s="41" t="s">
        <v>167</v>
      </c>
      <c r="BB4" s="41" t="s">
        <v>168</v>
      </c>
    </row>
    <row r="5" spans="1:54" ht="15" customHeight="1" x14ac:dyDescent="0.2">
      <c r="A5" s="60" t="s">
        <v>108</v>
      </c>
      <c r="B5" s="61" t="s">
        <v>454</v>
      </c>
      <c r="C5" s="92" t="s">
        <v>109</v>
      </c>
      <c r="D5" s="61" t="s">
        <v>154</v>
      </c>
      <c r="E5" s="61" t="s">
        <v>155</v>
      </c>
      <c r="F5" s="61" t="s">
        <v>155</v>
      </c>
      <c r="G5" s="61" t="s">
        <v>235</v>
      </c>
      <c r="H5" s="61" t="s">
        <v>358</v>
      </c>
      <c r="I5" s="95">
        <v>24</v>
      </c>
      <c r="J5" s="95">
        <v>4</v>
      </c>
      <c r="K5" s="95">
        <v>8</v>
      </c>
      <c r="L5" s="96" t="s">
        <v>147</v>
      </c>
      <c r="M5" s="95">
        <v>36</v>
      </c>
      <c r="N5" s="61" t="s">
        <v>314</v>
      </c>
      <c r="O5" s="95">
        <v>24</v>
      </c>
      <c r="P5" s="96" t="s">
        <v>147</v>
      </c>
      <c r="Q5" s="95">
        <v>20</v>
      </c>
      <c r="R5" s="95">
        <v>80</v>
      </c>
      <c r="S5" s="95">
        <v>124</v>
      </c>
      <c r="T5" s="61" t="s">
        <v>314</v>
      </c>
      <c r="U5" s="95">
        <v>16</v>
      </c>
      <c r="V5" s="96" t="s">
        <v>147</v>
      </c>
      <c r="W5" s="95">
        <v>4</v>
      </c>
      <c r="X5" s="96" t="s">
        <v>147</v>
      </c>
      <c r="Y5" s="95">
        <v>20</v>
      </c>
      <c r="Z5" s="61" t="s">
        <v>358</v>
      </c>
      <c r="AA5" s="95">
        <v>28</v>
      </c>
      <c r="AB5" s="96" t="s">
        <v>147</v>
      </c>
      <c r="AC5" s="96" t="s">
        <v>147</v>
      </c>
      <c r="AD5" s="96" t="s">
        <v>147</v>
      </c>
      <c r="AE5" s="95">
        <v>28</v>
      </c>
      <c r="AF5" s="61" t="s">
        <v>314</v>
      </c>
      <c r="AG5" s="95">
        <v>50</v>
      </c>
      <c r="AH5" s="96" t="s">
        <v>147</v>
      </c>
      <c r="AI5" s="96" t="s">
        <v>147</v>
      </c>
      <c r="AJ5" s="96" t="s">
        <v>147</v>
      </c>
      <c r="AK5" s="95">
        <v>50</v>
      </c>
      <c r="AL5" s="61" t="s">
        <v>314</v>
      </c>
      <c r="AM5" s="95">
        <v>24</v>
      </c>
      <c r="AN5" s="95">
        <v>60</v>
      </c>
      <c r="AO5" s="96" t="s">
        <v>147</v>
      </c>
      <c r="AP5" s="96" t="s">
        <v>147</v>
      </c>
      <c r="AQ5" s="95">
        <v>84</v>
      </c>
      <c r="AR5" s="61" t="s">
        <v>6</v>
      </c>
      <c r="AS5" s="96" t="s">
        <v>147</v>
      </c>
      <c r="AT5" s="96" t="s">
        <v>147</v>
      </c>
      <c r="AU5" s="96" t="s">
        <v>147</v>
      </c>
      <c r="AV5" s="96" t="s">
        <v>147</v>
      </c>
      <c r="AW5" s="96" t="s">
        <v>147</v>
      </c>
      <c r="AX5" s="63">
        <v>166</v>
      </c>
      <c r="AY5" s="63">
        <v>64</v>
      </c>
      <c r="AZ5" s="63">
        <v>32</v>
      </c>
      <c r="BA5" s="63">
        <v>80</v>
      </c>
      <c r="BB5" s="63">
        <v>342</v>
      </c>
    </row>
    <row r="6" spans="1:54" ht="15" customHeight="1" x14ac:dyDescent="0.2">
      <c r="A6" s="60" t="s">
        <v>16</v>
      </c>
      <c r="B6" s="61" t="s">
        <v>455</v>
      </c>
      <c r="C6" s="92" t="s">
        <v>323</v>
      </c>
      <c r="D6" s="61" t="s">
        <v>157</v>
      </c>
      <c r="E6" s="61" t="s">
        <v>155</v>
      </c>
      <c r="F6" s="61" t="s">
        <v>155</v>
      </c>
      <c r="G6" s="61" t="s">
        <v>304</v>
      </c>
      <c r="H6" s="61" t="s">
        <v>314</v>
      </c>
      <c r="I6" s="95">
        <v>36</v>
      </c>
      <c r="J6" s="95">
        <v>8</v>
      </c>
      <c r="K6" s="95">
        <v>8</v>
      </c>
      <c r="L6" s="96" t="s">
        <v>147</v>
      </c>
      <c r="M6" s="95">
        <v>52</v>
      </c>
      <c r="N6" s="61" t="s">
        <v>314</v>
      </c>
      <c r="O6" s="95">
        <v>16.5</v>
      </c>
      <c r="P6" s="95">
        <v>8</v>
      </c>
      <c r="Q6" s="96" t="s">
        <v>147</v>
      </c>
      <c r="R6" s="96" t="s">
        <v>147</v>
      </c>
      <c r="S6" s="95">
        <v>24.5</v>
      </c>
      <c r="T6" s="61" t="s">
        <v>314</v>
      </c>
      <c r="U6" s="95">
        <v>8</v>
      </c>
      <c r="V6" s="96" t="s">
        <v>147</v>
      </c>
      <c r="W6" s="96" t="s">
        <v>147</v>
      </c>
      <c r="X6" s="96" t="s">
        <v>147</v>
      </c>
      <c r="Y6" s="95">
        <v>8</v>
      </c>
      <c r="Z6" s="61" t="s">
        <v>314</v>
      </c>
      <c r="AA6" s="95">
        <v>27</v>
      </c>
      <c r="AB6" s="96" t="s">
        <v>147</v>
      </c>
      <c r="AC6" s="96" t="s">
        <v>147</v>
      </c>
      <c r="AD6" s="96" t="s">
        <v>147</v>
      </c>
      <c r="AE6" s="95">
        <v>27</v>
      </c>
      <c r="AF6" s="61" t="s">
        <v>314</v>
      </c>
      <c r="AG6" s="95">
        <v>30</v>
      </c>
      <c r="AH6" s="96" t="s">
        <v>147</v>
      </c>
      <c r="AI6" s="96" t="s">
        <v>147</v>
      </c>
      <c r="AJ6" s="96" t="s">
        <v>147</v>
      </c>
      <c r="AK6" s="95">
        <v>30</v>
      </c>
      <c r="AL6" s="61" t="s">
        <v>314</v>
      </c>
      <c r="AM6" s="95">
        <v>32</v>
      </c>
      <c r="AN6" s="96" t="s">
        <v>147</v>
      </c>
      <c r="AO6" s="96" t="s">
        <v>147</v>
      </c>
      <c r="AP6" s="96" t="s">
        <v>147</v>
      </c>
      <c r="AQ6" s="95">
        <v>32</v>
      </c>
      <c r="AR6" s="61" t="s">
        <v>6</v>
      </c>
      <c r="AS6" s="96" t="s">
        <v>147</v>
      </c>
      <c r="AT6" s="96" t="s">
        <v>147</v>
      </c>
      <c r="AU6" s="96" t="s">
        <v>147</v>
      </c>
      <c r="AV6" s="96" t="s">
        <v>147</v>
      </c>
      <c r="AW6" s="96" t="s">
        <v>147</v>
      </c>
      <c r="AX6" s="63">
        <v>149.5</v>
      </c>
      <c r="AY6" s="63">
        <v>16</v>
      </c>
      <c r="AZ6" s="63">
        <v>8</v>
      </c>
      <c r="BA6" s="115" t="s">
        <v>147</v>
      </c>
      <c r="BB6" s="63">
        <v>173.5</v>
      </c>
    </row>
    <row r="7" spans="1:54" ht="15" customHeight="1" x14ac:dyDescent="0.2">
      <c r="A7" s="60" t="s">
        <v>16</v>
      </c>
      <c r="B7" s="61" t="s">
        <v>455</v>
      </c>
      <c r="C7" s="92" t="s">
        <v>103</v>
      </c>
      <c r="D7" s="61" t="s">
        <v>157</v>
      </c>
      <c r="E7" s="61" t="s">
        <v>155</v>
      </c>
      <c r="F7" s="61" t="s">
        <v>155</v>
      </c>
      <c r="G7" s="61" t="s">
        <v>305</v>
      </c>
      <c r="H7" s="61" t="s">
        <v>156</v>
      </c>
      <c r="I7" s="95">
        <v>46</v>
      </c>
      <c r="J7" s="96" t="s">
        <v>147</v>
      </c>
      <c r="K7" s="96" t="s">
        <v>147</v>
      </c>
      <c r="L7" s="96" t="s">
        <v>147</v>
      </c>
      <c r="M7" s="95">
        <v>46</v>
      </c>
      <c r="N7" s="61" t="s">
        <v>314</v>
      </c>
      <c r="O7" s="95">
        <v>6</v>
      </c>
      <c r="P7" s="96" t="s">
        <v>147</v>
      </c>
      <c r="Q7" s="96" t="s">
        <v>147</v>
      </c>
      <c r="R7" s="96" t="s">
        <v>147</v>
      </c>
      <c r="S7" s="95">
        <v>6</v>
      </c>
      <c r="T7" s="61" t="s">
        <v>314</v>
      </c>
      <c r="U7" s="95">
        <v>32</v>
      </c>
      <c r="V7" s="96" t="s">
        <v>147</v>
      </c>
      <c r="W7" s="96" t="s">
        <v>147</v>
      </c>
      <c r="X7" s="96" t="s">
        <v>147</v>
      </c>
      <c r="Y7" s="95">
        <v>32</v>
      </c>
      <c r="Z7" s="61" t="s">
        <v>314</v>
      </c>
      <c r="AA7" s="95">
        <v>69</v>
      </c>
      <c r="AB7" s="96" t="s">
        <v>147</v>
      </c>
      <c r="AC7" s="96" t="s">
        <v>147</v>
      </c>
      <c r="AD7" s="96" t="s">
        <v>147</v>
      </c>
      <c r="AE7" s="95">
        <v>69</v>
      </c>
      <c r="AF7" s="61" t="s">
        <v>314</v>
      </c>
      <c r="AG7" s="95">
        <v>33</v>
      </c>
      <c r="AH7" s="96" t="s">
        <v>147</v>
      </c>
      <c r="AI7" s="96" t="s">
        <v>147</v>
      </c>
      <c r="AJ7" s="96" t="s">
        <v>147</v>
      </c>
      <c r="AK7" s="95">
        <v>33</v>
      </c>
      <c r="AL7" s="61" t="s">
        <v>314</v>
      </c>
      <c r="AM7" s="95">
        <v>24</v>
      </c>
      <c r="AN7" s="96" t="s">
        <v>147</v>
      </c>
      <c r="AO7" s="96" t="s">
        <v>147</v>
      </c>
      <c r="AP7" s="96" t="s">
        <v>147</v>
      </c>
      <c r="AQ7" s="95">
        <v>24</v>
      </c>
      <c r="AR7" s="61" t="s">
        <v>161</v>
      </c>
      <c r="AS7" s="95">
        <v>15</v>
      </c>
      <c r="AT7" s="96" t="s">
        <v>147</v>
      </c>
      <c r="AU7" s="96" t="s">
        <v>147</v>
      </c>
      <c r="AV7" s="96" t="s">
        <v>147</v>
      </c>
      <c r="AW7" s="95">
        <v>15</v>
      </c>
      <c r="AX7" s="63">
        <v>225</v>
      </c>
      <c r="AY7" s="115">
        <v>0</v>
      </c>
      <c r="AZ7" s="115">
        <v>0</v>
      </c>
      <c r="BA7" s="115">
        <v>0</v>
      </c>
      <c r="BB7" s="63">
        <v>225</v>
      </c>
    </row>
    <row r="8" spans="1:54" ht="15" customHeight="1" x14ac:dyDescent="0.2">
      <c r="A8" s="60" t="s">
        <v>24</v>
      </c>
      <c r="B8" s="61" t="s">
        <v>455</v>
      </c>
      <c r="C8" s="92" t="s">
        <v>127</v>
      </c>
      <c r="D8" s="61" t="s">
        <v>154</v>
      </c>
      <c r="E8" s="61" t="s">
        <v>158</v>
      </c>
      <c r="F8" s="61" t="s">
        <v>155</v>
      </c>
      <c r="G8" s="61" t="s">
        <v>158</v>
      </c>
      <c r="H8" s="61" t="s">
        <v>314</v>
      </c>
      <c r="I8" s="95">
        <v>19</v>
      </c>
      <c r="J8" s="96" t="s">
        <v>147</v>
      </c>
      <c r="K8" s="95">
        <v>43</v>
      </c>
      <c r="L8" s="95">
        <v>10</v>
      </c>
      <c r="M8" s="95">
        <v>72</v>
      </c>
      <c r="N8" s="61" t="s">
        <v>314</v>
      </c>
      <c r="O8" s="95">
        <v>44</v>
      </c>
      <c r="P8" s="96" t="s">
        <v>147</v>
      </c>
      <c r="Q8" s="96" t="s">
        <v>147</v>
      </c>
      <c r="R8" s="95">
        <v>5</v>
      </c>
      <c r="S8" s="95">
        <v>49</v>
      </c>
      <c r="T8" s="61" t="s">
        <v>314</v>
      </c>
      <c r="U8" s="95">
        <v>17</v>
      </c>
      <c r="V8" s="96" t="s">
        <v>147</v>
      </c>
      <c r="W8" s="95">
        <v>57</v>
      </c>
      <c r="X8" s="95">
        <v>5</v>
      </c>
      <c r="Y8" s="95">
        <v>79</v>
      </c>
      <c r="Z8" s="61" t="s">
        <v>314</v>
      </c>
      <c r="AA8" s="95">
        <v>20</v>
      </c>
      <c r="AB8" s="96" t="s">
        <v>147</v>
      </c>
      <c r="AC8" s="96" t="s">
        <v>147</v>
      </c>
      <c r="AD8" s="96" t="s">
        <v>147</v>
      </c>
      <c r="AE8" s="95">
        <v>20</v>
      </c>
      <c r="AF8" s="61" t="s">
        <v>314</v>
      </c>
      <c r="AG8" s="95">
        <v>70</v>
      </c>
      <c r="AH8" s="96" t="s">
        <v>147</v>
      </c>
      <c r="AI8" s="95">
        <v>78</v>
      </c>
      <c r="AJ8" s="95">
        <v>8</v>
      </c>
      <c r="AK8" s="95">
        <v>156</v>
      </c>
      <c r="AL8" s="61" t="s">
        <v>314</v>
      </c>
      <c r="AM8" s="95">
        <v>37</v>
      </c>
      <c r="AN8" s="96" t="s">
        <v>147</v>
      </c>
      <c r="AO8" s="96" t="s">
        <v>147</v>
      </c>
      <c r="AP8" s="96" t="s">
        <v>147</v>
      </c>
      <c r="AQ8" s="95">
        <v>37</v>
      </c>
      <c r="AR8" s="61" t="s">
        <v>6</v>
      </c>
      <c r="AS8" s="96" t="s">
        <v>147</v>
      </c>
      <c r="AT8" s="96" t="s">
        <v>147</v>
      </c>
      <c r="AU8" s="96" t="s">
        <v>147</v>
      </c>
      <c r="AV8" s="96" t="s">
        <v>147</v>
      </c>
      <c r="AW8" s="96" t="s">
        <v>147</v>
      </c>
      <c r="AX8" s="63">
        <v>207</v>
      </c>
      <c r="AY8" s="115" t="s">
        <v>147</v>
      </c>
      <c r="AZ8" s="63">
        <v>178</v>
      </c>
      <c r="BA8" s="63">
        <v>28</v>
      </c>
      <c r="BB8" s="63">
        <v>413</v>
      </c>
    </row>
    <row r="9" spans="1:54" ht="15" customHeight="1" x14ac:dyDescent="0.2">
      <c r="A9" s="60" t="s">
        <v>24</v>
      </c>
      <c r="B9" s="61" t="s">
        <v>454</v>
      </c>
      <c r="C9" s="92" t="s">
        <v>324</v>
      </c>
      <c r="D9" s="61" t="s">
        <v>157</v>
      </c>
      <c r="E9" s="61" t="s">
        <v>158</v>
      </c>
      <c r="F9" s="61" t="s">
        <v>155</v>
      </c>
      <c r="G9" s="61" t="s">
        <v>306</v>
      </c>
      <c r="H9" s="61" t="s">
        <v>314</v>
      </c>
      <c r="I9" s="95">
        <v>18</v>
      </c>
      <c r="J9" s="96" t="s">
        <v>147</v>
      </c>
      <c r="K9" s="95">
        <v>26</v>
      </c>
      <c r="L9" s="96" t="s">
        <v>147</v>
      </c>
      <c r="M9" s="95">
        <v>44</v>
      </c>
      <c r="N9" s="61" t="s">
        <v>314</v>
      </c>
      <c r="O9" s="95">
        <v>1</v>
      </c>
      <c r="P9" s="96" t="s">
        <v>147</v>
      </c>
      <c r="Q9" s="95">
        <v>65</v>
      </c>
      <c r="R9" s="96" t="s">
        <v>147</v>
      </c>
      <c r="S9" s="95">
        <v>66</v>
      </c>
      <c r="T9" s="61" t="s">
        <v>314</v>
      </c>
      <c r="U9" s="95">
        <v>7</v>
      </c>
      <c r="V9" s="96" t="s">
        <v>147</v>
      </c>
      <c r="W9" s="95">
        <v>26</v>
      </c>
      <c r="X9" s="96" t="s">
        <v>147</v>
      </c>
      <c r="Y9" s="95">
        <v>33</v>
      </c>
      <c r="Z9" s="61" t="s">
        <v>314</v>
      </c>
      <c r="AA9" s="95">
        <v>25</v>
      </c>
      <c r="AB9" s="96" t="s">
        <v>147</v>
      </c>
      <c r="AC9" s="95">
        <v>2</v>
      </c>
      <c r="AD9" s="96" t="s">
        <v>147</v>
      </c>
      <c r="AE9" s="95">
        <v>27</v>
      </c>
      <c r="AF9" s="61" t="s">
        <v>314</v>
      </c>
      <c r="AG9" s="95">
        <v>21</v>
      </c>
      <c r="AH9" s="96" t="s">
        <v>147</v>
      </c>
      <c r="AI9" s="95">
        <v>29</v>
      </c>
      <c r="AJ9" s="96" t="s">
        <v>147</v>
      </c>
      <c r="AK9" s="95">
        <v>50</v>
      </c>
      <c r="AL9" s="61" t="s">
        <v>314</v>
      </c>
      <c r="AM9" s="95">
        <v>44</v>
      </c>
      <c r="AN9" s="96" t="s">
        <v>147</v>
      </c>
      <c r="AO9" s="96" t="s">
        <v>147</v>
      </c>
      <c r="AP9" s="96" t="s">
        <v>147</v>
      </c>
      <c r="AQ9" s="95">
        <v>44</v>
      </c>
      <c r="AR9" s="61" t="s">
        <v>314</v>
      </c>
      <c r="AS9" s="95">
        <v>12</v>
      </c>
      <c r="AT9" s="96" t="s">
        <v>147</v>
      </c>
      <c r="AU9" s="96" t="s">
        <v>147</v>
      </c>
      <c r="AV9" s="96" t="s">
        <v>147</v>
      </c>
      <c r="AW9" s="95">
        <v>12</v>
      </c>
      <c r="AX9" s="63">
        <v>128</v>
      </c>
      <c r="AY9" s="115" t="s">
        <v>147</v>
      </c>
      <c r="AZ9" s="63">
        <v>148</v>
      </c>
      <c r="BA9" s="115" t="s">
        <v>147</v>
      </c>
      <c r="BB9" s="63">
        <v>276</v>
      </c>
    </row>
    <row r="10" spans="1:54" ht="15" customHeight="1" x14ac:dyDescent="0.2">
      <c r="A10" s="60" t="s">
        <v>24</v>
      </c>
      <c r="B10" s="61" t="s">
        <v>454</v>
      </c>
      <c r="C10" s="92" t="s">
        <v>325</v>
      </c>
      <c r="D10" s="61" t="s">
        <v>157</v>
      </c>
      <c r="E10" s="61" t="s">
        <v>158</v>
      </c>
      <c r="F10" s="61" t="s">
        <v>155</v>
      </c>
      <c r="G10" s="61" t="s">
        <v>158</v>
      </c>
      <c r="H10" s="61" t="s">
        <v>314</v>
      </c>
      <c r="I10" s="95">
        <v>47</v>
      </c>
      <c r="J10" s="96" t="s">
        <v>147</v>
      </c>
      <c r="K10" s="96" t="s">
        <v>147</v>
      </c>
      <c r="L10" s="96" t="s">
        <v>147</v>
      </c>
      <c r="M10" s="95">
        <v>47</v>
      </c>
      <c r="N10" s="61" t="s">
        <v>314</v>
      </c>
      <c r="O10" s="95">
        <v>26</v>
      </c>
      <c r="P10" s="96" t="s">
        <v>147</v>
      </c>
      <c r="Q10" s="96" t="s">
        <v>147</v>
      </c>
      <c r="R10" s="96" t="s">
        <v>147</v>
      </c>
      <c r="S10" s="95">
        <v>26</v>
      </c>
      <c r="T10" s="61" t="s">
        <v>314</v>
      </c>
      <c r="U10" s="95">
        <v>12</v>
      </c>
      <c r="V10" s="96" t="s">
        <v>147</v>
      </c>
      <c r="W10" s="96" t="s">
        <v>147</v>
      </c>
      <c r="X10" s="96" t="s">
        <v>147</v>
      </c>
      <c r="Y10" s="95">
        <v>12</v>
      </c>
      <c r="Z10" s="61" t="s">
        <v>314</v>
      </c>
      <c r="AA10" s="95">
        <v>42</v>
      </c>
      <c r="AB10" s="96" t="s">
        <v>147</v>
      </c>
      <c r="AC10" s="96" t="s">
        <v>147</v>
      </c>
      <c r="AD10" s="96" t="s">
        <v>147</v>
      </c>
      <c r="AE10" s="95">
        <v>42</v>
      </c>
      <c r="AF10" s="61" t="s">
        <v>314</v>
      </c>
      <c r="AG10" s="95">
        <v>42</v>
      </c>
      <c r="AH10" s="96" t="s">
        <v>147</v>
      </c>
      <c r="AI10" s="96" t="s">
        <v>147</v>
      </c>
      <c r="AJ10" s="96" t="s">
        <v>147</v>
      </c>
      <c r="AK10" s="95">
        <v>42</v>
      </c>
      <c r="AL10" s="61" t="s">
        <v>314</v>
      </c>
      <c r="AM10" s="95">
        <v>25</v>
      </c>
      <c r="AN10" s="96" t="s">
        <v>147</v>
      </c>
      <c r="AO10" s="96" t="s">
        <v>147</v>
      </c>
      <c r="AP10" s="96" t="s">
        <v>147</v>
      </c>
      <c r="AQ10" s="95">
        <v>25</v>
      </c>
      <c r="AR10" s="61" t="s">
        <v>6</v>
      </c>
      <c r="AS10" s="96" t="s">
        <v>147</v>
      </c>
      <c r="AT10" s="96" t="s">
        <v>147</v>
      </c>
      <c r="AU10" s="96" t="s">
        <v>147</v>
      </c>
      <c r="AV10" s="96" t="s">
        <v>147</v>
      </c>
      <c r="AW10" s="96" t="s">
        <v>147</v>
      </c>
      <c r="AX10" s="63">
        <v>194</v>
      </c>
      <c r="AY10" s="115" t="s">
        <v>147</v>
      </c>
      <c r="AZ10" s="115" t="s">
        <v>147</v>
      </c>
      <c r="BA10" s="115" t="s">
        <v>147</v>
      </c>
      <c r="BB10" s="63">
        <v>194</v>
      </c>
    </row>
    <row r="11" spans="1:54" ht="15" customHeight="1" x14ac:dyDescent="0.2">
      <c r="A11" s="60" t="s">
        <v>24</v>
      </c>
      <c r="B11" s="61" t="s">
        <v>455</v>
      </c>
      <c r="C11" s="92" t="s">
        <v>326</v>
      </c>
      <c r="D11" s="61" t="s">
        <v>157</v>
      </c>
      <c r="E11" s="61" t="s">
        <v>159</v>
      </c>
      <c r="F11" s="61" t="s">
        <v>155</v>
      </c>
      <c r="G11" s="61" t="s">
        <v>158</v>
      </c>
      <c r="H11" s="61" t="s">
        <v>314</v>
      </c>
      <c r="I11" s="95">
        <v>113</v>
      </c>
      <c r="J11" s="95">
        <v>8</v>
      </c>
      <c r="K11" s="96" t="s">
        <v>147</v>
      </c>
      <c r="L11" s="96" t="s">
        <v>147</v>
      </c>
      <c r="M11" s="95">
        <v>121</v>
      </c>
      <c r="N11" s="61" t="s">
        <v>314</v>
      </c>
      <c r="O11" s="95">
        <v>4</v>
      </c>
      <c r="P11" s="95">
        <v>1</v>
      </c>
      <c r="Q11" s="95">
        <v>36</v>
      </c>
      <c r="R11" s="95">
        <v>8</v>
      </c>
      <c r="S11" s="95">
        <v>49</v>
      </c>
      <c r="T11" s="61" t="s">
        <v>314</v>
      </c>
      <c r="U11" s="95">
        <v>16</v>
      </c>
      <c r="V11" s="96" t="s">
        <v>147</v>
      </c>
      <c r="W11" s="96" t="s">
        <v>147</v>
      </c>
      <c r="X11" s="96" t="s">
        <v>147</v>
      </c>
      <c r="Y11" s="95">
        <v>16</v>
      </c>
      <c r="Z11" s="61" t="s">
        <v>314</v>
      </c>
      <c r="AA11" s="95">
        <v>36</v>
      </c>
      <c r="AB11" s="96" t="s">
        <v>147</v>
      </c>
      <c r="AC11" s="96" t="s">
        <v>147</v>
      </c>
      <c r="AD11" s="96" t="s">
        <v>147</v>
      </c>
      <c r="AE11" s="95">
        <v>36</v>
      </c>
      <c r="AF11" s="61" t="s">
        <v>314</v>
      </c>
      <c r="AG11" s="95">
        <v>31</v>
      </c>
      <c r="AH11" s="96" t="s">
        <v>147</v>
      </c>
      <c r="AI11" s="96" t="s">
        <v>147</v>
      </c>
      <c r="AJ11" s="96" t="s">
        <v>147</v>
      </c>
      <c r="AK11" s="95">
        <v>31</v>
      </c>
      <c r="AL11" s="61" t="s">
        <v>314</v>
      </c>
      <c r="AM11" s="95">
        <v>10</v>
      </c>
      <c r="AN11" s="96" t="s">
        <v>147</v>
      </c>
      <c r="AO11" s="96" t="s">
        <v>147</v>
      </c>
      <c r="AP11" s="96" t="s">
        <v>147</v>
      </c>
      <c r="AQ11" s="95">
        <v>10</v>
      </c>
      <c r="AR11" s="61" t="s">
        <v>6</v>
      </c>
      <c r="AS11" s="96" t="s">
        <v>147</v>
      </c>
      <c r="AT11" s="96" t="s">
        <v>147</v>
      </c>
      <c r="AU11" s="96" t="s">
        <v>147</v>
      </c>
      <c r="AV11" s="96" t="s">
        <v>147</v>
      </c>
      <c r="AW11" s="96" t="s">
        <v>147</v>
      </c>
      <c r="AX11" s="63">
        <v>210</v>
      </c>
      <c r="AY11" s="63">
        <v>9</v>
      </c>
      <c r="AZ11" s="63">
        <v>36</v>
      </c>
      <c r="BA11" s="63">
        <v>8</v>
      </c>
      <c r="BB11" s="63">
        <v>263</v>
      </c>
    </row>
    <row r="12" spans="1:54" ht="15" customHeight="1" x14ac:dyDescent="0.2">
      <c r="A12" s="60" t="s">
        <v>24</v>
      </c>
      <c r="B12" s="61" t="s">
        <v>455</v>
      </c>
      <c r="C12" s="92" t="s">
        <v>25</v>
      </c>
      <c r="D12" s="61" t="s">
        <v>160</v>
      </c>
      <c r="E12" s="61" t="s">
        <v>158</v>
      </c>
      <c r="F12" s="61" t="s">
        <v>155</v>
      </c>
      <c r="G12" s="61" t="s">
        <v>299</v>
      </c>
      <c r="H12" s="61" t="s">
        <v>314</v>
      </c>
      <c r="I12" s="95">
        <v>91.5</v>
      </c>
      <c r="J12" s="96" t="s">
        <v>147</v>
      </c>
      <c r="K12" s="96" t="s">
        <v>147</v>
      </c>
      <c r="L12" s="96" t="s">
        <v>147</v>
      </c>
      <c r="M12" s="95">
        <v>91.5</v>
      </c>
      <c r="N12" s="61" t="s">
        <v>314</v>
      </c>
      <c r="O12" s="95">
        <v>25</v>
      </c>
      <c r="P12" s="96" t="s">
        <v>147</v>
      </c>
      <c r="Q12" s="96" t="s">
        <v>147</v>
      </c>
      <c r="R12" s="96" t="s">
        <v>147</v>
      </c>
      <c r="S12" s="95">
        <v>25</v>
      </c>
      <c r="T12" s="61" t="s">
        <v>314</v>
      </c>
      <c r="U12" s="95">
        <v>110.34</v>
      </c>
      <c r="V12" s="96" t="s">
        <v>147</v>
      </c>
      <c r="W12" s="96" t="s">
        <v>147</v>
      </c>
      <c r="X12" s="96" t="s">
        <v>147</v>
      </c>
      <c r="Y12" s="95">
        <v>110.34</v>
      </c>
      <c r="Z12" s="61" t="s">
        <v>161</v>
      </c>
      <c r="AA12" s="95">
        <v>104.5</v>
      </c>
      <c r="AB12" s="96" t="s">
        <v>147</v>
      </c>
      <c r="AC12" s="96" t="s">
        <v>147</v>
      </c>
      <c r="AD12" s="96" t="s">
        <v>147</v>
      </c>
      <c r="AE12" s="95">
        <v>104.5</v>
      </c>
      <c r="AF12" s="61" t="s">
        <v>314</v>
      </c>
      <c r="AG12" s="95">
        <v>62.34</v>
      </c>
      <c r="AH12" s="96" t="s">
        <v>147</v>
      </c>
      <c r="AI12" s="96" t="s">
        <v>147</v>
      </c>
      <c r="AJ12" s="96" t="s">
        <v>147</v>
      </c>
      <c r="AK12" s="95">
        <v>62.34</v>
      </c>
      <c r="AL12" s="61" t="s">
        <v>314</v>
      </c>
      <c r="AM12" s="95">
        <v>19.5</v>
      </c>
      <c r="AN12" s="95">
        <v>18</v>
      </c>
      <c r="AO12" s="96" t="s">
        <v>147</v>
      </c>
      <c r="AP12" s="96" t="s">
        <v>147</v>
      </c>
      <c r="AQ12" s="95">
        <v>37.5</v>
      </c>
      <c r="AR12" s="61" t="s">
        <v>161</v>
      </c>
      <c r="AS12" s="95">
        <v>1500</v>
      </c>
      <c r="AT12" s="96" t="s">
        <v>147</v>
      </c>
      <c r="AU12" s="96" t="s">
        <v>147</v>
      </c>
      <c r="AV12" s="96" t="s">
        <v>147</v>
      </c>
      <c r="AW12" s="95">
        <v>1500</v>
      </c>
      <c r="AX12" s="63">
        <v>1913.18</v>
      </c>
      <c r="AY12" s="63">
        <v>18</v>
      </c>
      <c r="AZ12" s="115" t="s">
        <v>147</v>
      </c>
      <c r="BA12" s="115" t="s">
        <v>147</v>
      </c>
      <c r="BB12" s="63">
        <v>1931.18</v>
      </c>
    </row>
    <row r="13" spans="1:54" ht="15" customHeight="1" x14ac:dyDescent="0.2">
      <c r="A13" s="60" t="s">
        <v>24</v>
      </c>
      <c r="B13" s="61" t="s">
        <v>455</v>
      </c>
      <c r="C13" s="92" t="s">
        <v>327</v>
      </c>
      <c r="D13" s="61" t="s">
        <v>157</v>
      </c>
      <c r="E13" s="61" t="s">
        <v>158</v>
      </c>
      <c r="F13" s="61" t="s">
        <v>155</v>
      </c>
      <c r="G13" s="61" t="s">
        <v>305</v>
      </c>
      <c r="H13" s="61" t="s">
        <v>313</v>
      </c>
      <c r="I13" s="95">
        <v>33.5</v>
      </c>
      <c r="J13" s="96" t="s">
        <v>147</v>
      </c>
      <c r="K13" s="96" t="s">
        <v>147</v>
      </c>
      <c r="L13" s="96" t="s">
        <v>147</v>
      </c>
      <c r="M13" s="95">
        <v>33.5</v>
      </c>
      <c r="N13" s="61" t="s">
        <v>156</v>
      </c>
      <c r="O13" s="95">
        <v>17</v>
      </c>
      <c r="P13" s="95">
        <v>3</v>
      </c>
      <c r="Q13" s="96" t="s">
        <v>147</v>
      </c>
      <c r="R13" s="96" t="s">
        <v>147</v>
      </c>
      <c r="S13" s="95">
        <v>20</v>
      </c>
      <c r="T13" s="61" t="s">
        <v>314</v>
      </c>
      <c r="U13" s="95">
        <v>3</v>
      </c>
      <c r="V13" s="96" t="s">
        <v>147</v>
      </c>
      <c r="W13" s="96" t="s">
        <v>147</v>
      </c>
      <c r="X13" s="96" t="s">
        <v>147</v>
      </c>
      <c r="Y13" s="95">
        <v>3</v>
      </c>
      <c r="Z13" s="61" t="s">
        <v>314</v>
      </c>
      <c r="AA13" s="95">
        <v>4.5</v>
      </c>
      <c r="AB13" s="96" t="s">
        <v>147</v>
      </c>
      <c r="AC13" s="96" t="s">
        <v>147</v>
      </c>
      <c r="AD13" s="96" t="s">
        <v>147</v>
      </c>
      <c r="AE13" s="95">
        <v>4.5</v>
      </c>
      <c r="AF13" s="61" t="s">
        <v>314</v>
      </c>
      <c r="AG13" s="95">
        <v>5</v>
      </c>
      <c r="AH13" s="95">
        <v>4</v>
      </c>
      <c r="AI13" s="96" t="s">
        <v>147</v>
      </c>
      <c r="AJ13" s="96" t="s">
        <v>147</v>
      </c>
      <c r="AK13" s="95">
        <v>9</v>
      </c>
      <c r="AL13" s="61" t="s">
        <v>314</v>
      </c>
      <c r="AM13" s="95">
        <v>1</v>
      </c>
      <c r="AN13" s="96" t="s">
        <v>147</v>
      </c>
      <c r="AO13" s="96" t="s">
        <v>147</v>
      </c>
      <c r="AP13" s="96" t="s">
        <v>147</v>
      </c>
      <c r="AQ13" s="95">
        <v>1</v>
      </c>
      <c r="AR13" s="61" t="s">
        <v>6</v>
      </c>
      <c r="AS13" s="96" t="s">
        <v>147</v>
      </c>
      <c r="AT13" s="96" t="s">
        <v>147</v>
      </c>
      <c r="AU13" s="96" t="s">
        <v>147</v>
      </c>
      <c r="AV13" s="96" t="s">
        <v>147</v>
      </c>
      <c r="AW13" s="96" t="s">
        <v>147</v>
      </c>
      <c r="AX13" s="63">
        <v>64</v>
      </c>
      <c r="AY13" s="63">
        <v>7</v>
      </c>
      <c r="AZ13" s="115">
        <v>0</v>
      </c>
      <c r="BA13" s="115">
        <v>0</v>
      </c>
      <c r="BB13" s="63">
        <v>71</v>
      </c>
    </row>
    <row r="14" spans="1:54" ht="15" customHeight="1" x14ac:dyDescent="0.2">
      <c r="A14" s="60" t="s">
        <v>34</v>
      </c>
      <c r="B14" s="61" t="s">
        <v>454</v>
      </c>
      <c r="C14" s="92" t="s">
        <v>35</v>
      </c>
      <c r="D14" s="61" t="s">
        <v>160</v>
      </c>
      <c r="E14" s="61" t="s">
        <v>155</v>
      </c>
      <c r="F14" s="61" t="s">
        <v>155</v>
      </c>
      <c r="G14" s="61" t="s">
        <v>307</v>
      </c>
      <c r="H14" s="61" t="s">
        <v>314</v>
      </c>
      <c r="I14" s="95">
        <v>24</v>
      </c>
      <c r="J14" s="96" t="s">
        <v>147</v>
      </c>
      <c r="K14" s="96" t="s">
        <v>147</v>
      </c>
      <c r="L14" s="96" t="s">
        <v>147</v>
      </c>
      <c r="M14" s="95">
        <v>24</v>
      </c>
      <c r="N14" s="61" t="s">
        <v>314</v>
      </c>
      <c r="O14" s="95">
        <v>23</v>
      </c>
      <c r="P14" s="96" t="s">
        <v>147</v>
      </c>
      <c r="Q14" s="96" t="s">
        <v>147</v>
      </c>
      <c r="R14" s="96" t="s">
        <v>147</v>
      </c>
      <c r="S14" s="95">
        <v>23</v>
      </c>
      <c r="T14" s="61" t="s">
        <v>314</v>
      </c>
      <c r="U14" s="95">
        <v>10</v>
      </c>
      <c r="V14" s="96" t="s">
        <v>147</v>
      </c>
      <c r="W14" s="95">
        <v>2</v>
      </c>
      <c r="X14" s="96" t="s">
        <v>147</v>
      </c>
      <c r="Y14" s="95">
        <v>12</v>
      </c>
      <c r="Z14" s="61" t="s">
        <v>316</v>
      </c>
      <c r="AA14" s="95">
        <v>50</v>
      </c>
      <c r="AB14" s="96" t="s">
        <v>147</v>
      </c>
      <c r="AC14" s="95">
        <v>10</v>
      </c>
      <c r="AD14" s="96" t="s">
        <v>147</v>
      </c>
      <c r="AE14" s="95">
        <v>60</v>
      </c>
      <c r="AF14" s="61" t="s">
        <v>314</v>
      </c>
      <c r="AG14" s="95">
        <v>50</v>
      </c>
      <c r="AH14" s="96" t="s">
        <v>147</v>
      </c>
      <c r="AI14" s="96" t="s">
        <v>147</v>
      </c>
      <c r="AJ14" s="96" t="s">
        <v>147</v>
      </c>
      <c r="AK14" s="95">
        <v>50</v>
      </c>
      <c r="AL14" s="61" t="s">
        <v>314</v>
      </c>
      <c r="AM14" s="95">
        <v>33</v>
      </c>
      <c r="AN14" s="96" t="s">
        <v>147</v>
      </c>
      <c r="AO14" s="95">
        <v>23</v>
      </c>
      <c r="AP14" s="96" t="s">
        <v>147</v>
      </c>
      <c r="AQ14" s="95">
        <v>56</v>
      </c>
      <c r="AR14" s="61" t="s">
        <v>6</v>
      </c>
      <c r="AS14" s="96" t="s">
        <v>147</v>
      </c>
      <c r="AT14" s="96" t="s">
        <v>147</v>
      </c>
      <c r="AU14" s="96" t="s">
        <v>147</v>
      </c>
      <c r="AV14" s="96" t="s">
        <v>147</v>
      </c>
      <c r="AW14" s="96" t="s">
        <v>147</v>
      </c>
      <c r="AX14" s="63">
        <v>190</v>
      </c>
      <c r="AY14" s="115" t="s">
        <v>147</v>
      </c>
      <c r="AZ14" s="63">
        <v>35</v>
      </c>
      <c r="BA14" s="115" t="s">
        <v>147</v>
      </c>
      <c r="BB14" s="63">
        <v>225</v>
      </c>
    </row>
    <row r="15" spans="1:54" ht="15" customHeight="1" x14ac:dyDescent="0.2">
      <c r="A15" s="60" t="s">
        <v>84</v>
      </c>
      <c r="B15" s="61" t="s">
        <v>454</v>
      </c>
      <c r="C15" s="92" t="s">
        <v>85</v>
      </c>
      <c r="D15" s="61" t="s">
        <v>157</v>
      </c>
      <c r="E15" s="61" t="s">
        <v>155</v>
      </c>
      <c r="F15" s="61" t="s">
        <v>155</v>
      </c>
      <c r="G15" s="61" t="s">
        <v>301</v>
      </c>
      <c r="H15" s="61" t="s">
        <v>315</v>
      </c>
      <c r="I15" s="95">
        <v>116.13</v>
      </c>
      <c r="J15" s="95">
        <v>8</v>
      </c>
      <c r="K15" s="95">
        <v>3</v>
      </c>
      <c r="L15" s="96" t="s">
        <v>147</v>
      </c>
      <c r="M15" s="95">
        <v>127.13</v>
      </c>
      <c r="N15" s="61" t="s">
        <v>315</v>
      </c>
      <c r="O15" s="95">
        <v>27</v>
      </c>
      <c r="P15" s="95">
        <v>4</v>
      </c>
      <c r="Q15" s="96" t="s">
        <v>147</v>
      </c>
      <c r="R15" s="95">
        <v>7</v>
      </c>
      <c r="S15" s="95">
        <v>38</v>
      </c>
      <c r="T15" s="61" t="s">
        <v>314</v>
      </c>
      <c r="U15" s="95">
        <v>8</v>
      </c>
      <c r="V15" s="96" t="s">
        <v>147</v>
      </c>
      <c r="W15" s="96" t="s">
        <v>147</v>
      </c>
      <c r="X15" s="96" t="s">
        <v>147</v>
      </c>
      <c r="Y15" s="95">
        <v>8</v>
      </c>
      <c r="Z15" s="61" t="s">
        <v>315</v>
      </c>
      <c r="AA15" s="95">
        <v>52.25</v>
      </c>
      <c r="AB15" s="96" t="s">
        <v>147</v>
      </c>
      <c r="AC15" s="96" t="s">
        <v>147</v>
      </c>
      <c r="AD15" s="96" t="s">
        <v>147</v>
      </c>
      <c r="AE15" s="95">
        <v>52.25</v>
      </c>
      <c r="AF15" s="61" t="s">
        <v>314</v>
      </c>
      <c r="AG15" s="95">
        <v>22.13</v>
      </c>
      <c r="AH15" s="96" t="s">
        <v>147</v>
      </c>
      <c r="AI15" s="95">
        <v>7</v>
      </c>
      <c r="AJ15" s="96" t="s">
        <v>147</v>
      </c>
      <c r="AK15" s="95">
        <v>29.13</v>
      </c>
      <c r="AL15" s="61" t="s">
        <v>156</v>
      </c>
      <c r="AM15" s="95">
        <v>2</v>
      </c>
      <c r="AN15" s="96" t="s">
        <v>147</v>
      </c>
      <c r="AO15" s="96" t="s">
        <v>147</v>
      </c>
      <c r="AP15" s="96" t="s">
        <v>147</v>
      </c>
      <c r="AQ15" s="95">
        <v>2</v>
      </c>
      <c r="AR15" s="61" t="s">
        <v>314</v>
      </c>
      <c r="AS15" s="95">
        <v>10</v>
      </c>
      <c r="AT15" s="96" t="s">
        <v>147</v>
      </c>
      <c r="AU15" s="96" t="s">
        <v>147</v>
      </c>
      <c r="AV15" s="96" t="s">
        <v>147</v>
      </c>
      <c r="AW15" s="95">
        <v>10</v>
      </c>
      <c r="AX15" s="63">
        <v>237.5</v>
      </c>
      <c r="AY15" s="63">
        <v>12</v>
      </c>
      <c r="AZ15" s="63">
        <v>10</v>
      </c>
      <c r="BA15" s="63">
        <v>7</v>
      </c>
      <c r="BB15" s="63">
        <v>266.5</v>
      </c>
    </row>
    <row r="16" spans="1:54" ht="15" customHeight="1" x14ac:dyDescent="0.2">
      <c r="A16" s="60" t="s">
        <v>90</v>
      </c>
      <c r="B16" s="61" t="s">
        <v>455</v>
      </c>
      <c r="C16" s="92" t="s">
        <v>91</v>
      </c>
      <c r="D16" s="61" t="s">
        <v>160</v>
      </c>
      <c r="E16" s="61" t="s">
        <v>155</v>
      </c>
      <c r="F16" s="61" t="s">
        <v>155</v>
      </c>
      <c r="G16" s="61" t="s">
        <v>301</v>
      </c>
      <c r="H16" s="61" t="s">
        <v>314</v>
      </c>
      <c r="I16" s="95">
        <v>15</v>
      </c>
      <c r="J16" s="96" t="s">
        <v>147</v>
      </c>
      <c r="K16" s="96" t="s">
        <v>147</v>
      </c>
      <c r="L16" s="96" t="s">
        <v>147</v>
      </c>
      <c r="M16" s="95">
        <v>15</v>
      </c>
      <c r="N16" s="61" t="s">
        <v>314</v>
      </c>
      <c r="O16" s="95">
        <v>7</v>
      </c>
      <c r="P16" s="96" t="s">
        <v>147</v>
      </c>
      <c r="Q16" s="96" t="s">
        <v>147</v>
      </c>
      <c r="R16" s="96" t="s">
        <v>147</v>
      </c>
      <c r="S16" s="95">
        <v>7</v>
      </c>
      <c r="T16" s="61" t="s">
        <v>314</v>
      </c>
      <c r="U16" s="96" t="s">
        <v>147</v>
      </c>
      <c r="V16" s="96" t="s">
        <v>147</v>
      </c>
      <c r="W16" s="96" t="s">
        <v>147</v>
      </c>
      <c r="X16" s="96" t="s">
        <v>147</v>
      </c>
      <c r="Y16" s="96" t="s">
        <v>147</v>
      </c>
      <c r="Z16" s="61" t="s">
        <v>314</v>
      </c>
      <c r="AA16" s="95">
        <v>60</v>
      </c>
      <c r="AB16" s="96" t="s">
        <v>147</v>
      </c>
      <c r="AC16" s="96" t="s">
        <v>147</v>
      </c>
      <c r="AD16" s="96" t="s">
        <v>147</v>
      </c>
      <c r="AE16" s="95">
        <v>60</v>
      </c>
      <c r="AF16" s="61" t="s">
        <v>314</v>
      </c>
      <c r="AG16" s="95">
        <v>60</v>
      </c>
      <c r="AH16" s="96" t="s">
        <v>147</v>
      </c>
      <c r="AI16" s="96" t="s">
        <v>147</v>
      </c>
      <c r="AJ16" s="96" t="s">
        <v>147</v>
      </c>
      <c r="AK16" s="95">
        <v>60</v>
      </c>
      <c r="AL16" s="61" t="s">
        <v>314</v>
      </c>
      <c r="AM16" s="95">
        <v>12</v>
      </c>
      <c r="AN16" s="96" t="s">
        <v>147</v>
      </c>
      <c r="AO16" s="96" t="s">
        <v>147</v>
      </c>
      <c r="AP16" s="96" t="s">
        <v>147</v>
      </c>
      <c r="AQ16" s="95">
        <v>12</v>
      </c>
      <c r="AR16" s="61" t="s">
        <v>6</v>
      </c>
      <c r="AS16" s="96" t="s">
        <v>147</v>
      </c>
      <c r="AT16" s="96" t="s">
        <v>147</v>
      </c>
      <c r="AU16" s="96" t="s">
        <v>147</v>
      </c>
      <c r="AV16" s="96" t="s">
        <v>147</v>
      </c>
      <c r="AW16" s="96" t="s">
        <v>147</v>
      </c>
      <c r="AX16" s="63">
        <v>154</v>
      </c>
      <c r="AY16" s="115" t="s">
        <v>147</v>
      </c>
      <c r="AZ16" s="115" t="s">
        <v>147</v>
      </c>
      <c r="BA16" s="115" t="s">
        <v>147</v>
      </c>
      <c r="BB16" s="63">
        <v>154</v>
      </c>
    </row>
    <row r="17" spans="1:54" ht="15" customHeight="1" x14ac:dyDescent="0.2">
      <c r="A17" s="60" t="s">
        <v>135</v>
      </c>
      <c r="B17" s="61" t="s">
        <v>454</v>
      </c>
      <c r="C17" s="92" t="s">
        <v>136</v>
      </c>
      <c r="D17" s="61" t="s">
        <v>160</v>
      </c>
      <c r="E17" s="61" t="s">
        <v>158</v>
      </c>
      <c r="F17" s="61" t="s">
        <v>155</v>
      </c>
      <c r="G17" s="61" t="s">
        <v>306</v>
      </c>
      <c r="H17" s="61" t="s">
        <v>314</v>
      </c>
      <c r="I17" s="95">
        <v>53.75</v>
      </c>
      <c r="J17" s="95">
        <v>21.3</v>
      </c>
      <c r="K17" s="95">
        <v>12</v>
      </c>
      <c r="L17" s="96" t="s">
        <v>147</v>
      </c>
      <c r="M17" s="95">
        <v>87.05</v>
      </c>
      <c r="N17" s="61" t="s">
        <v>314</v>
      </c>
      <c r="O17" s="95">
        <v>18.3</v>
      </c>
      <c r="P17" s="96" t="s">
        <v>147</v>
      </c>
      <c r="Q17" s="95">
        <v>9</v>
      </c>
      <c r="R17" s="95">
        <v>4</v>
      </c>
      <c r="S17" s="95">
        <v>31.3</v>
      </c>
      <c r="T17" s="61" t="s">
        <v>314</v>
      </c>
      <c r="U17" s="95">
        <v>8</v>
      </c>
      <c r="V17" s="95">
        <v>11.45</v>
      </c>
      <c r="W17" s="96" t="s">
        <v>147</v>
      </c>
      <c r="X17" s="96" t="s">
        <v>147</v>
      </c>
      <c r="Y17" s="95">
        <v>19.45</v>
      </c>
      <c r="Z17" s="61" t="s">
        <v>314</v>
      </c>
      <c r="AA17" s="95">
        <v>33.35</v>
      </c>
      <c r="AB17" s="96" t="s">
        <v>147</v>
      </c>
      <c r="AC17" s="96" t="s">
        <v>147</v>
      </c>
      <c r="AD17" s="96" t="s">
        <v>147</v>
      </c>
      <c r="AE17" s="95">
        <v>33.35</v>
      </c>
      <c r="AF17" s="61" t="s">
        <v>314</v>
      </c>
      <c r="AG17" s="95">
        <v>43.5</v>
      </c>
      <c r="AH17" s="95">
        <v>3</v>
      </c>
      <c r="AI17" s="95">
        <v>15</v>
      </c>
      <c r="AJ17" s="96" t="s">
        <v>147</v>
      </c>
      <c r="AK17" s="95">
        <v>61.5</v>
      </c>
      <c r="AL17" s="61" t="s">
        <v>314</v>
      </c>
      <c r="AM17" s="95">
        <v>8.4</v>
      </c>
      <c r="AN17" s="96" t="s">
        <v>147</v>
      </c>
      <c r="AO17" s="96" t="s">
        <v>147</v>
      </c>
      <c r="AP17" s="96" t="s">
        <v>147</v>
      </c>
      <c r="AQ17" s="95">
        <v>8.4</v>
      </c>
      <c r="AR17" s="61" t="s">
        <v>314</v>
      </c>
      <c r="AS17" s="95">
        <v>14</v>
      </c>
      <c r="AT17" s="96" t="s">
        <v>147</v>
      </c>
      <c r="AU17" s="96" t="s">
        <v>147</v>
      </c>
      <c r="AV17" s="96" t="s">
        <v>147</v>
      </c>
      <c r="AW17" s="95">
        <v>14</v>
      </c>
      <c r="AX17" s="63">
        <v>179.3</v>
      </c>
      <c r="AY17" s="63">
        <v>35.75</v>
      </c>
      <c r="AZ17" s="63">
        <v>36</v>
      </c>
      <c r="BA17" s="63">
        <v>4</v>
      </c>
      <c r="BB17" s="63">
        <v>255.05</v>
      </c>
    </row>
    <row r="18" spans="1:54" ht="15" customHeight="1" x14ac:dyDescent="0.2">
      <c r="A18" s="60" t="s">
        <v>135</v>
      </c>
      <c r="B18" s="61" t="s">
        <v>455</v>
      </c>
      <c r="C18" s="92" t="s">
        <v>328</v>
      </c>
      <c r="D18" s="61" t="s">
        <v>160</v>
      </c>
      <c r="E18" s="61" t="s">
        <v>155</v>
      </c>
      <c r="F18" s="61" t="s">
        <v>155</v>
      </c>
      <c r="G18" s="61" t="s">
        <v>235</v>
      </c>
      <c r="H18" s="61" t="s">
        <v>358</v>
      </c>
      <c r="I18" s="95">
        <v>28</v>
      </c>
      <c r="J18" s="95">
        <v>8</v>
      </c>
      <c r="K18" s="96" t="s">
        <v>147</v>
      </c>
      <c r="L18" s="96" t="s">
        <v>147</v>
      </c>
      <c r="M18" s="95">
        <v>36</v>
      </c>
      <c r="N18" s="61" t="s">
        <v>314</v>
      </c>
      <c r="O18" s="95">
        <v>36</v>
      </c>
      <c r="P18" s="96" t="s">
        <v>147</v>
      </c>
      <c r="Q18" s="95">
        <v>40</v>
      </c>
      <c r="R18" s="95">
        <v>30</v>
      </c>
      <c r="S18" s="95">
        <v>106</v>
      </c>
      <c r="T18" s="61" t="s">
        <v>314</v>
      </c>
      <c r="U18" s="95">
        <v>20</v>
      </c>
      <c r="V18" s="95">
        <v>8</v>
      </c>
      <c r="W18" s="96" t="s">
        <v>147</v>
      </c>
      <c r="X18" s="96" t="s">
        <v>147</v>
      </c>
      <c r="Y18" s="95">
        <v>28</v>
      </c>
      <c r="Z18" s="61" t="s">
        <v>314</v>
      </c>
      <c r="AA18" s="95">
        <v>30</v>
      </c>
      <c r="AB18" s="96" t="s">
        <v>147</v>
      </c>
      <c r="AC18" s="96" t="s">
        <v>147</v>
      </c>
      <c r="AD18" s="96" t="s">
        <v>147</v>
      </c>
      <c r="AE18" s="95">
        <v>30</v>
      </c>
      <c r="AF18" s="61" t="s">
        <v>314</v>
      </c>
      <c r="AG18" s="95">
        <v>36</v>
      </c>
      <c r="AH18" s="96" t="s">
        <v>147</v>
      </c>
      <c r="AI18" s="96" t="s">
        <v>147</v>
      </c>
      <c r="AJ18" s="96" t="s">
        <v>147</v>
      </c>
      <c r="AK18" s="95">
        <v>36</v>
      </c>
      <c r="AL18" s="61" t="s">
        <v>314</v>
      </c>
      <c r="AM18" s="95">
        <v>8</v>
      </c>
      <c r="AN18" s="96" t="s">
        <v>147</v>
      </c>
      <c r="AO18" s="96" t="s">
        <v>147</v>
      </c>
      <c r="AP18" s="96" t="s">
        <v>147</v>
      </c>
      <c r="AQ18" s="95">
        <v>8</v>
      </c>
      <c r="AR18" s="61" t="s">
        <v>6</v>
      </c>
      <c r="AS18" s="96" t="s">
        <v>147</v>
      </c>
      <c r="AT18" s="96" t="s">
        <v>147</v>
      </c>
      <c r="AU18" s="96" t="s">
        <v>147</v>
      </c>
      <c r="AV18" s="96" t="s">
        <v>147</v>
      </c>
      <c r="AW18" s="96" t="s">
        <v>147</v>
      </c>
      <c r="AX18" s="63">
        <v>158</v>
      </c>
      <c r="AY18" s="63">
        <v>16</v>
      </c>
      <c r="AZ18" s="63">
        <v>40</v>
      </c>
      <c r="BA18" s="63">
        <v>30</v>
      </c>
      <c r="BB18" s="63">
        <v>244</v>
      </c>
    </row>
    <row r="19" spans="1:54" ht="15" customHeight="1" x14ac:dyDescent="0.2">
      <c r="A19" s="60" t="s">
        <v>41</v>
      </c>
      <c r="B19" s="61" t="s">
        <v>454</v>
      </c>
      <c r="C19" s="92" t="s">
        <v>329</v>
      </c>
      <c r="D19" s="61" t="s">
        <v>158</v>
      </c>
      <c r="E19" s="61" t="s">
        <v>158</v>
      </c>
      <c r="F19" s="61" t="s">
        <v>155</v>
      </c>
      <c r="G19" s="61" t="s">
        <v>300</v>
      </c>
      <c r="H19" s="61" t="s">
        <v>314</v>
      </c>
      <c r="I19" s="95">
        <v>31</v>
      </c>
      <c r="J19" s="95">
        <v>8</v>
      </c>
      <c r="K19" s="96" t="s">
        <v>147</v>
      </c>
      <c r="L19" s="96" t="s">
        <v>147</v>
      </c>
      <c r="M19" s="95">
        <v>39</v>
      </c>
      <c r="N19" s="61" t="s">
        <v>314</v>
      </c>
      <c r="O19" s="95">
        <v>29</v>
      </c>
      <c r="P19" s="95">
        <v>1</v>
      </c>
      <c r="Q19" s="96" t="s">
        <v>147</v>
      </c>
      <c r="R19" s="95">
        <v>2</v>
      </c>
      <c r="S19" s="95">
        <v>32</v>
      </c>
      <c r="T19" s="61" t="s">
        <v>314</v>
      </c>
      <c r="U19" s="95">
        <v>10</v>
      </c>
      <c r="V19" s="96" t="s">
        <v>147</v>
      </c>
      <c r="W19" s="96" t="s">
        <v>147</v>
      </c>
      <c r="X19" s="96" t="s">
        <v>147</v>
      </c>
      <c r="Y19" s="95">
        <v>10</v>
      </c>
      <c r="Z19" s="61" t="s">
        <v>314</v>
      </c>
      <c r="AA19" s="95">
        <v>31</v>
      </c>
      <c r="AB19" s="96" t="s">
        <v>147</v>
      </c>
      <c r="AC19" s="96" t="s">
        <v>147</v>
      </c>
      <c r="AD19" s="96" t="s">
        <v>147</v>
      </c>
      <c r="AE19" s="95">
        <v>31</v>
      </c>
      <c r="AF19" s="61" t="s">
        <v>314</v>
      </c>
      <c r="AG19" s="95">
        <v>88</v>
      </c>
      <c r="AH19" s="96" t="s">
        <v>147</v>
      </c>
      <c r="AI19" s="96" t="s">
        <v>147</v>
      </c>
      <c r="AJ19" s="96" t="s">
        <v>147</v>
      </c>
      <c r="AK19" s="95">
        <v>88</v>
      </c>
      <c r="AL19" s="61" t="s">
        <v>314</v>
      </c>
      <c r="AM19" s="95">
        <v>30</v>
      </c>
      <c r="AN19" s="96" t="s">
        <v>147</v>
      </c>
      <c r="AO19" s="96" t="s">
        <v>147</v>
      </c>
      <c r="AP19" s="96" t="s">
        <v>147</v>
      </c>
      <c r="AQ19" s="95">
        <v>30</v>
      </c>
      <c r="AR19" s="61" t="s">
        <v>314</v>
      </c>
      <c r="AS19" s="95">
        <v>20</v>
      </c>
      <c r="AT19" s="96" t="s">
        <v>147</v>
      </c>
      <c r="AU19" s="96" t="s">
        <v>147</v>
      </c>
      <c r="AV19" s="96" t="s">
        <v>147</v>
      </c>
      <c r="AW19" s="95">
        <v>20</v>
      </c>
      <c r="AX19" s="63">
        <v>239</v>
      </c>
      <c r="AY19" s="63">
        <v>9</v>
      </c>
      <c r="AZ19" s="115" t="s">
        <v>147</v>
      </c>
      <c r="BA19" s="63">
        <v>2</v>
      </c>
      <c r="BB19" s="63">
        <v>250</v>
      </c>
    </row>
    <row r="20" spans="1:54" ht="15" customHeight="1" x14ac:dyDescent="0.2">
      <c r="A20" s="60" t="s">
        <v>88</v>
      </c>
      <c r="B20" s="61" t="s">
        <v>454</v>
      </c>
      <c r="C20" s="92" t="s">
        <v>330</v>
      </c>
      <c r="D20" s="61" t="s">
        <v>154</v>
      </c>
      <c r="E20" s="61" t="s">
        <v>158</v>
      </c>
      <c r="F20" s="61" t="s">
        <v>155</v>
      </c>
      <c r="G20" s="61" t="s">
        <v>158</v>
      </c>
      <c r="H20" s="61" t="s">
        <v>314</v>
      </c>
      <c r="I20" s="95">
        <v>61</v>
      </c>
      <c r="J20" s="95">
        <v>8</v>
      </c>
      <c r="K20" s="95">
        <v>9</v>
      </c>
      <c r="L20" s="96" t="s">
        <v>147</v>
      </c>
      <c r="M20" s="95">
        <v>78</v>
      </c>
      <c r="N20" s="61" t="s">
        <v>314</v>
      </c>
      <c r="O20" s="95">
        <v>23</v>
      </c>
      <c r="P20" s="96" t="s">
        <v>147</v>
      </c>
      <c r="Q20" s="96" t="s">
        <v>147</v>
      </c>
      <c r="R20" s="95">
        <v>11</v>
      </c>
      <c r="S20" s="95">
        <v>34</v>
      </c>
      <c r="T20" s="61" t="s">
        <v>314</v>
      </c>
      <c r="U20" s="95">
        <v>6</v>
      </c>
      <c r="V20" s="96" t="s">
        <v>147</v>
      </c>
      <c r="W20" s="95">
        <v>6</v>
      </c>
      <c r="X20" s="96" t="s">
        <v>147</v>
      </c>
      <c r="Y20" s="95">
        <v>12</v>
      </c>
      <c r="Z20" s="61" t="s">
        <v>314</v>
      </c>
      <c r="AA20" s="95">
        <v>30</v>
      </c>
      <c r="AB20" s="96" t="s">
        <v>147</v>
      </c>
      <c r="AC20" s="96" t="s">
        <v>147</v>
      </c>
      <c r="AD20" s="96" t="s">
        <v>147</v>
      </c>
      <c r="AE20" s="95">
        <v>30</v>
      </c>
      <c r="AF20" s="61" t="s">
        <v>314</v>
      </c>
      <c r="AG20" s="95">
        <v>72</v>
      </c>
      <c r="AH20" s="95">
        <v>3</v>
      </c>
      <c r="AI20" s="95">
        <v>159</v>
      </c>
      <c r="AJ20" s="96" t="s">
        <v>147</v>
      </c>
      <c r="AK20" s="95">
        <v>234</v>
      </c>
      <c r="AL20" s="61" t="s">
        <v>314</v>
      </c>
      <c r="AM20" s="95">
        <v>9</v>
      </c>
      <c r="AN20" s="96" t="s">
        <v>147</v>
      </c>
      <c r="AO20" s="96" t="s">
        <v>147</v>
      </c>
      <c r="AP20" s="96" t="s">
        <v>147</v>
      </c>
      <c r="AQ20" s="95">
        <v>9</v>
      </c>
      <c r="AR20" s="61" t="s">
        <v>314</v>
      </c>
      <c r="AS20" s="95">
        <v>13.5</v>
      </c>
      <c r="AT20" s="96" t="s">
        <v>147</v>
      </c>
      <c r="AU20" s="96" t="s">
        <v>147</v>
      </c>
      <c r="AV20" s="95">
        <v>48</v>
      </c>
      <c r="AW20" s="95">
        <v>61.5</v>
      </c>
      <c r="AX20" s="63">
        <v>214.5</v>
      </c>
      <c r="AY20" s="63">
        <v>11</v>
      </c>
      <c r="AZ20" s="63">
        <v>174</v>
      </c>
      <c r="BA20" s="63">
        <v>59</v>
      </c>
      <c r="BB20" s="63">
        <v>458.5</v>
      </c>
    </row>
    <row r="21" spans="1:54" ht="15" customHeight="1" x14ac:dyDescent="0.2">
      <c r="A21" s="60" t="s">
        <v>88</v>
      </c>
      <c r="B21" s="61" t="s">
        <v>454</v>
      </c>
      <c r="C21" s="92" t="s">
        <v>331</v>
      </c>
      <c r="D21" s="61" t="s">
        <v>160</v>
      </c>
      <c r="E21" s="61" t="s">
        <v>158</v>
      </c>
      <c r="F21" s="61" t="s">
        <v>155</v>
      </c>
      <c r="G21" s="61" t="s">
        <v>158</v>
      </c>
      <c r="H21" s="61" t="s">
        <v>314</v>
      </c>
      <c r="I21" s="95">
        <v>48</v>
      </c>
      <c r="J21" s="96" t="s">
        <v>147</v>
      </c>
      <c r="K21" s="96" t="s">
        <v>147</v>
      </c>
      <c r="L21" s="96" t="s">
        <v>147</v>
      </c>
      <c r="M21" s="95">
        <v>48</v>
      </c>
      <c r="N21" s="61" t="s">
        <v>314</v>
      </c>
      <c r="O21" s="95">
        <v>20</v>
      </c>
      <c r="P21" s="96" t="s">
        <v>147</v>
      </c>
      <c r="Q21" s="95">
        <v>6</v>
      </c>
      <c r="R21" s="96" t="s">
        <v>147</v>
      </c>
      <c r="S21" s="95">
        <v>26</v>
      </c>
      <c r="T21" s="61" t="s">
        <v>314</v>
      </c>
      <c r="U21" s="95">
        <v>8</v>
      </c>
      <c r="V21" s="96" t="s">
        <v>147</v>
      </c>
      <c r="W21" s="96" t="s">
        <v>147</v>
      </c>
      <c r="X21" s="96" t="s">
        <v>147</v>
      </c>
      <c r="Y21" s="95">
        <v>8</v>
      </c>
      <c r="Z21" s="61" t="s">
        <v>314</v>
      </c>
      <c r="AA21" s="95">
        <v>24</v>
      </c>
      <c r="AB21" s="96" t="s">
        <v>147</v>
      </c>
      <c r="AC21" s="96" t="s">
        <v>147</v>
      </c>
      <c r="AD21" s="96" t="s">
        <v>147</v>
      </c>
      <c r="AE21" s="95">
        <v>24</v>
      </c>
      <c r="AF21" s="61" t="s">
        <v>314</v>
      </c>
      <c r="AG21" s="95">
        <v>32</v>
      </c>
      <c r="AH21" s="96" t="s">
        <v>147</v>
      </c>
      <c r="AI21" s="96" t="s">
        <v>147</v>
      </c>
      <c r="AJ21" s="96" t="s">
        <v>147</v>
      </c>
      <c r="AK21" s="95">
        <v>32</v>
      </c>
      <c r="AL21" s="61" t="s">
        <v>314</v>
      </c>
      <c r="AM21" s="95">
        <v>8</v>
      </c>
      <c r="AN21" s="96" t="s">
        <v>147</v>
      </c>
      <c r="AO21" s="96" t="s">
        <v>147</v>
      </c>
      <c r="AP21" s="96" t="s">
        <v>147</v>
      </c>
      <c r="AQ21" s="95">
        <v>8</v>
      </c>
      <c r="AR21" s="61" t="s">
        <v>6</v>
      </c>
      <c r="AS21" s="96" t="s">
        <v>147</v>
      </c>
      <c r="AT21" s="96" t="s">
        <v>147</v>
      </c>
      <c r="AU21" s="96" t="s">
        <v>147</v>
      </c>
      <c r="AV21" s="96" t="s">
        <v>147</v>
      </c>
      <c r="AW21" s="96" t="s">
        <v>147</v>
      </c>
      <c r="AX21" s="63">
        <v>140</v>
      </c>
      <c r="AY21" s="115" t="s">
        <v>147</v>
      </c>
      <c r="AZ21" s="63">
        <v>6</v>
      </c>
      <c r="BA21" s="115" t="s">
        <v>147</v>
      </c>
      <c r="BB21" s="63">
        <v>146</v>
      </c>
    </row>
    <row r="22" spans="1:54" ht="15" customHeight="1" x14ac:dyDescent="0.2">
      <c r="A22" s="60" t="s">
        <v>115</v>
      </c>
      <c r="B22" s="61" t="s">
        <v>454</v>
      </c>
      <c r="C22" s="92" t="s">
        <v>116</v>
      </c>
      <c r="D22" s="61" t="s">
        <v>160</v>
      </c>
      <c r="E22" s="61" t="s">
        <v>155</v>
      </c>
      <c r="F22" s="61" t="s">
        <v>155</v>
      </c>
      <c r="G22" s="61" t="s">
        <v>302</v>
      </c>
      <c r="H22" s="61" t="s">
        <v>314</v>
      </c>
      <c r="I22" s="95">
        <v>102</v>
      </c>
      <c r="J22" s="95">
        <v>3</v>
      </c>
      <c r="K22" s="95">
        <v>94</v>
      </c>
      <c r="L22" s="96" t="s">
        <v>147</v>
      </c>
      <c r="M22" s="95">
        <v>199</v>
      </c>
      <c r="N22" s="61" t="s">
        <v>314</v>
      </c>
      <c r="O22" s="95">
        <v>21</v>
      </c>
      <c r="P22" s="96" t="s">
        <v>147</v>
      </c>
      <c r="Q22" s="95">
        <v>75</v>
      </c>
      <c r="R22" s="96" t="s">
        <v>147</v>
      </c>
      <c r="S22" s="95">
        <v>96</v>
      </c>
      <c r="T22" s="61" t="s">
        <v>314</v>
      </c>
      <c r="U22" s="95">
        <v>21</v>
      </c>
      <c r="V22" s="95">
        <v>1</v>
      </c>
      <c r="W22" s="95">
        <v>100</v>
      </c>
      <c r="X22" s="96" t="s">
        <v>147</v>
      </c>
      <c r="Y22" s="95">
        <v>122</v>
      </c>
      <c r="Z22" s="61" t="s">
        <v>314</v>
      </c>
      <c r="AA22" s="95">
        <v>94</v>
      </c>
      <c r="AB22" s="96" t="s">
        <v>147</v>
      </c>
      <c r="AC22" s="95">
        <v>60</v>
      </c>
      <c r="AD22" s="96" t="s">
        <v>147</v>
      </c>
      <c r="AE22" s="95">
        <v>154</v>
      </c>
      <c r="AF22" s="61" t="s">
        <v>314</v>
      </c>
      <c r="AG22" s="95">
        <v>88</v>
      </c>
      <c r="AH22" s="96" t="s">
        <v>147</v>
      </c>
      <c r="AI22" s="95">
        <v>20</v>
      </c>
      <c r="AJ22" s="96" t="s">
        <v>147</v>
      </c>
      <c r="AK22" s="95">
        <v>108</v>
      </c>
      <c r="AL22" s="61" t="s">
        <v>314</v>
      </c>
      <c r="AM22" s="95">
        <v>9</v>
      </c>
      <c r="AN22" s="96" t="s">
        <v>147</v>
      </c>
      <c r="AO22" s="95">
        <v>50</v>
      </c>
      <c r="AP22" s="96" t="s">
        <v>147</v>
      </c>
      <c r="AQ22" s="95">
        <v>59</v>
      </c>
      <c r="AR22" s="61" t="s">
        <v>314</v>
      </c>
      <c r="AS22" s="95">
        <v>28</v>
      </c>
      <c r="AT22" s="96" t="s">
        <v>147</v>
      </c>
      <c r="AU22" s="96" t="s">
        <v>147</v>
      </c>
      <c r="AV22" s="96" t="s">
        <v>147</v>
      </c>
      <c r="AW22" s="95">
        <v>28</v>
      </c>
      <c r="AX22" s="63">
        <v>363</v>
      </c>
      <c r="AY22" s="63">
        <v>4</v>
      </c>
      <c r="AZ22" s="63">
        <v>399</v>
      </c>
      <c r="BA22" s="115" t="s">
        <v>147</v>
      </c>
      <c r="BB22" s="63">
        <v>766</v>
      </c>
    </row>
    <row r="23" spans="1:54" ht="15" customHeight="1" x14ac:dyDescent="0.2">
      <c r="A23" s="60" t="s">
        <v>21</v>
      </c>
      <c r="B23" s="61" t="s">
        <v>454</v>
      </c>
      <c r="C23" s="92" t="s">
        <v>22</v>
      </c>
      <c r="D23" s="61" t="s">
        <v>160</v>
      </c>
      <c r="E23" s="61" t="s">
        <v>155</v>
      </c>
      <c r="F23" s="61" t="s">
        <v>155</v>
      </c>
      <c r="G23" s="61" t="s">
        <v>235</v>
      </c>
      <c r="H23" s="61" t="s">
        <v>314</v>
      </c>
      <c r="I23" s="95">
        <v>79.37</v>
      </c>
      <c r="J23" s="96" t="s">
        <v>147</v>
      </c>
      <c r="K23" s="95">
        <v>45.5</v>
      </c>
      <c r="L23" s="95">
        <v>7</v>
      </c>
      <c r="M23" s="95">
        <v>131.87</v>
      </c>
      <c r="N23" s="61" t="s">
        <v>314</v>
      </c>
      <c r="O23" s="95">
        <v>9.75</v>
      </c>
      <c r="P23" s="96" t="s">
        <v>147</v>
      </c>
      <c r="Q23" s="95">
        <v>37</v>
      </c>
      <c r="R23" s="95">
        <v>16</v>
      </c>
      <c r="S23" s="95">
        <v>62.75</v>
      </c>
      <c r="T23" s="61" t="s">
        <v>314</v>
      </c>
      <c r="U23" s="95">
        <v>30.91</v>
      </c>
      <c r="V23" s="95">
        <v>1</v>
      </c>
      <c r="W23" s="96" t="s">
        <v>147</v>
      </c>
      <c r="X23" s="96" t="s">
        <v>147</v>
      </c>
      <c r="Y23" s="95">
        <v>31.91</v>
      </c>
      <c r="Z23" s="61" t="s">
        <v>314</v>
      </c>
      <c r="AA23" s="95">
        <v>50.81</v>
      </c>
      <c r="AB23" s="95">
        <v>1</v>
      </c>
      <c r="AC23" s="95">
        <v>19</v>
      </c>
      <c r="AD23" s="95">
        <v>2</v>
      </c>
      <c r="AE23" s="95">
        <v>72.81</v>
      </c>
      <c r="AF23" s="61" t="s">
        <v>314</v>
      </c>
      <c r="AG23" s="95">
        <v>74.650000000000006</v>
      </c>
      <c r="AH23" s="95">
        <v>5</v>
      </c>
      <c r="AI23" s="95">
        <v>74</v>
      </c>
      <c r="AJ23" s="95">
        <v>15</v>
      </c>
      <c r="AK23" s="95">
        <v>168.65</v>
      </c>
      <c r="AL23" s="61" t="s">
        <v>314</v>
      </c>
      <c r="AM23" s="95">
        <v>19.760000000000002</v>
      </c>
      <c r="AN23" s="95">
        <v>4</v>
      </c>
      <c r="AO23" s="95">
        <v>148</v>
      </c>
      <c r="AP23" s="96" t="s">
        <v>147</v>
      </c>
      <c r="AQ23" s="95">
        <v>171.76</v>
      </c>
      <c r="AR23" s="61" t="s">
        <v>314</v>
      </c>
      <c r="AS23" s="95">
        <v>5.28</v>
      </c>
      <c r="AT23" s="96" t="s">
        <v>147</v>
      </c>
      <c r="AU23" s="95">
        <v>7</v>
      </c>
      <c r="AV23" s="96" t="s">
        <v>147</v>
      </c>
      <c r="AW23" s="95">
        <v>12.28</v>
      </c>
      <c r="AX23" s="63">
        <v>270.52999999999997</v>
      </c>
      <c r="AY23" s="63">
        <v>11</v>
      </c>
      <c r="AZ23" s="63">
        <v>330.5</v>
      </c>
      <c r="BA23" s="63">
        <v>40</v>
      </c>
      <c r="BB23" s="63">
        <v>652.03</v>
      </c>
    </row>
    <row r="24" spans="1:54" ht="15" customHeight="1" x14ac:dyDescent="0.2">
      <c r="A24" s="60" t="s">
        <v>95</v>
      </c>
      <c r="B24" s="61" t="s">
        <v>454</v>
      </c>
      <c r="C24" s="92" t="s">
        <v>114</v>
      </c>
      <c r="D24" s="61" t="s">
        <v>160</v>
      </c>
      <c r="E24" s="61" t="s">
        <v>155</v>
      </c>
      <c r="F24" s="61" t="s">
        <v>155</v>
      </c>
      <c r="G24" s="61" t="s">
        <v>306</v>
      </c>
      <c r="H24" s="61" t="s">
        <v>156</v>
      </c>
      <c r="I24" s="95">
        <v>45</v>
      </c>
      <c r="J24" s="95">
        <v>2</v>
      </c>
      <c r="K24" s="95">
        <v>24</v>
      </c>
      <c r="L24" s="96" t="s">
        <v>147</v>
      </c>
      <c r="M24" s="95">
        <v>71</v>
      </c>
      <c r="N24" s="61" t="s">
        <v>314</v>
      </c>
      <c r="O24" s="95">
        <v>9</v>
      </c>
      <c r="P24" s="96" t="s">
        <v>147</v>
      </c>
      <c r="Q24" s="96" t="s">
        <v>147</v>
      </c>
      <c r="R24" s="95">
        <v>3</v>
      </c>
      <c r="S24" s="95">
        <v>12</v>
      </c>
      <c r="T24" s="61" t="s">
        <v>314</v>
      </c>
      <c r="U24" s="95">
        <v>7</v>
      </c>
      <c r="V24" s="96" t="s">
        <v>147</v>
      </c>
      <c r="W24" s="95">
        <v>7</v>
      </c>
      <c r="X24" s="96" t="s">
        <v>147</v>
      </c>
      <c r="Y24" s="95">
        <v>14</v>
      </c>
      <c r="Z24" s="61" t="s">
        <v>314</v>
      </c>
      <c r="AA24" s="95">
        <v>49</v>
      </c>
      <c r="AB24" s="96" t="s">
        <v>147</v>
      </c>
      <c r="AC24" s="96" t="s">
        <v>147</v>
      </c>
      <c r="AD24" s="96" t="s">
        <v>147</v>
      </c>
      <c r="AE24" s="95">
        <v>49</v>
      </c>
      <c r="AF24" s="61" t="s">
        <v>314</v>
      </c>
      <c r="AG24" s="95">
        <v>74</v>
      </c>
      <c r="AH24" s="96" t="s">
        <v>147</v>
      </c>
      <c r="AI24" s="95">
        <v>11</v>
      </c>
      <c r="AJ24" s="96" t="s">
        <v>147</v>
      </c>
      <c r="AK24" s="95">
        <v>85</v>
      </c>
      <c r="AL24" s="61" t="s">
        <v>314</v>
      </c>
      <c r="AM24" s="95">
        <v>12</v>
      </c>
      <c r="AN24" s="96" t="s">
        <v>147</v>
      </c>
      <c r="AO24" s="96" t="s">
        <v>147</v>
      </c>
      <c r="AP24" s="96" t="s">
        <v>147</v>
      </c>
      <c r="AQ24" s="95">
        <v>12</v>
      </c>
      <c r="AR24" s="61" t="s">
        <v>6</v>
      </c>
      <c r="AS24" s="96" t="s">
        <v>147</v>
      </c>
      <c r="AT24" s="96" t="s">
        <v>147</v>
      </c>
      <c r="AU24" s="96" t="s">
        <v>147</v>
      </c>
      <c r="AV24" s="96" t="s">
        <v>147</v>
      </c>
      <c r="AW24" s="96" t="s">
        <v>147</v>
      </c>
      <c r="AX24" s="63">
        <v>196</v>
      </c>
      <c r="AY24" s="63">
        <v>2</v>
      </c>
      <c r="AZ24" s="63">
        <v>42</v>
      </c>
      <c r="BA24" s="63">
        <v>3</v>
      </c>
      <c r="BB24" s="63">
        <v>243</v>
      </c>
    </row>
    <row r="25" spans="1:54" ht="15" customHeight="1" x14ac:dyDescent="0.2">
      <c r="A25" s="60" t="s">
        <v>95</v>
      </c>
      <c r="B25" s="61" t="s">
        <v>454</v>
      </c>
      <c r="C25" s="92" t="s">
        <v>96</v>
      </c>
      <c r="D25" s="61" t="s">
        <v>160</v>
      </c>
      <c r="E25" s="61" t="s">
        <v>155</v>
      </c>
      <c r="F25" s="61" t="s">
        <v>155</v>
      </c>
      <c r="G25" s="61" t="s">
        <v>302</v>
      </c>
      <c r="H25" s="61" t="s">
        <v>314</v>
      </c>
      <c r="I25" s="95">
        <v>36</v>
      </c>
      <c r="J25" s="96" t="s">
        <v>147</v>
      </c>
      <c r="K25" s="95">
        <v>12</v>
      </c>
      <c r="L25" s="96" t="s">
        <v>147</v>
      </c>
      <c r="M25" s="95">
        <v>48</v>
      </c>
      <c r="N25" s="61" t="s">
        <v>314</v>
      </c>
      <c r="O25" s="95">
        <v>17</v>
      </c>
      <c r="P25" s="96" t="s">
        <v>147</v>
      </c>
      <c r="Q25" s="95">
        <v>12</v>
      </c>
      <c r="R25" s="95">
        <v>12</v>
      </c>
      <c r="S25" s="95">
        <v>41</v>
      </c>
      <c r="T25" s="61" t="s">
        <v>314</v>
      </c>
      <c r="U25" s="95">
        <v>5</v>
      </c>
      <c r="V25" s="95">
        <v>5</v>
      </c>
      <c r="W25" s="95">
        <v>32</v>
      </c>
      <c r="X25" s="96" t="s">
        <v>147</v>
      </c>
      <c r="Y25" s="95">
        <v>42</v>
      </c>
      <c r="Z25" s="61" t="s">
        <v>314</v>
      </c>
      <c r="AA25" s="95">
        <v>21</v>
      </c>
      <c r="AB25" s="96" t="s">
        <v>147</v>
      </c>
      <c r="AC25" s="96" t="s">
        <v>147</v>
      </c>
      <c r="AD25" s="96" t="s">
        <v>147</v>
      </c>
      <c r="AE25" s="95">
        <v>21</v>
      </c>
      <c r="AF25" s="61" t="s">
        <v>314</v>
      </c>
      <c r="AG25" s="95">
        <v>68</v>
      </c>
      <c r="AH25" s="96" t="s">
        <v>147</v>
      </c>
      <c r="AI25" s="96" t="s">
        <v>147</v>
      </c>
      <c r="AJ25" s="96" t="s">
        <v>147</v>
      </c>
      <c r="AK25" s="95">
        <v>68</v>
      </c>
      <c r="AL25" s="61" t="s">
        <v>314</v>
      </c>
      <c r="AM25" s="95">
        <v>17</v>
      </c>
      <c r="AN25" s="96" t="s">
        <v>147</v>
      </c>
      <c r="AO25" s="96" t="s">
        <v>147</v>
      </c>
      <c r="AP25" s="96" t="s">
        <v>147</v>
      </c>
      <c r="AQ25" s="95">
        <v>17</v>
      </c>
      <c r="AR25" s="61" t="s">
        <v>6</v>
      </c>
      <c r="AS25" s="96" t="s">
        <v>147</v>
      </c>
      <c r="AT25" s="96" t="s">
        <v>147</v>
      </c>
      <c r="AU25" s="96" t="s">
        <v>147</v>
      </c>
      <c r="AV25" s="96" t="s">
        <v>147</v>
      </c>
      <c r="AW25" s="96" t="s">
        <v>147</v>
      </c>
      <c r="AX25" s="63">
        <v>164</v>
      </c>
      <c r="AY25" s="63">
        <v>5</v>
      </c>
      <c r="AZ25" s="63">
        <v>56</v>
      </c>
      <c r="BA25" s="63">
        <v>12</v>
      </c>
      <c r="BB25" s="63">
        <v>237</v>
      </c>
    </row>
    <row r="26" spans="1:54" ht="15" customHeight="1" x14ac:dyDescent="0.2">
      <c r="A26" s="60" t="s">
        <v>142</v>
      </c>
      <c r="B26" s="61" t="s">
        <v>454</v>
      </c>
      <c r="C26" s="92" t="s">
        <v>332</v>
      </c>
      <c r="D26" s="61" t="s">
        <v>160</v>
      </c>
      <c r="E26" s="61" t="s">
        <v>155</v>
      </c>
      <c r="F26" s="61" t="s">
        <v>155</v>
      </c>
      <c r="G26" s="61" t="s">
        <v>302</v>
      </c>
      <c r="H26" s="61" t="s">
        <v>314</v>
      </c>
      <c r="I26" s="95">
        <v>52</v>
      </c>
      <c r="J26" s="96" t="s">
        <v>147</v>
      </c>
      <c r="K26" s="96" t="s">
        <v>147</v>
      </c>
      <c r="L26" s="96" t="s">
        <v>147</v>
      </c>
      <c r="M26" s="95">
        <v>52</v>
      </c>
      <c r="N26" s="61" t="s">
        <v>314</v>
      </c>
      <c r="O26" s="95">
        <v>94</v>
      </c>
      <c r="P26" s="96" t="s">
        <v>147</v>
      </c>
      <c r="Q26" s="96" t="s">
        <v>147</v>
      </c>
      <c r="R26" s="96" t="s">
        <v>147</v>
      </c>
      <c r="S26" s="95">
        <v>94</v>
      </c>
      <c r="T26" s="61" t="s">
        <v>314</v>
      </c>
      <c r="U26" s="95">
        <v>17</v>
      </c>
      <c r="V26" s="96" t="s">
        <v>147</v>
      </c>
      <c r="W26" s="96" t="s">
        <v>147</v>
      </c>
      <c r="X26" s="96" t="s">
        <v>147</v>
      </c>
      <c r="Y26" s="95">
        <v>17</v>
      </c>
      <c r="Z26" s="61" t="s">
        <v>314</v>
      </c>
      <c r="AA26" s="95">
        <v>16</v>
      </c>
      <c r="AB26" s="96" t="s">
        <v>147</v>
      </c>
      <c r="AC26" s="96" t="s">
        <v>147</v>
      </c>
      <c r="AD26" s="96" t="s">
        <v>147</v>
      </c>
      <c r="AE26" s="95">
        <v>16</v>
      </c>
      <c r="AF26" s="61" t="s">
        <v>314</v>
      </c>
      <c r="AG26" s="95">
        <v>62</v>
      </c>
      <c r="AH26" s="96" t="s">
        <v>147</v>
      </c>
      <c r="AI26" s="96" t="s">
        <v>147</v>
      </c>
      <c r="AJ26" s="96" t="s">
        <v>147</v>
      </c>
      <c r="AK26" s="95">
        <v>62</v>
      </c>
      <c r="AL26" s="61" t="s">
        <v>314</v>
      </c>
      <c r="AM26" s="95">
        <v>12</v>
      </c>
      <c r="AN26" s="96" t="s">
        <v>147</v>
      </c>
      <c r="AO26" s="96" t="s">
        <v>147</v>
      </c>
      <c r="AP26" s="96" t="s">
        <v>147</v>
      </c>
      <c r="AQ26" s="95">
        <v>12</v>
      </c>
      <c r="AR26" s="61" t="s">
        <v>6</v>
      </c>
      <c r="AS26" s="96" t="s">
        <v>147</v>
      </c>
      <c r="AT26" s="96" t="s">
        <v>147</v>
      </c>
      <c r="AU26" s="96" t="s">
        <v>147</v>
      </c>
      <c r="AV26" s="96" t="s">
        <v>147</v>
      </c>
      <c r="AW26" s="96" t="s">
        <v>147</v>
      </c>
      <c r="AX26" s="63">
        <v>253</v>
      </c>
      <c r="AY26" s="115" t="s">
        <v>147</v>
      </c>
      <c r="AZ26" s="115" t="s">
        <v>147</v>
      </c>
      <c r="BA26" s="115" t="s">
        <v>147</v>
      </c>
      <c r="BB26" s="63">
        <v>253</v>
      </c>
    </row>
    <row r="27" spans="1:54" ht="15" customHeight="1" x14ac:dyDescent="0.2">
      <c r="A27" s="60" t="s">
        <v>122</v>
      </c>
      <c r="B27" s="61" t="s">
        <v>454</v>
      </c>
      <c r="C27" s="92" t="s">
        <v>753</v>
      </c>
      <c r="D27" s="61" t="s">
        <v>154</v>
      </c>
      <c r="E27" s="61" t="s">
        <v>155</v>
      </c>
      <c r="F27" s="61" t="s">
        <v>155</v>
      </c>
      <c r="G27" s="61" t="s">
        <v>306</v>
      </c>
      <c r="H27" s="61" t="s">
        <v>314</v>
      </c>
      <c r="I27" s="95">
        <v>63</v>
      </c>
      <c r="J27" s="96" t="s">
        <v>147</v>
      </c>
      <c r="K27" s="96" t="s">
        <v>147</v>
      </c>
      <c r="L27" s="96" t="s">
        <v>147</v>
      </c>
      <c r="M27" s="95">
        <v>63</v>
      </c>
      <c r="N27" s="61" t="s">
        <v>314</v>
      </c>
      <c r="O27" s="95">
        <v>41</v>
      </c>
      <c r="P27" s="96" t="s">
        <v>147</v>
      </c>
      <c r="Q27" s="95">
        <v>54</v>
      </c>
      <c r="R27" s="96" t="s">
        <v>147</v>
      </c>
      <c r="S27" s="95">
        <v>95</v>
      </c>
      <c r="T27" s="61" t="s">
        <v>314</v>
      </c>
      <c r="U27" s="95">
        <v>12</v>
      </c>
      <c r="V27" s="96" t="s">
        <v>147</v>
      </c>
      <c r="W27" s="96" t="s">
        <v>147</v>
      </c>
      <c r="X27" s="96" t="s">
        <v>147</v>
      </c>
      <c r="Y27" s="95">
        <v>12</v>
      </c>
      <c r="Z27" s="61" t="s">
        <v>314</v>
      </c>
      <c r="AA27" s="95">
        <v>52</v>
      </c>
      <c r="AB27" s="96" t="s">
        <v>147</v>
      </c>
      <c r="AC27" s="96" t="s">
        <v>147</v>
      </c>
      <c r="AD27" s="96" t="s">
        <v>147</v>
      </c>
      <c r="AE27" s="95">
        <v>52</v>
      </c>
      <c r="AF27" s="61" t="s">
        <v>314</v>
      </c>
      <c r="AG27" s="95">
        <v>32</v>
      </c>
      <c r="AH27" s="95">
        <v>3</v>
      </c>
      <c r="AI27" s="96" t="s">
        <v>147</v>
      </c>
      <c r="AJ27" s="96" t="s">
        <v>147</v>
      </c>
      <c r="AK27" s="95">
        <v>35</v>
      </c>
      <c r="AL27" s="61" t="s">
        <v>314</v>
      </c>
      <c r="AM27" s="95">
        <v>31</v>
      </c>
      <c r="AN27" s="95">
        <v>20</v>
      </c>
      <c r="AO27" s="96" t="s">
        <v>147</v>
      </c>
      <c r="AP27" s="96" t="s">
        <v>147</v>
      </c>
      <c r="AQ27" s="95">
        <v>51</v>
      </c>
      <c r="AR27" s="61" t="s">
        <v>314</v>
      </c>
      <c r="AS27" s="95">
        <v>41</v>
      </c>
      <c r="AT27" s="96" t="s">
        <v>147</v>
      </c>
      <c r="AU27" s="96" t="s">
        <v>147</v>
      </c>
      <c r="AV27" s="95">
        <v>5</v>
      </c>
      <c r="AW27" s="95">
        <v>46</v>
      </c>
      <c r="AX27" s="63">
        <v>272</v>
      </c>
      <c r="AY27" s="63">
        <v>23</v>
      </c>
      <c r="AZ27" s="63">
        <v>54</v>
      </c>
      <c r="BA27" s="63">
        <v>5</v>
      </c>
      <c r="BB27" s="63">
        <v>354</v>
      </c>
    </row>
    <row r="28" spans="1:54" ht="15" customHeight="1" x14ac:dyDescent="0.2">
      <c r="A28" s="60" t="s">
        <v>28</v>
      </c>
      <c r="B28" s="61" t="s">
        <v>455</v>
      </c>
      <c r="C28" s="92" t="s">
        <v>29</v>
      </c>
      <c r="D28" s="61" t="s">
        <v>157</v>
      </c>
      <c r="E28" s="61" t="s">
        <v>159</v>
      </c>
      <c r="F28" s="61" t="s">
        <v>155</v>
      </c>
      <c r="G28" s="61" t="s">
        <v>301</v>
      </c>
      <c r="H28" s="61" t="s">
        <v>314</v>
      </c>
      <c r="I28" s="95">
        <v>50</v>
      </c>
      <c r="J28" s="96" t="s">
        <v>147</v>
      </c>
      <c r="K28" s="96" t="s">
        <v>147</v>
      </c>
      <c r="L28" s="96" t="s">
        <v>147</v>
      </c>
      <c r="M28" s="95">
        <v>50</v>
      </c>
      <c r="N28" s="61" t="s">
        <v>314</v>
      </c>
      <c r="O28" s="95">
        <v>50</v>
      </c>
      <c r="P28" s="95">
        <v>10</v>
      </c>
      <c r="Q28" s="96" t="s">
        <v>147</v>
      </c>
      <c r="R28" s="96" t="s">
        <v>147</v>
      </c>
      <c r="S28" s="95">
        <v>60</v>
      </c>
      <c r="T28" s="61" t="s">
        <v>314</v>
      </c>
      <c r="U28" s="95">
        <v>30</v>
      </c>
      <c r="V28" s="96" t="s">
        <v>147</v>
      </c>
      <c r="W28" s="96" t="s">
        <v>147</v>
      </c>
      <c r="X28" s="96" t="s">
        <v>147</v>
      </c>
      <c r="Y28" s="95">
        <v>30</v>
      </c>
      <c r="Z28" s="61" t="s">
        <v>314</v>
      </c>
      <c r="AA28" s="95">
        <v>30</v>
      </c>
      <c r="AB28" s="96" t="s">
        <v>147</v>
      </c>
      <c r="AC28" s="96" t="s">
        <v>147</v>
      </c>
      <c r="AD28" s="96" t="s">
        <v>147</v>
      </c>
      <c r="AE28" s="95">
        <v>30</v>
      </c>
      <c r="AF28" s="61" t="s">
        <v>314</v>
      </c>
      <c r="AG28" s="95">
        <v>30</v>
      </c>
      <c r="AH28" s="96" t="s">
        <v>147</v>
      </c>
      <c r="AI28" s="96" t="s">
        <v>147</v>
      </c>
      <c r="AJ28" s="96" t="s">
        <v>147</v>
      </c>
      <c r="AK28" s="95">
        <v>30</v>
      </c>
      <c r="AL28" s="61" t="s">
        <v>314</v>
      </c>
      <c r="AM28" s="95">
        <v>50</v>
      </c>
      <c r="AN28" s="95">
        <v>80</v>
      </c>
      <c r="AO28" s="96" t="s">
        <v>147</v>
      </c>
      <c r="AP28" s="95">
        <v>5</v>
      </c>
      <c r="AQ28" s="95">
        <v>135</v>
      </c>
      <c r="AR28" s="61" t="s">
        <v>6</v>
      </c>
      <c r="AS28" s="96" t="s">
        <v>147</v>
      </c>
      <c r="AT28" s="96" t="s">
        <v>147</v>
      </c>
      <c r="AU28" s="96" t="s">
        <v>147</v>
      </c>
      <c r="AV28" s="96" t="s">
        <v>147</v>
      </c>
      <c r="AW28" s="96" t="s">
        <v>147</v>
      </c>
      <c r="AX28" s="63">
        <v>240</v>
      </c>
      <c r="AY28" s="63">
        <v>90</v>
      </c>
      <c r="AZ28" s="115" t="s">
        <v>147</v>
      </c>
      <c r="BA28" s="63">
        <v>5</v>
      </c>
      <c r="BB28" s="63">
        <v>335</v>
      </c>
    </row>
    <row r="29" spans="1:54" ht="15" customHeight="1" x14ac:dyDescent="0.2">
      <c r="A29" s="60" t="s">
        <v>28</v>
      </c>
      <c r="B29" s="61" t="s">
        <v>455</v>
      </c>
      <c r="C29" s="92" t="s">
        <v>64</v>
      </c>
      <c r="D29" s="61" t="s">
        <v>160</v>
      </c>
      <c r="E29" s="61" t="s">
        <v>155</v>
      </c>
      <c r="F29" s="61" t="s">
        <v>155</v>
      </c>
      <c r="G29" s="61" t="s">
        <v>306</v>
      </c>
      <c r="H29" s="61" t="s">
        <v>314</v>
      </c>
      <c r="I29" s="95">
        <v>11</v>
      </c>
      <c r="J29" s="96" t="s">
        <v>147</v>
      </c>
      <c r="K29" s="96" t="s">
        <v>147</v>
      </c>
      <c r="L29" s="96" t="s">
        <v>147</v>
      </c>
      <c r="M29" s="95">
        <v>11</v>
      </c>
      <c r="N29" s="61" t="s">
        <v>314</v>
      </c>
      <c r="O29" s="95">
        <v>26</v>
      </c>
      <c r="P29" s="96" t="s">
        <v>147</v>
      </c>
      <c r="Q29" s="96" t="s">
        <v>147</v>
      </c>
      <c r="R29" s="96" t="s">
        <v>147</v>
      </c>
      <c r="S29" s="95">
        <v>26</v>
      </c>
      <c r="T29" s="61" t="s">
        <v>314</v>
      </c>
      <c r="U29" s="95">
        <v>10</v>
      </c>
      <c r="V29" s="96" t="s">
        <v>147</v>
      </c>
      <c r="W29" s="96" t="s">
        <v>147</v>
      </c>
      <c r="X29" s="96" t="s">
        <v>147</v>
      </c>
      <c r="Y29" s="95">
        <v>10</v>
      </c>
      <c r="Z29" s="61" t="s">
        <v>314</v>
      </c>
      <c r="AA29" s="95">
        <v>20</v>
      </c>
      <c r="AB29" s="96" t="s">
        <v>147</v>
      </c>
      <c r="AC29" s="96" t="s">
        <v>147</v>
      </c>
      <c r="AD29" s="96" t="s">
        <v>147</v>
      </c>
      <c r="AE29" s="95">
        <v>20</v>
      </c>
      <c r="AF29" s="61" t="s">
        <v>314</v>
      </c>
      <c r="AG29" s="95">
        <v>23</v>
      </c>
      <c r="AH29" s="96" t="s">
        <v>147</v>
      </c>
      <c r="AI29" s="96" t="s">
        <v>147</v>
      </c>
      <c r="AJ29" s="96" t="s">
        <v>147</v>
      </c>
      <c r="AK29" s="95">
        <v>23</v>
      </c>
      <c r="AL29" s="61" t="s">
        <v>314</v>
      </c>
      <c r="AM29" s="95">
        <v>58</v>
      </c>
      <c r="AN29" s="95">
        <v>4</v>
      </c>
      <c r="AO29" s="96" t="s">
        <v>147</v>
      </c>
      <c r="AP29" s="96" t="s">
        <v>147</v>
      </c>
      <c r="AQ29" s="95">
        <v>62</v>
      </c>
      <c r="AR29" s="61" t="s">
        <v>314</v>
      </c>
      <c r="AS29" s="95">
        <v>10</v>
      </c>
      <c r="AT29" s="96" t="s">
        <v>147</v>
      </c>
      <c r="AU29" s="95">
        <v>6</v>
      </c>
      <c r="AV29" s="96" t="s">
        <v>147</v>
      </c>
      <c r="AW29" s="95">
        <v>16</v>
      </c>
      <c r="AX29" s="63">
        <v>158</v>
      </c>
      <c r="AY29" s="63">
        <v>4</v>
      </c>
      <c r="AZ29" s="63">
        <v>6</v>
      </c>
      <c r="BA29" s="115" t="s">
        <v>147</v>
      </c>
      <c r="BB29" s="63">
        <v>168</v>
      </c>
    </row>
    <row r="30" spans="1:54" ht="15" customHeight="1" x14ac:dyDescent="0.2">
      <c r="A30" s="60" t="s">
        <v>28</v>
      </c>
      <c r="B30" s="61" t="s">
        <v>455</v>
      </c>
      <c r="C30" s="92" t="s">
        <v>72</v>
      </c>
      <c r="D30" s="61" t="s">
        <v>160</v>
      </c>
      <c r="E30" s="61" t="s">
        <v>155</v>
      </c>
      <c r="F30" s="61" t="s">
        <v>155</v>
      </c>
      <c r="G30" s="61" t="s">
        <v>158</v>
      </c>
      <c r="H30" s="61" t="s">
        <v>314</v>
      </c>
      <c r="I30" s="95">
        <v>42</v>
      </c>
      <c r="J30" s="95">
        <v>9</v>
      </c>
      <c r="K30" s="96" t="s">
        <v>147</v>
      </c>
      <c r="L30" s="96" t="s">
        <v>147</v>
      </c>
      <c r="M30" s="95">
        <v>51</v>
      </c>
      <c r="N30" s="61" t="s">
        <v>314</v>
      </c>
      <c r="O30" s="95">
        <v>19</v>
      </c>
      <c r="P30" s="96" t="s">
        <v>147</v>
      </c>
      <c r="Q30" s="95">
        <v>62</v>
      </c>
      <c r="R30" s="95">
        <v>25</v>
      </c>
      <c r="S30" s="95">
        <v>106</v>
      </c>
      <c r="T30" s="61" t="s">
        <v>314</v>
      </c>
      <c r="U30" s="95">
        <v>21</v>
      </c>
      <c r="V30" s="95">
        <v>2</v>
      </c>
      <c r="W30" s="96" t="s">
        <v>147</v>
      </c>
      <c r="X30" s="96" t="s">
        <v>147</v>
      </c>
      <c r="Y30" s="95">
        <v>23</v>
      </c>
      <c r="Z30" s="61" t="s">
        <v>314</v>
      </c>
      <c r="AA30" s="95">
        <v>37</v>
      </c>
      <c r="AB30" s="95">
        <v>2</v>
      </c>
      <c r="AC30" s="95">
        <v>15</v>
      </c>
      <c r="AD30" s="96" t="s">
        <v>147</v>
      </c>
      <c r="AE30" s="95">
        <v>54</v>
      </c>
      <c r="AF30" s="61" t="s">
        <v>314</v>
      </c>
      <c r="AG30" s="95">
        <v>82</v>
      </c>
      <c r="AH30" s="95">
        <v>5</v>
      </c>
      <c r="AI30" s="95">
        <v>35</v>
      </c>
      <c r="AJ30" s="95">
        <v>30</v>
      </c>
      <c r="AK30" s="95">
        <v>152</v>
      </c>
      <c r="AL30" s="61" t="s">
        <v>314</v>
      </c>
      <c r="AM30" s="95">
        <v>20</v>
      </c>
      <c r="AN30" s="96" t="s">
        <v>147</v>
      </c>
      <c r="AO30" s="96" t="s">
        <v>147</v>
      </c>
      <c r="AP30" s="96" t="s">
        <v>147</v>
      </c>
      <c r="AQ30" s="95">
        <v>20</v>
      </c>
      <c r="AR30" s="61" t="s">
        <v>6</v>
      </c>
      <c r="AS30" s="95">
        <v>6</v>
      </c>
      <c r="AT30" s="96" t="s">
        <v>147</v>
      </c>
      <c r="AU30" s="96" t="s">
        <v>147</v>
      </c>
      <c r="AV30" s="96" t="s">
        <v>147</v>
      </c>
      <c r="AW30" s="95">
        <v>6</v>
      </c>
      <c r="AX30" s="63">
        <v>227</v>
      </c>
      <c r="AY30" s="63">
        <v>18</v>
      </c>
      <c r="AZ30" s="63">
        <v>112</v>
      </c>
      <c r="BA30" s="63">
        <v>55</v>
      </c>
      <c r="BB30" s="63">
        <v>412</v>
      </c>
    </row>
    <row r="31" spans="1:54" ht="15" customHeight="1" x14ac:dyDescent="0.2">
      <c r="A31" s="60" t="s">
        <v>37</v>
      </c>
      <c r="B31" s="61" t="s">
        <v>298</v>
      </c>
      <c r="C31" s="92" t="s">
        <v>333</v>
      </c>
      <c r="D31" s="61" t="s">
        <v>160</v>
      </c>
      <c r="E31" s="61" t="s">
        <v>155</v>
      </c>
      <c r="F31" s="61" t="s">
        <v>155</v>
      </c>
      <c r="G31" s="61" t="s">
        <v>158</v>
      </c>
      <c r="H31" s="61" t="s">
        <v>314</v>
      </c>
      <c r="I31" s="95">
        <v>58</v>
      </c>
      <c r="J31" s="95">
        <v>6</v>
      </c>
      <c r="K31" s="95">
        <v>180</v>
      </c>
      <c r="L31" s="95">
        <v>12</v>
      </c>
      <c r="M31" s="95">
        <v>256</v>
      </c>
      <c r="N31" s="61" t="s">
        <v>314</v>
      </c>
      <c r="O31" s="95">
        <v>22</v>
      </c>
      <c r="P31" s="95">
        <v>1</v>
      </c>
      <c r="Q31" s="95">
        <v>62</v>
      </c>
      <c r="R31" s="95">
        <v>26</v>
      </c>
      <c r="S31" s="95">
        <v>111</v>
      </c>
      <c r="T31" s="61" t="s">
        <v>314</v>
      </c>
      <c r="U31" s="95">
        <v>12</v>
      </c>
      <c r="V31" s="96" t="s">
        <v>147</v>
      </c>
      <c r="W31" s="95">
        <v>48</v>
      </c>
      <c r="X31" s="96" t="s">
        <v>147</v>
      </c>
      <c r="Y31" s="95">
        <v>60</v>
      </c>
      <c r="Z31" s="61" t="s">
        <v>314</v>
      </c>
      <c r="AA31" s="95">
        <v>54</v>
      </c>
      <c r="AB31" s="96" t="s">
        <v>147</v>
      </c>
      <c r="AC31" s="95">
        <v>36</v>
      </c>
      <c r="AD31" s="96" t="s">
        <v>147</v>
      </c>
      <c r="AE31" s="95">
        <v>90</v>
      </c>
      <c r="AF31" s="61" t="s">
        <v>314</v>
      </c>
      <c r="AG31" s="95">
        <v>44</v>
      </c>
      <c r="AH31" s="96" t="s">
        <v>147</v>
      </c>
      <c r="AI31" s="96" t="s">
        <v>147</v>
      </c>
      <c r="AJ31" s="96" t="s">
        <v>147</v>
      </c>
      <c r="AK31" s="95">
        <v>44</v>
      </c>
      <c r="AL31" s="61" t="s">
        <v>314</v>
      </c>
      <c r="AM31" s="95">
        <v>12</v>
      </c>
      <c r="AN31" s="96" t="s">
        <v>147</v>
      </c>
      <c r="AO31" s="96" t="s">
        <v>147</v>
      </c>
      <c r="AP31" s="96" t="s">
        <v>147</v>
      </c>
      <c r="AQ31" s="95">
        <v>12</v>
      </c>
      <c r="AR31" s="61" t="s">
        <v>6</v>
      </c>
      <c r="AS31" s="96" t="s">
        <v>147</v>
      </c>
      <c r="AT31" s="96" t="s">
        <v>147</v>
      </c>
      <c r="AU31" s="96" t="s">
        <v>147</v>
      </c>
      <c r="AV31" s="96" t="s">
        <v>147</v>
      </c>
      <c r="AW31" s="96" t="s">
        <v>147</v>
      </c>
      <c r="AX31" s="63">
        <v>202</v>
      </c>
      <c r="AY31" s="63">
        <v>7</v>
      </c>
      <c r="AZ31" s="63">
        <v>326</v>
      </c>
      <c r="BA31" s="63">
        <v>38</v>
      </c>
      <c r="BB31" s="63">
        <v>573</v>
      </c>
    </row>
    <row r="32" spans="1:54" ht="15" customHeight="1" x14ac:dyDescent="0.2">
      <c r="A32" s="60" t="s">
        <v>37</v>
      </c>
      <c r="B32" s="61" t="s">
        <v>454</v>
      </c>
      <c r="C32" s="92" t="s">
        <v>137</v>
      </c>
      <c r="D32" s="61" t="s">
        <v>154</v>
      </c>
      <c r="E32" s="61" t="s">
        <v>155</v>
      </c>
      <c r="F32" s="61" t="s">
        <v>155</v>
      </c>
      <c r="G32" s="61" t="s">
        <v>302</v>
      </c>
      <c r="H32" s="61" t="s">
        <v>314</v>
      </c>
      <c r="I32" s="95">
        <v>32</v>
      </c>
      <c r="J32" s="96" t="s">
        <v>147</v>
      </c>
      <c r="K32" s="95">
        <v>3</v>
      </c>
      <c r="L32" s="96" t="s">
        <v>147</v>
      </c>
      <c r="M32" s="95">
        <v>35</v>
      </c>
      <c r="N32" s="61" t="s">
        <v>314</v>
      </c>
      <c r="O32" s="95">
        <v>37</v>
      </c>
      <c r="P32" s="96" t="s">
        <v>147</v>
      </c>
      <c r="Q32" s="95">
        <v>3</v>
      </c>
      <c r="R32" s="96" t="s">
        <v>147</v>
      </c>
      <c r="S32" s="95">
        <v>40</v>
      </c>
      <c r="T32" s="61" t="s">
        <v>314</v>
      </c>
      <c r="U32" s="95">
        <v>10</v>
      </c>
      <c r="V32" s="96" t="s">
        <v>147</v>
      </c>
      <c r="W32" s="96" t="s">
        <v>147</v>
      </c>
      <c r="X32" s="96" t="s">
        <v>147</v>
      </c>
      <c r="Y32" s="95">
        <v>10</v>
      </c>
      <c r="Z32" s="61" t="s">
        <v>314</v>
      </c>
      <c r="AA32" s="95">
        <v>57</v>
      </c>
      <c r="AB32" s="96" t="s">
        <v>147</v>
      </c>
      <c r="AC32" s="96" t="s">
        <v>147</v>
      </c>
      <c r="AD32" s="96" t="s">
        <v>147</v>
      </c>
      <c r="AE32" s="95">
        <v>57</v>
      </c>
      <c r="AF32" s="61" t="s">
        <v>314</v>
      </c>
      <c r="AG32" s="95">
        <v>74</v>
      </c>
      <c r="AH32" s="96" t="s">
        <v>147</v>
      </c>
      <c r="AI32" s="95">
        <v>8</v>
      </c>
      <c r="AJ32" s="96" t="s">
        <v>147</v>
      </c>
      <c r="AK32" s="95">
        <v>82</v>
      </c>
      <c r="AL32" s="61" t="s">
        <v>314</v>
      </c>
      <c r="AM32" s="95">
        <v>16</v>
      </c>
      <c r="AN32" s="96" t="s">
        <v>147</v>
      </c>
      <c r="AO32" s="95">
        <v>26</v>
      </c>
      <c r="AP32" s="96" t="s">
        <v>147</v>
      </c>
      <c r="AQ32" s="95">
        <v>42</v>
      </c>
      <c r="AR32" s="61" t="s">
        <v>6</v>
      </c>
      <c r="AS32" s="96" t="s">
        <v>147</v>
      </c>
      <c r="AT32" s="96" t="s">
        <v>147</v>
      </c>
      <c r="AU32" s="96" t="s">
        <v>147</v>
      </c>
      <c r="AV32" s="96" t="s">
        <v>147</v>
      </c>
      <c r="AW32" s="96" t="s">
        <v>147</v>
      </c>
      <c r="AX32" s="63">
        <v>226</v>
      </c>
      <c r="AY32" s="115" t="s">
        <v>147</v>
      </c>
      <c r="AZ32" s="63">
        <v>40</v>
      </c>
      <c r="BA32" s="115" t="s">
        <v>147</v>
      </c>
      <c r="BB32" s="63">
        <v>266</v>
      </c>
    </row>
    <row r="33" spans="1:54" ht="15" customHeight="1" x14ac:dyDescent="0.2">
      <c r="A33" s="60" t="s">
        <v>119</v>
      </c>
      <c r="B33" s="61" t="s">
        <v>454</v>
      </c>
      <c r="C33" s="92" t="s">
        <v>120</v>
      </c>
      <c r="D33" s="61" t="s">
        <v>158</v>
      </c>
      <c r="E33" s="61" t="s">
        <v>158</v>
      </c>
      <c r="F33" s="61" t="s">
        <v>155</v>
      </c>
      <c r="G33" s="61" t="s">
        <v>300</v>
      </c>
      <c r="H33" s="61" t="s">
        <v>314</v>
      </c>
      <c r="I33" s="95">
        <v>11</v>
      </c>
      <c r="J33" s="96" t="s">
        <v>147</v>
      </c>
      <c r="K33" s="96" t="s">
        <v>147</v>
      </c>
      <c r="L33" s="96" t="s">
        <v>147</v>
      </c>
      <c r="M33" s="95">
        <v>11</v>
      </c>
      <c r="N33" s="61" t="s">
        <v>314</v>
      </c>
      <c r="O33" s="95">
        <v>34</v>
      </c>
      <c r="P33" s="96" t="s">
        <v>147</v>
      </c>
      <c r="Q33" s="96" t="s">
        <v>147</v>
      </c>
      <c r="R33" s="96" t="s">
        <v>147</v>
      </c>
      <c r="S33" s="95">
        <v>34</v>
      </c>
      <c r="T33" s="61" t="s">
        <v>156</v>
      </c>
      <c r="U33" s="95">
        <v>2</v>
      </c>
      <c r="V33" s="96" t="s">
        <v>147</v>
      </c>
      <c r="W33" s="96" t="s">
        <v>147</v>
      </c>
      <c r="X33" s="96" t="s">
        <v>147</v>
      </c>
      <c r="Y33" s="95">
        <v>2</v>
      </c>
      <c r="Z33" s="61" t="s">
        <v>358</v>
      </c>
      <c r="AA33" s="95">
        <v>72</v>
      </c>
      <c r="AB33" s="96" t="s">
        <v>147</v>
      </c>
      <c r="AC33" s="96" t="s">
        <v>147</v>
      </c>
      <c r="AD33" s="96" t="s">
        <v>147</v>
      </c>
      <c r="AE33" s="95">
        <v>72</v>
      </c>
      <c r="AF33" s="61" t="s">
        <v>314</v>
      </c>
      <c r="AG33" s="95">
        <v>38</v>
      </c>
      <c r="AH33" s="96" t="s">
        <v>147</v>
      </c>
      <c r="AI33" s="96" t="s">
        <v>147</v>
      </c>
      <c r="AJ33" s="96" t="s">
        <v>147</v>
      </c>
      <c r="AK33" s="95">
        <v>38</v>
      </c>
      <c r="AL33" s="61" t="s">
        <v>314</v>
      </c>
      <c r="AM33" s="95">
        <v>2</v>
      </c>
      <c r="AN33" s="96" t="s">
        <v>147</v>
      </c>
      <c r="AO33" s="96" t="s">
        <v>147</v>
      </c>
      <c r="AP33" s="96" t="s">
        <v>147</v>
      </c>
      <c r="AQ33" s="95">
        <v>2</v>
      </c>
      <c r="AR33" s="61" t="s">
        <v>6</v>
      </c>
      <c r="AS33" s="96" t="s">
        <v>147</v>
      </c>
      <c r="AT33" s="96" t="s">
        <v>147</v>
      </c>
      <c r="AU33" s="96" t="s">
        <v>147</v>
      </c>
      <c r="AV33" s="96" t="s">
        <v>147</v>
      </c>
      <c r="AW33" s="96" t="s">
        <v>147</v>
      </c>
      <c r="AX33" s="63">
        <v>159</v>
      </c>
      <c r="AY33" s="115" t="s">
        <v>147</v>
      </c>
      <c r="AZ33" s="115" t="s">
        <v>147</v>
      </c>
      <c r="BA33" s="115" t="s">
        <v>147</v>
      </c>
      <c r="BB33" s="63">
        <v>159</v>
      </c>
    </row>
    <row r="34" spans="1:54" ht="15" customHeight="1" x14ac:dyDescent="0.2">
      <c r="A34" s="60" t="s">
        <v>51</v>
      </c>
      <c r="B34" s="61" t="s">
        <v>454</v>
      </c>
      <c r="C34" s="92" t="s">
        <v>52</v>
      </c>
      <c r="D34" s="61" t="s">
        <v>158</v>
      </c>
      <c r="E34" s="61" t="s">
        <v>158</v>
      </c>
      <c r="F34" s="61" t="s">
        <v>155</v>
      </c>
      <c r="G34" s="61" t="s">
        <v>158</v>
      </c>
      <c r="H34" s="61" t="s">
        <v>314</v>
      </c>
      <c r="I34" s="95">
        <v>27</v>
      </c>
      <c r="J34" s="96" t="s">
        <v>147</v>
      </c>
      <c r="K34" s="96" t="s">
        <v>147</v>
      </c>
      <c r="L34" s="96" t="s">
        <v>147</v>
      </c>
      <c r="M34" s="95">
        <v>27</v>
      </c>
      <c r="N34" s="61" t="s">
        <v>314</v>
      </c>
      <c r="O34" s="95">
        <v>7</v>
      </c>
      <c r="P34" s="96" t="s">
        <v>147</v>
      </c>
      <c r="Q34" s="96" t="s">
        <v>147</v>
      </c>
      <c r="R34" s="96" t="s">
        <v>147</v>
      </c>
      <c r="S34" s="95">
        <v>7</v>
      </c>
      <c r="T34" s="61" t="s">
        <v>314</v>
      </c>
      <c r="U34" s="95">
        <v>9</v>
      </c>
      <c r="V34" s="96" t="s">
        <v>147</v>
      </c>
      <c r="W34" s="96" t="s">
        <v>147</v>
      </c>
      <c r="X34" s="96" t="s">
        <v>147</v>
      </c>
      <c r="Y34" s="95">
        <v>9</v>
      </c>
      <c r="Z34" s="61" t="s">
        <v>314</v>
      </c>
      <c r="AA34" s="95">
        <v>53</v>
      </c>
      <c r="AB34" s="96" t="s">
        <v>147</v>
      </c>
      <c r="AC34" s="96" t="s">
        <v>147</v>
      </c>
      <c r="AD34" s="96" t="s">
        <v>147</v>
      </c>
      <c r="AE34" s="95">
        <v>53</v>
      </c>
      <c r="AF34" s="61" t="s">
        <v>314</v>
      </c>
      <c r="AG34" s="95">
        <v>53</v>
      </c>
      <c r="AH34" s="96" t="s">
        <v>147</v>
      </c>
      <c r="AI34" s="96" t="s">
        <v>147</v>
      </c>
      <c r="AJ34" s="96" t="s">
        <v>147</v>
      </c>
      <c r="AK34" s="95">
        <v>53</v>
      </c>
      <c r="AL34" s="61" t="s">
        <v>314</v>
      </c>
      <c r="AM34" s="95">
        <v>24</v>
      </c>
      <c r="AN34" s="96" t="s">
        <v>147</v>
      </c>
      <c r="AO34" s="96" t="s">
        <v>147</v>
      </c>
      <c r="AP34" s="96" t="s">
        <v>147</v>
      </c>
      <c r="AQ34" s="95">
        <v>24</v>
      </c>
      <c r="AR34" s="61" t="s">
        <v>6</v>
      </c>
      <c r="AS34" s="96" t="s">
        <v>147</v>
      </c>
      <c r="AT34" s="96" t="s">
        <v>147</v>
      </c>
      <c r="AU34" s="96" t="s">
        <v>147</v>
      </c>
      <c r="AV34" s="96" t="s">
        <v>147</v>
      </c>
      <c r="AW34" s="96" t="s">
        <v>147</v>
      </c>
      <c r="AX34" s="63">
        <v>173</v>
      </c>
      <c r="AY34" s="115" t="s">
        <v>147</v>
      </c>
      <c r="AZ34" s="115" t="s">
        <v>147</v>
      </c>
      <c r="BA34" s="115" t="s">
        <v>147</v>
      </c>
      <c r="BB34" s="63">
        <v>173</v>
      </c>
    </row>
    <row r="35" spans="1:54" ht="15" customHeight="1" x14ac:dyDescent="0.2">
      <c r="A35" s="60" t="s">
        <v>46</v>
      </c>
      <c r="B35" s="61" t="s">
        <v>454</v>
      </c>
      <c r="C35" s="92" t="s">
        <v>334</v>
      </c>
      <c r="D35" s="61" t="s">
        <v>160</v>
      </c>
      <c r="E35" s="61" t="s">
        <v>158</v>
      </c>
      <c r="F35" s="61" t="s">
        <v>155</v>
      </c>
      <c r="G35" s="61" t="s">
        <v>301</v>
      </c>
      <c r="H35" s="61" t="s">
        <v>314</v>
      </c>
      <c r="I35" s="95">
        <v>38</v>
      </c>
      <c r="J35" s="96" t="s">
        <v>147</v>
      </c>
      <c r="K35" s="95">
        <v>2</v>
      </c>
      <c r="L35" s="96" t="s">
        <v>147</v>
      </c>
      <c r="M35" s="95">
        <v>40</v>
      </c>
      <c r="N35" s="61" t="s">
        <v>314</v>
      </c>
      <c r="O35" s="95">
        <v>16</v>
      </c>
      <c r="P35" s="96" t="s">
        <v>147</v>
      </c>
      <c r="Q35" s="95">
        <v>2</v>
      </c>
      <c r="R35" s="96" t="s">
        <v>147</v>
      </c>
      <c r="S35" s="95">
        <v>18</v>
      </c>
      <c r="T35" s="61" t="s">
        <v>314</v>
      </c>
      <c r="U35" s="95">
        <v>68</v>
      </c>
      <c r="V35" s="96" t="s">
        <v>147</v>
      </c>
      <c r="W35" s="96" t="s">
        <v>147</v>
      </c>
      <c r="X35" s="96" t="s">
        <v>147</v>
      </c>
      <c r="Y35" s="95">
        <v>68</v>
      </c>
      <c r="Z35" s="61" t="s">
        <v>314</v>
      </c>
      <c r="AA35" s="95">
        <v>48</v>
      </c>
      <c r="AB35" s="96" t="s">
        <v>147</v>
      </c>
      <c r="AC35" s="96" t="s">
        <v>147</v>
      </c>
      <c r="AD35" s="96" t="s">
        <v>147</v>
      </c>
      <c r="AE35" s="95">
        <v>48</v>
      </c>
      <c r="AF35" s="61" t="s">
        <v>314</v>
      </c>
      <c r="AG35" s="95">
        <v>42</v>
      </c>
      <c r="AH35" s="96" t="s">
        <v>147</v>
      </c>
      <c r="AI35" s="96" t="s">
        <v>147</v>
      </c>
      <c r="AJ35" s="96" t="s">
        <v>147</v>
      </c>
      <c r="AK35" s="95">
        <v>42</v>
      </c>
      <c r="AL35" s="61" t="s">
        <v>314</v>
      </c>
      <c r="AM35" s="95">
        <v>69</v>
      </c>
      <c r="AN35" s="96" t="s">
        <v>147</v>
      </c>
      <c r="AO35" s="96" t="s">
        <v>147</v>
      </c>
      <c r="AP35" s="96" t="s">
        <v>147</v>
      </c>
      <c r="AQ35" s="95">
        <v>69</v>
      </c>
      <c r="AR35" s="61" t="s">
        <v>6</v>
      </c>
      <c r="AS35" s="96" t="s">
        <v>147</v>
      </c>
      <c r="AT35" s="96" t="s">
        <v>147</v>
      </c>
      <c r="AU35" s="96" t="s">
        <v>147</v>
      </c>
      <c r="AV35" s="96" t="s">
        <v>147</v>
      </c>
      <c r="AW35" s="96" t="s">
        <v>147</v>
      </c>
      <c r="AX35" s="63">
        <v>281</v>
      </c>
      <c r="AY35" s="115" t="s">
        <v>147</v>
      </c>
      <c r="AZ35" s="63">
        <v>4</v>
      </c>
      <c r="BA35" s="115" t="s">
        <v>147</v>
      </c>
      <c r="BB35" s="63">
        <v>285</v>
      </c>
    </row>
    <row r="36" spans="1:54" ht="15" customHeight="1" x14ac:dyDescent="0.2">
      <c r="A36" s="60" t="s">
        <v>44</v>
      </c>
      <c r="B36" s="61" t="s">
        <v>455</v>
      </c>
      <c r="C36" s="92" t="s">
        <v>45</v>
      </c>
      <c r="D36" s="61" t="s">
        <v>158</v>
      </c>
      <c r="E36" s="61" t="s">
        <v>155</v>
      </c>
      <c r="F36" s="61" t="s">
        <v>155</v>
      </c>
      <c r="G36" s="61" t="s">
        <v>158</v>
      </c>
      <c r="H36" s="61" t="s">
        <v>314</v>
      </c>
      <c r="I36" s="95">
        <v>39.700000000000003</v>
      </c>
      <c r="J36" s="95">
        <v>12</v>
      </c>
      <c r="K36" s="95">
        <v>36</v>
      </c>
      <c r="L36" s="96" t="s">
        <v>147</v>
      </c>
      <c r="M36" s="95">
        <v>87.7</v>
      </c>
      <c r="N36" s="61" t="s">
        <v>314</v>
      </c>
      <c r="O36" s="95">
        <v>34</v>
      </c>
      <c r="P36" s="96" t="s">
        <v>147</v>
      </c>
      <c r="Q36" s="95">
        <v>60</v>
      </c>
      <c r="R36" s="96" t="s">
        <v>147</v>
      </c>
      <c r="S36" s="95">
        <v>94</v>
      </c>
      <c r="T36" s="61" t="s">
        <v>314</v>
      </c>
      <c r="U36" s="95">
        <v>31.8</v>
      </c>
      <c r="V36" s="95">
        <v>16</v>
      </c>
      <c r="W36" s="95">
        <v>60</v>
      </c>
      <c r="X36" s="96" t="s">
        <v>147</v>
      </c>
      <c r="Y36" s="95">
        <v>107.8</v>
      </c>
      <c r="Z36" s="61" t="s">
        <v>314</v>
      </c>
      <c r="AA36" s="95">
        <v>58.8</v>
      </c>
      <c r="AB36" s="96" t="s">
        <v>147</v>
      </c>
      <c r="AC36" s="95">
        <v>60</v>
      </c>
      <c r="AD36" s="96" t="s">
        <v>147</v>
      </c>
      <c r="AE36" s="95">
        <v>118.8</v>
      </c>
      <c r="AF36" s="61" t="s">
        <v>314</v>
      </c>
      <c r="AG36" s="95">
        <v>95.9</v>
      </c>
      <c r="AH36" s="96" t="s">
        <v>147</v>
      </c>
      <c r="AI36" s="95">
        <v>20</v>
      </c>
      <c r="AJ36" s="96" t="s">
        <v>147</v>
      </c>
      <c r="AK36" s="95">
        <v>115.9</v>
      </c>
      <c r="AL36" s="61" t="s">
        <v>314</v>
      </c>
      <c r="AM36" s="95">
        <v>37.4</v>
      </c>
      <c r="AN36" s="96" t="s">
        <v>147</v>
      </c>
      <c r="AO36" s="96" t="s">
        <v>147</v>
      </c>
      <c r="AP36" s="96" t="s">
        <v>147</v>
      </c>
      <c r="AQ36" s="95">
        <v>37.4</v>
      </c>
      <c r="AR36" s="61" t="s">
        <v>314</v>
      </c>
      <c r="AS36" s="95">
        <v>5</v>
      </c>
      <c r="AT36" s="96" t="s">
        <v>147</v>
      </c>
      <c r="AU36" s="96" t="s">
        <v>147</v>
      </c>
      <c r="AV36" s="96" t="s">
        <v>147</v>
      </c>
      <c r="AW36" s="95">
        <v>5</v>
      </c>
      <c r="AX36" s="63">
        <v>302.60000000000002</v>
      </c>
      <c r="AY36" s="63">
        <v>28</v>
      </c>
      <c r="AZ36" s="63">
        <v>236</v>
      </c>
      <c r="BA36" s="115" t="s">
        <v>147</v>
      </c>
      <c r="BB36" s="63">
        <v>566.6</v>
      </c>
    </row>
    <row r="37" spans="1:54" ht="15" customHeight="1" x14ac:dyDescent="0.2">
      <c r="A37" s="60" t="s">
        <v>44</v>
      </c>
      <c r="B37" s="61" t="s">
        <v>454</v>
      </c>
      <c r="C37" s="92" t="s">
        <v>77</v>
      </c>
      <c r="D37" s="61" t="s">
        <v>160</v>
      </c>
      <c r="E37" s="61" t="s">
        <v>155</v>
      </c>
      <c r="F37" s="61" t="s">
        <v>155</v>
      </c>
      <c r="G37" s="61" t="s">
        <v>306</v>
      </c>
      <c r="H37" s="61" t="s">
        <v>314</v>
      </c>
      <c r="I37" s="95">
        <v>37</v>
      </c>
      <c r="J37" s="96" t="s">
        <v>147</v>
      </c>
      <c r="K37" s="95">
        <v>7</v>
      </c>
      <c r="L37" s="96" t="s">
        <v>147</v>
      </c>
      <c r="M37" s="95">
        <v>44</v>
      </c>
      <c r="N37" s="61" t="s">
        <v>314</v>
      </c>
      <c r="O37" s="95">
        <v>19</v>
      </c>
      <c r="P37" s="96" t="s">
        <v>147</v>
      </c>
      <c r="Q37" s="95">
        <v>4</v>
      </c>
      <c r="R37" s="96" t="s">
        <v>147</v>
      </c>
      <c r="S37" s="95">
        <v>23</v>
      </c>
      <c r="T37" s="61" t="s">
        <v>314</v>
      </c>
      <c r="U37" s="95">
        <v>6</v>
      </c>
      <c r="V37" s="96" t="s">
        <v>147</v>
      </c>
      <c r="W37" s="95">
        <v>4</v>
      </c>
      <c r="X37" s="96" t="s">
        <v>147</v>
      </c>
      <c r="Y37" s="95">
        <v>10</v>
      </c>
      <c r="Z37" s="61" t="s">
        <v>314</v>
      </c>
      <c r="AA37" s="95">
        <v>20</v>
      </c>
      <c r="AB37" s="96" t="s">
        <v>147</v>
      </c>
      <c r="AC37" s="95">
        <v>54</v>
      </c>
      <c r="AD37" s="96" t="s">
        <v>147</v>
      </c>
      <c r="AE37" s="95">
        <v>74</v>
      </c>
      <c r="AF37" s="61" t="s">
        <v>314</v>
      </c>
      <c r="AG37" s="95">
        <v>69</v>
      </c>
      <c r="AH37" s="95">
        <v>13</v>
      </c>
      <c r="AI37" s="96" t="s">
        <v>147</v>
      </c>
      <c r="AJ37" s="96" t="s">
        <v>147</v>
      </c>
      <c r="AK37" s="95">
        <v>82</v>
      </c>
      <c r="AL37" s="61" t="s">
        <v>314</v>
      </c>
      <c r="AM37" s="95">
        <v>16</v>
      </c>
      <c r="AN37" s="95">
        <v>20</v>
      </c>
      <c r="AO37" s="96" t="s">
        <v>147</v>
      </c>
      <c r="AP37" s="96" t="s">
        <v>147</v>
      </c>
      <c r="AQ37" s="95">
        <v>36</v>
      </c>
      <c r="AR37" s="61" t="s">
        <v>6</v>
      </c>
      <c r="AS37" s="96" t="s">
        <v>147</v>
      </c>
      <c r="AT37" s="96" t="s">
        <v>147</v>
      </c>
      <c r="AU37" s="96" t="s">
        <v>147</v>
      </c>
      <c r="AV37" s="96" t="s">
        <v>147</v>
      </c>
      <c r="AW37" s="96" t="s">
        <v>147</v>
      </c>
      <c r="AX37" s="63">
        <v>167</v>
      </c>
      <c r="AY37" s="63">
        <v>33</v>
      </c>
      <c r="AZ37" s="63">
        <v>69</v>
      </c>
      <c r="BA37" s="115" t="s">
        <v>147</v>
      </c>
      <c r="BB37" s="63">
        <v>269</v>
      </c>
    </row>
    <row r="38" spans="1:54" ht="15" customHeight="1" x14ac:dyDescent="0.2">
      <c r="A38" s="60" t="s">
        <v>57</v>
      </c>
      <c r="B38" s="61" t="s">
        <v>454</v>
      </c>
      <c r="C38" s="92" t="s">
        <v>335</v>
      </c>
      <c r="D38" s="61" t="s">
        <v>154</v>
      </c>
      <c r="E38" s="61" t="s">
        <v>155</v>
      </c>
      <c r="F38" s="61" t="s">
        <v>155</v>
      </c>
      <c r="G38" s="61" t="s">
        <v>158</v>
      </c>
      <c r="H38" s="61" t="s">
        <v>314</v>
      </c>
      <c r="I38" s="95">
        <v>80.599999999999994</v>
      </c>
      <c r="J38" s="95">
        <v>1.5</v>
      </c>
      <c r="K38" s="95">
        <v>32</v>
      </c>
      <c r="L38" s="96" t="s">
        <v>147</v>
      </c>
      <c r="M38" s="95">
        <v>114.1</v>
      </c>
      <c r="N38" s="61" t="s">
        <v>314</v>
      </c>
      <c r="O38" s="95">
        <v>73.5</v>
      </c>
      <c r="P38" s="96" t="s">
        <v>147</v>
      </c>
      <c r="Q38" s="95">
        <v>47</v>
      </c>
      <c r="R38" s="96" t="s">
        <v>147</v>
      </c>
      <c r="S38" s="95">
        <v>120.5</v>
      </c>
      <c r="T38" s="61" t="s">
        <v>314</v>
      </c>
      <c r="U38" s="95">
        <v>81.8</v>
      </c>
      <c r="V38" s="96" t="s">
        <v>147</v>
      </c>
      <c r="W38" s="95">
        <v>80</v>
      </c>
      <c r="X38" s="96" t="s">
        <v>147</v>
      </c>
      <c r="Y38" s="95">
        <v>161.80000000000001</v>
      </c>
      <c r="Z38" s="61" t="s">
        <v>314</v>
      </c>
      <c r="AA38" s="95">
        <v>72.7</v>
      </c>
      <c r="AB38" s="96" t="s">
        <v>147</v>
      </c>
      <c r="AC38" s="95">
        <v>22</v>
      </c>
      <c r="AD38" s="96" t="s">
        <v>147</v>
      </c>
      <c r="AE38" s="95">
        <v>94.7</v>
      </c>
      <c r="AF38" s="61" t="s">
        <v>314</v>
      </c>
      <c r="AG38" s="95">
        <v>73.900000000000006</v>
      </c>
      <c r="AH38" s="96" t="s">
        <v>147</v>
      </c>
      <c r="AI38" s="95">
        <v>92</v>
      </c>
      <c r="AJ38" s="95">
        <v>12</v>
      </c>
      <c r="AK38" s="95">
        <v>177.9</v>
      </c>
      <c r="AL38" s="61" t="s">
        <v>314</v>
      </c>
      <c r="AM38" s="95">
        <v>29.8</v>
      </c>
      <c r="AN38" s="96" t="s">
        <v>147</v>
      </c>
      <c r="AO38" s="96" t="s">
        <v>147</v>
      </c>
      <c r="AP38" s="96" t="s">
        <v>147</v>
      </c>
      <c r="AQ38" s="95">
        <v>29.8</v>
      </c>
      <c r="AR38" s="61" t="s">
        <v>314</v>
      </c>
      <c r="AS38" s="95">
        <v>12</v>
      </c>
      <c r="AT38" s="96" t="s">
        <v>147</v>
      </c>
      <c r="AU38" s="96" t="s">
        <v>147</v>
      </c>
      <c r="AV38" s="96" t="s">
        <v>147</v>
      </c>
      <c r="AW38" s="95">
        <v>12</v>
      </c>
      <c r="AX38" s="63">
        <v>424.3</v>
      </c>
      <c r="AY38" s="63">
        <v>1.5</v>
      </c>
      <c r="AZ38" s="63">
        <v>273</v>
      </c>
      <c r="BA38" s="63">
        <v>12</v>
      </c>
      <c r="BB38" s="63">
        <v>710.8</v>
      </c>
    </row>
    <row r="39" spans="1:54" ht="15" customHeight="1" x14ac:dyDescent="0.2">
      <c r="A39" s="60" t="s">
        <v>66</v>
      </c>
      <c r="B39" s="61" t="s">
        <v>454</v>
      </c>
      <c r="C39" s="92" t="s">
        <v>336</v>
      </c>
      <c r="D39" s="61" t="s">
        <v>160</v>
      </c>
      <c r="E39" s="61" t="s">
        <v>155</v>
      </c>
      <c r="F39" s="61" t="s">
        <v>155</v>
      </c>
      <c r="G39" s="61" t="s">
        <v>301</v>
      </c>
      <c r="H39" s="61" t="s">
        <v>314</v>
      </c>
      <c r="I39" s="95">
        <v>42</v>
      </c>
      <c r="J39" s="96" t="s">
        <v>147</v>
      </c>
      <c r="K39" s="96" t="s">
        <v>147</v>
      </c>
      <c r="L39" s="96" t="s">
        <v>147</v>
      </c>
      <c r="M39" s="95">
        <v>42</v>
      </c>
      <c r="N39" s="61" t="s">
        <v>314</v>
      </c>
      <c r="O39" s="95">
        <v>10</v>
      </c>
      <c r="P39" s="96" t="s">
        <v>147</v>
      </c>
      <c r="Q39" s="96" t="s">
        <v>147</v>
      </c>
      <c r="R39" s="96" t="s">
        <v>147</v>
      </c>
      <c r="S39" s="95">
        <v>10</v>
      </c>
      <c r="T39" s="61" t="s">
        <v>314</v>
      </c>
      <c r="U39" s="95">
        <v>4</v>
      </c>
      <c r="V39" s="96" t="s">
        <v>147</v>
      </c>
      <c r="W39" s="96" t="s">
        <v>147</v>
      </c>
      <c r="X39" s="96" t="s">
        <v>147</v>
      </c>
      <c r="Y39" s="95">
        <v>4</v>
      </c>
      <c r="Z39" s="61" t="s">
        <v>314</v>
      </c>
      <c r="AA39" s="95">
        <v>18</v>
      </c>
      <c r="AB39" s="96" t="s">
        <v>147</v>
      </c>
      <c r="AC39" s="96" t="s">
        <v>147</v>
      </c>
      <c r="AD39" s="96" t="s">
        <v>147</v>
      </c>
      <c r="AE39" s="95">
        <v>18</v>
      </c>
      <c r="AF39" s="61" t="s">
        <v>314</v>
      </c>
      <c r="AG39" s="95">
        <v>34</v>
      </c>
      <c r="AH39" s="96" t="s">
        <v>147</v>
      </c>
      <c r="AI39" s="96" t="s">
        <v>147</v>
      </c>
      <c r="AJ39" s="96" t="s">
        <v>147</v>
      </c>
      <c r="AK39" s="95">
        <v>34</v>
      </c>
      <c r="AL39" s="61" t="s">
        <v>314</v>
      </c>
      <c r="AM39" s="95">
        <v>25</v>
      </c>
      <c r="AN39" s="96" t="s">
        <v>147</v>
      </c>
      <c r="AO39" s="96" t="s">
        <v>147</v>
      </c>
      <c r="AP39" s="96" t="s">
        <v>147</v>
      </c>
      <c r="AQ39" s="95">
        <v>25</v>
      </c>
      <c r="AR39" s="61" t="s">
        <v>6</v>
      </c>
      <c r="AS39" s="96" t="s">
        <v>147</v>
      </c>
      <c r="AT39" s="96" t="s">
        <v>147</v>
      </c>
      <c r="AU39" s="96" t="s">
        <v>147</v>
      </c>
      <c r="AV39" s="96" t="s">
        <v>147</v>
      </c>
      <c r="AW39" s="96" t="s">
        <v>147</v>
      </c>
      <c r="AX39" s="63">
        <v>133</v>
      </c>
      <c r="AY39" s="115" t="s">
        <v>147</v>
      </c>
      <c r="AZ39" s="115" t="s">
        <v>147</v>
      </c>
      <c r="BA39" s="115" t="s">
        <v>147</v>
      </c>
      <c r="BB39" s="63">
        <v>133</v>
      </c>
    </row>
    <row r="40" spans="1:54" ht="15" customHeight="1" x14ac:dyDescent="0.2">
      <c r="A40" s="60" t="s">
        <v>70</v>
      </c>
      <c r="B40" s="61" t="s">
        <v>455</v>
      </c>
      <c r="C40" s="92" t="s">
        <v>138</v>
      </c>
      <c r="D40" s="61" t="s">
        <v>154</v>
      </c>
      <c r="E40" s="61" t="s">
        <v>158</v>
      </c>
      <c r="F40" s="61" t="s">
        <v>155</v>
      </c>
      <c r="G40" s="61" t="s">
        <v>235</v>
      </c>
      <c r="H40" s="61" t="s">
        <v>314</v>
      </c>
      <c r="I40" s="95">
        <v>75</v>
      </c>
      <c r="J40" s="96" t="s">
        <v>147</v>
      </c>
      <c r="K40" s="95">
        <v>8</v>
      </c>
      <c r="L40" s="96" t="s">
        <v>147</v>
      </c>
      <c r="M40" s="95">
        <v>83</v>
      </c>
      <c r="N40" s="61" t="s">
        <v>314</v>
      </c>
      <c r="O40" s="95">
        <v>26</v>
      </c>
      <c r="P40" s="96" t="s">
        <v>147</v>
      </c>
      <c r="Q40" s="96" t="s">
        <v>147</v>
      </c>
      <c r="R40" s="96" t="s">
        <v>147</v>
      </c>
      <c r="S40" s="95">
        <v>26</v>
      </c>
      <c r="T40" s="61" t="s">
        <v>314</v>
      </c>
      <c r="U40" s="95">
        <v>40</v>
      </c>
      <c r="V40" s="96" t="s">
        <v>147</v>
      </c>
      <c r="W40" s="96" t="s">
        <v>147</v>
      </c>
      <c r="X40" s="96" t="s">
        <v>147</v>
      </c>
      <c r="Y40" s="95">
        <v>40</v>
      </c>
      <c r="Z40" s="61" t="s">
        <v>358</v>
      </c>
      <c r="AA40" s="95">
        <v>43</v>
      </c>
      <c r="AB40" s="96" t="s">
        <v>147</v>
      </c>
      <c r="AC40" s="96" t="s">
        <v>147</v>
      </c>
      <c r="AD40" s="96" t="s">
        <v>147</v>
      </c>
      <c r="AE40" s="95">
        <v>43</v>
      </c>
      <c r="AF40" s="61" t="s">
        <v>314</v>
      </c>
      <c r="AG40" s="95">
        <v>34</v>
      </c>
      <c r="AH40" s="96" t="s">
        <v>147</v>
      </c>
      <c r="AI40" s="96" t="s">
        <v>147</v>
      </c>
      <c r="AJ40" s="96" t="s">
        <v>147</v>
      </c>
      <c r="AK40" s="95">
        <v>34</v>
      </c>
      <c r="AL40" s="61" t="s">
        <v>314</v>
      </c>
      <c r="AM40" s="95">
        <v>24</v>
      </c>
      <c r="AN40" s="96" t="s">
        <v>147</v>
      </c>
      <c r="AO40" s="96" t="s">
        <v>147</v>
      </c>
      <c r="AP40" s="96" t="s">
        <v>147</v>
      </c>
      <c r="AQ40" s="95">
        <v>24</v>
      </c>
      <c r="AR40" s="61" t="s">
        <v>314</v>
      </c>
      <c r="AS40" s="95">
        <v>109</v>
      </c>
      <c r="AT40" s="96" t="s">
        <v>147</v>
      </c>
      <c r="AU40" s="96" t="s">
        <v>147</v>
      </c>
      <c r="AV40" s="95">
        <v>20</v>
      </c>
      <c r="AW40" s="95">
        <v>129</v>
      </c>
      <c r="AX40" s="63">
        <v>351</v>
      </c>
      <c r="AY40" s="115" t="s">
        <v>147</v>
      </c>
      <c r="AZ40" s="63">
        <v>8</v>
      </c>
      <c r="BA40" s="63">
        <v>20</v>
      </c>
      <c r="BB40" s="63">
        <v>379</v>
      </c>
    </row>
    <row r="41" spans="1:54" ht="15" customHeight="1" x14ac:dyDescent="0.2">
      <c r="A41" s="60" t="s">
        <v>70</v>
      </c>
      <c r="B41" s="61" t="s">
        <v>455</v>
      </c>
      <c r="C41" s="92" t="s">
        <v>93</v>
      </c>
      <c r="D41" s="61" t="s">
        <v>157</v>
      </c>
      <c r="E41" s="61" t="s">
        <v>155</v>
      </c>
      <c r="F41" s="61" t="s">
        <v>155</v>
      </c>
      <c r="G41" s="61" t="s">
        <v>308</v>
      </c>
      <c r="H41" s="61" t="s">
        <v>314</v>
      </c>
      <c r="I41" s="95">
        <v>102.4</v>
      </c>
      <c r="J41" s="95">
        <v>3</v>
      </c>
      <c r="K41" s="96" t="s">
        <v>147</v>
      </c>
      <c r="L41" s="96" t="s">
        <v>147</v>
      </c>
      <c r="M41" s="95">
        <v>105.4</v>
      </c>
      <c r="N41" s="61" t="s">
        <v>314</v>
      </c>
      <c r="O41" s="95">
        <v>11</v>
      </c>
      <c r="P41" s="96" t="s">
        <v>147</v>
      </c>
      <c r="Q41" s="95">
        <v>20</v>
      </c>
      <c r="R41" s="96" t="s">
        <v>147</v>
      </c>
      <c r="S41" s="95">
        <v>31</v>
      </c>
      <c r="T41" s="61" t="s">
        <v>314</v>
      </c>
      <c r="U41" s="95">
        <v>40</v>
      </c>
      <c r="V41" s="96" t="s">
        <v>147</v>
      </c>
      <c r="W41" s="96" t="s">
        <v>147</v>
      </c>
      <c r="X41" s="96" t="s">
        <v>147</v>
      </c>
      <c r="Y41" s="95">
        <v>40</v>
      </c>
      <c r="Z41" s="61" t="s">
        <v>314</v>
      </c>
      <c r="AA41" s="95">
        <v>70</v>
      </c>
      <c r="AB41" s="96" t="s">
        <v>147</v>
      </c>
      <c r="AC41" s="96" t="s">
        <v>147</v>
      </c>
      <c r="AD41" s="96" t="s">
        <v>147</v>
      </c>
      <c r="AE41" s="95">
        <v>70</v>
      </c>
      <c r="AF41" s="61" t="s">
        <v>314</v>
      </c>
      <c r="AG41" s="95">
        <v>61</v>
      </c>
      <c r="AH41" s="96" t="s">
        <v>147</v>
      </c>
      <c r="AI41" s="95">
        <v>20</v>
      </c>
      <c r="AJ41" s="96" t="s">
        <v>147</v>
      </c>
      <c r="AK41" s="95">
        <v>81</v>
      </c>
      <c r="AL41" s="61" t="s">
        <v>314</v>
      </c>
      <c r="AM41" s="95">
        <v>9.5</v>
      </c>
      <c r="AN41" s="96" t="s">
        <v>147</v>
      </c>
      <c r="AO41" s="96" t="s">
        <v>147</v>
      </c>
      <c r="AP41" s="96" t="s">
        <v>147</v>
      </c>
      <c r="AQ41" s="95">
        <v>9.5</v>
      </c>
      <c r="AR41" s="61" t="s">
        <v>6</v>
      </c>
      <c r="AS41" s="96" t="s">
        <v>147</v>
      </c>
      <c r="AT41" s="96" t="s">
        <v>147</v>
      </c>
      <c r="AU41" s="96" t="s">
        <v>147</v>
      </c>
      <c r="AV41" s="96" t="s">
        <v>147</v>
      </c>
      <c r="AW41" s="96" t="s">
        <v>147</v>
      </c>
      <c r="AX41" s="63">
        <v>293.89999999999998</v>
      </c>
      <c r="AY41" s="63">
        <v>3</v>
      </c>
      <c r="AZ41" s="63">
        <v>40</v>
      </c>
      <c r="BA41" s="115" t="s">
        <v>147</v>
      </c>
      <c r="BB41" s="63">
        <v>336.9</v>
      </c>
    </row>
    <row r="42" spans="1:54" ht="15" customHeight="1" x14ac:dyDescent="0.2">
      <c r="A42" s="60" t="s">
        <v>70</v>
      </c>
      <c r="B42" s="61" t="s">
        <v>454</v>
      </c>
      <c r="C42" s="92" t="s">
        <v>337</v>
      </c>
      <c r="D42" s="61" t="s">
        <v>160</v>
      </c>
      <c r="E42" s="61" t="s">
        <v>158</v>
      </c>
      <c r="F42" s="61" t="s">
        <v>155</v>
      </c>
      <c r="G42" s="61" t="s">
        <v>299</v>
      </c>
      <c r="H42" s="61" t="s">
        <v>314</v>
      </c>
      <c r="I42" s="95">
        <v>53</v>
      </c>
      <c r="J42" s="95">
        <v>6</v>
      </c>
      <c r="K42" s="95">
        <v>38</v>
      </c>
      <c r="L42" s="96" t="s">
        <v>147</v>
      </c>
      <c r="M42" s="95">
        <v>97</v>
      </c>
      <c r="N42" s="61" t="s">
        <v>314</v>
      </c>
      <c r="O42" s="95">
        <v>36</v>
      </c>
      <c r="P42" s="96" t="s">
        <v>147</v>
      </c>
      <c r="Q42" s="95">
        <v>37</v>
      </c>
      <c r="R42" s="95">
        <v>8</v>
      </c>
      <c r="S42" s="95">
        <v>81</v>
      </c>
      <c r="T42" s="61" t="s">
        <v>314</v>
      </c>
      <c r="U42" s="95">
        <v>12</v>
      </c>
      <c r="V42" s="95">
        <v>7</v>
      </c>
      <c r="W42" s="95">
        <v>7</v>
      </c>
      <c r="X42" s="96" t="s">
        <v>147</v>
      </c>
      <c r="Y42" s="95">
        <v>26</v>
      </c>
      <c r="Z42" s="61" t="s">
        <v>314</v>
      </c>
      <c r="AA42" s="95">
        <v>36</v>
      </c>
      <c r="AB42" s="96" t="s">
        <v>147</v>
      </c>
      <c r="AC42" s="95">
        <v>9</v>
      </c>
      <c r="AD42" s="96" t="s">
        <v>147</v>
      </c>
      <c r="AE42" s="95">
        <v>45</v>
      </c>
      <c r="AF42" s="61" t="s">
        <v>314</v>
      </c>
      <c r="AG42" s="95">
        <v>55</v>
      </c>
      <c r="AH42" s="96" t="s">
        <v>147</v>
      </c>
      <c r="AI42" s="95">
        <v>9</v>
      </c>
      <c r="AJ42" s="96" t="s">
        <v>147</v>
      </c>
      <c r="AK42" s="95">
        <v>64</v>
      </c>
      <c r="AL42" s="61" t="s">
        <v>314</v>
      </c>
      <c r="AM42" s="95">
        <v>11</v>
      </c>
      <c r="AN42" s="95">
        <v>10</v>
      </c>
      <c r="AO42" s="96" t="s">
        <v>147</v>
      </c>
      <c r="AP42" s="96" t="s">
        <v>147</v>
      </c>
      <c r="AQ42" s="95">
        <v>21</v>
      </c>
      <c r="AR42" s="61" t="s">
        <v>314</v>
      </c>
      <c r="AS42" s="95">
        <v>2</v>
      </c>
      <c r="AT42" s="96" t="s">
        <v>147</v>
      </c>
      <c r="AU42" s="96" t="s">
        <v>147</v>
      </c>
      <c r="AV42" s="96" t="s">
        <v>147</v>
      </c>
      <c r="AW42" s="95">
        <v>2</v>
      </c>
      <c r="AX42" s="63">
        <v>205</v>
      </c>
      <c r="AY42" s="63">
        <v>23</v>
      </c>
      <c r="AZ42" s="63">
        <v>100</v>
      </c>
      <c r="BA42" s="63">
        <v>8</v>
      </c>
      <c r="BB42" s="63">
        <v>336</v>
      </c>
    </row>
    <row r="43" spans="1:54" ht="15" customHeight="1" x14ac:dyDescent="0.2">
      <c r="A43" s="60" t="s">
        <v>70</v>
      </c>
      <c r="B43" s="61" t="s">
        <v>454</v>
      </c>
      <c r="C43" s="92" t="s">
        <v>338</v>
      </c>
      <c r="D43" s="61" t="s">
        <v>158</v>
      </c>
      <c r="E43" s="61" t="s">
        <v>155</v>
      </c>
      <c r="F43" s="61" t="s">
        <v>155</v>
      </c>
      <c r="G43" s="61" t="s">
        <v>235</v>
      </c>
      <c r="H43" s="61" t="s">
        <v>314</v>
      </c>
      <c r="I43" s="95">
        <v>47.5</v>
      </c>
      <c r="J43" s="96" t="s">
        <v>147</v>
      </c>
      <c r="K43" s="96" t="s">
        <v>147</v>
      </c>
      <c r="L43" s="96" t="s">
        <v>147</v>
      </c>
      <c r="M43" s="95">
        <v>47.5</v>
      </c>
      <c r="N43" s="61" t="s">
        <v>314</v>
      </c>
      <c r="O43" s="95">
        <v>46</v>
      </c>
      <c r="P43" s="96" t="s">
        <v>147</v>
      </c>
      <c r="Q43" s="96" t="s">
        <v>147</v>
      </c>
      <c r="R43" s="95">
        <v>7</v>
      </c>
      <c r="S43" s="95">
        <v>53</v>
      </c>
      <c r="T43" s="61" t="s">
        <v>314</v>
      </c>
      <c r="U43" s="95">
        <v>22</v>
      </c>
      <c r="V43" s="95">
        <v>6</v>
      </c>
      <c r="W43" s="96" t="s">
        <v>147</v>
      </c>
      <c r="X43" s="96" t="s">
        <v>147</v>
      </c>
      <c r="Y43" s="95">
        <v>28</v>
      </c>
      <c r="Z43" s="61" t="s">
        <v>314</v>
      </c>
      <c r="AA43" s="95">
        <v>60.5</v>
      </c>
      <c r="AB43" s="96" t="s">
        <v>147</v>
      </c>
      <c r="AC43" s="96" t="s">
        <v>147</v>
      </c>
      <c r="AD43" s="96" t="s">
        <v>147</v>
      </c>
      <c r="AE43" s="95">
        <v>60.5</v>
      </c>
      <c r="AF43" s="61" t="s">
        <v>314</v>
      </c>
      <c r="AG43" s="95">
        <v>86</v>
      </c>
      <c r="AH43" s="96" t="s">
        <v>147</v>
      </c>
      <c r="AI43" s="95">
        <v>4.5</v>
      </c>
      <c r="AJ43" s="96" t="s">
        <v>147</v>
      </c>
      <c r="AK43" s="95">
        <v>90.5</v>
      </c>
      <c r="AL43" s="61" t="s">
        <v>314</v>
      </c>
      <c r="AM43" s="95">
        <v>45</v>
      </c>
      <c r="AN43" s="96" t="s">
        <v>147</v>
      </c>
      <c r="AO43" s="96" t="s">
        <v>147</v>
      </c>
      <c r="AP43" s="96" t="s">
        <v>147</v>
      </c>
      <c r="AQ43" s="95">
        <v>45</v>
      </c>
      <c r="AR43" s="61" t="s">
        <v>6</v>
      </c>
      <c r="AS43" s="96" t="s">
        <v>147</v>
      </c>
      <c r="AT43" s="96" t="s">
        <v>147</v>
      </c>
      <c r="AU43" s="96" t="s">
        <v>147</v>
      </c>
      <c r="AV43" s="96" t="s">
        <v>147</v>
      </c>
      <c r="AW43" s="96" t="s">
        <v>147</v>
      </c>
      <c r="AX43" s="63">
        <v>307</v>
      </c>
      <c r="AY43" s="63">
        <v>6</v>
      </c>
      <c r="AZ43" s="63">
        <v>4.5</v>
      </c>
      <c r="BA43" s="63">
        <v>7</v>
      </c>
      <c r="BB43" s="63">
        <v>324.5</v>
      </c>
    </row>
    <row r="44" spans="1:54" ht="15" customHeight="1" x14ac:dyDescent="0.2">
      <c r="A44" s="60" t="s">
        <v>111</v>
      </c>
      <c r="B44" s="61" t="s">
        <v>454</v>
      </c>
      <c r="C44" s="92" t="s">
        <v>339</v>
      </c>
      <c r="D44" s="61" t="s">
        <v>160</v>
      </c>
      <c r="E44" s="61" t="s">
        <v>158</v>
      </c>
      <c r="F44" s="61" t="s">
        <v>155</v>
      </c>
      <c r="G44" s="61" t="s">
        <v>302</v>
      </c>
      <c r="H44" s="61" t="s">
        <v>314</v>
      </c>
      <c r="I44" s="95">
        <v>53</v>
      </c>
      <c r="J44" s="96" t="s">
        <v>147</v>
      </c>
      <c r="K44" s="96" t="s">
        <v>147</v>
      </c>
      <c r="L44" s="96" t="s">
        <v>147</v>
      </c>
      <c r="M44" s="95">
        <v>53</v>
      </c>
      <c r="N44" s="61" t="s">
        <v>314</v>
      </c>
      <c r="O44" s="95">
        <v>28</v>
      </c>
      <c r="P44" s="96" t="s">
        <v>147</v>
      </c>
      <c r="Q44" s="95">
        <v>12</v>
      </c>
      <c r="R44" s="96" t="s">
        <v>147</v>
      </c>
      <c r="S44" s="95">
        <v>40</v>
      </c>
      <c r="T44" s="61" t="s">
        <v>314</v>
      </c>
      <c r="U44" s="95">
        <v>12</v>
      </c>
      <c r="V44" s="95">
        <v>8</v>
      </c>
      <c r="W44" s="96" t="s">
        <v>147</v>
      </c>
      <c r="X44" s="96" t="s">
        <v>147</v>
      </c>
      <c r="Y44" s="95">
        <v>20</v>
      </c>
      <c r="Z44" s="61" t="s">
        <v>314</v>
      </c>
      <c r="AA44" s="95">
        <v>12</v>
      </c>
      <c r="AB44" s="96" t="s">
        <v>147</v>
      </c>
      <c r="AC44" s="96" t="s">
        <v>147</v>
      </c>
      <c r="AD44" s="96" t="s">
        <v>147</v>
      </c>
      <c r="AE44" s="95">
        <v>12</v>
      </c>
      <c r="AF44" s="61" t="s">
        <v>314</v>
      </c>
      <c r="AG44" s="95">
        <v>85</v>
      </c>
      <c r="AH44" s="96" t="s">
        <v>147</v>
      </c>
      <c r="AI44" s="96" t="s">
        <v>147</v>
      </c>
      <c r="AJ44" s="96" t="s">
        <v>147</v>
      </c>
      <c r="AK44" s="95">
        <v>85</v>
      </c>
      <c r="AL44" s="61" t="s">
        <v>314</v>
      </c>
      <c r="AM44" s="95">
        <v>22</v>
      </c>
      <c r="AN44" s="96" t="s">
        <v>147</v>
      </c>
      <c r="AO44" s="96" t="s">
        <v>147</v>
      </c>
      <c r="AP44" s="96" t="s">
        <v>147</v>
      </c>
      <c r="AQ44" s="95">
        <v>22</v>
      </c>
      <c r="AR44" s="61" t="s">
        <v>6</v>
      </c>
      <c r="AS44" s="96" t="s">
        <v>147</v>
      </c>
      <c r="AT44" s="96" t="s">
        <v>147</v>
      </c>
      <c r="AU44" s="96" t="s">
        <v>147</v>
      </c>
      <c r="AV44" s="96" t="s">
        <v>147</v>
      </c>
      <c r="AW44" s="96" t="s">
        <v>147</v>
      </c>
      <c r="AX44" s="63">
        <v>212</v>
      </c>
      <c r="AY44" s="63">
        <v>8</v>
      </c>
      <c r="AZ44" s="63">
        <v>12</v>
      </c>
      <c r="BA44" s="115" t="s">
        <v>147</v>
      </c>
      <c r="BB44" s="63">
        <v>232</v>
      </c>
    </row>
    <row r="45" spans="1:54" ht="15" customHeight="1" x14ac:dyDescent="0.2">
      <c r="A45" s="60" t="s">
        <v>106</v>
      </c>
      <c r="B45" s="61" t="s">
        <v>454</v>
      </c>
      <c r="C45" s="92" t="s">
        <v>129</v>
      </c>
      <c r="D45" s="61" t="s">
        <v>160</v>
      </c>
      <c r="E45" s="61" t="s">
        <v>155</v>
      </c>
      <c r="F45" s="61" t="s">
        <v>155</v>
      </c>
      <c r="G45" s="61" t="s">
        <v>158</v>
      </c>
      <c r="H45" s="61" t="s">
        <v>314</v>
      </c>
      <c r="I45" s="95">
        <v>20</v>
      </c>
      <c r="J45" s="96" t="s">
        <v>147</v>
      </c>
      <c r="K45" s="95">
        <v>4</v>
      </c>
      <c r="L45" s="95">
        <v>1</v>
      </c>
      <c r="M45" s="95">
        <v>25</v>
      </c>
      <c r="N45" s="61" t="s">
        <v>314</v>
      </c>
      <c r="O45" s="95">
        <v>11</v>
      </c>
      <c r="P45" s="96" t="s">
        <v>147</v>
      </c>
      <c r="Q45" s="95">
        <v>15</v>
      </c>
      <c r="R45" s="95">
        <v>15</v>
      </c>
      <c r="S45" s="95">
        <v>41</v>
      </c>
      <c r="T45" s="61" t="s">
        <v>314</v>
      </c>
      <c r="U45" s="95">
        <v>9</v>
      </c>
      <c r="V45" s="95">
        <v>5</v>
      </c>
      <c r="W45" s="96" t="s">
        <v>147</v>
      </c>
      <c r="X45" s="96" t="s">
        <v>147</v>
      </c>
      <c r="Y45" s="95">
        <v>14</v>
      </c>
      <c r="Z45" s="61" t="s">
        <v>314</v>
      </c>
      <c r="AA45" s="95">
        <v>23</v>
      </c>
      <c r="AB45" s="96" t="s">
        <v>147</v>
      </c>
      <c r="AC45" s="95">
        <v>10</v>
      </c>
      <c r="AD45" s="95">
        <v>10</v>
      </c>
      <c r="AE45" s="95">
        <v>43</v>
      </c>
      <c r="AF45" s="61" t="s">
        <v>314</v>
      </c>
      <c r="AG45" s="95">
        <v>44</v>
      </c>
      <c r="AH45" s="96" t="s">
        <v>147</v>
      </c>
      <c r="AI45" s="95">
        <v>5</v>
      </c>
      <c r="AJ45" s="95">
        <v>1</v>
      </c>
      <c r="AK45" s="95">
        <v>50</v>
      </c>
      <c r="AL45" s="61" t="s">
        <v>314</v>
      </c>
      <c r="AM45" s="95">
        <v>26</v>
      </c>
      <c r="AN45" s="96" t="s">
        <v>147</v>
      </c>
      <c r="AO45" s="96" t="s">
        <v>147</v>
      </c>
      <c r="AP45" s="96" t="s">
        <v>147</v>
      </c>
      <c r="AQ45" s="95">
        <v>26</v>
      </c>
      <c r="AR45" s="61" t="s">
        <v>6</v>
      </c>
      <c r="AS45" s="96" t="s">
        <v>147</v>
      </c>
      <c r="AT45" s="96" t="s">
        <v>147</v>
      </c>
      <c r="AU45" s="96" t="s">
        <v>147</v>
      </c>
      <c r="AV45" s="96" t="s">
        <v>147</v>
      </c>
      <c r="AW45" s="96" t="s">
        <v>147</v>
      </c>
      <c r="AX45" s="63">
        <v>133</v>
      </c>
      <c r="AY45" s="63">
        <v>5</v>
      </c>
      <c r="AZ45" s="63">
        <v>34</v>
      </c>
      <c r="BA45" s="63">
        <v>27</v>
      </c>
      <c r="BB45" s="63">
        <v>199</v>
      </c>
    </row>
    <row r="46" spans="1:54" ht="15" customHeight="1" x14ac:dyDescent="0.2">
      <c r="A46" s="60" t="s">
        <v>106</v>
      </c>
      <c r="B46" s="61" t="s">
        <v>455</v>
      </c>
      <c r="C46" s="92" t="s">
        <v>340</v>
      </c>
      <c r="D46" s="61" t="s">
        <v>157</v>
      </c>
      <c r="E46" s="61" t="s">
        <v>155</v>
      </c>
      <c r="F46" s="61" t="s">
        <v>155</v>
      </c>
      <c r="G46" s="61" t="s">
        <v>158</v>
      </c>
      <c r="H46" s="61" t="s">
        <v>314</v>
      </c>
      <c r="I46" s="95">
        <v>13</v>
      </c>
      <c r="J46" s="95">
        <v>2</v>
      </c>
      <c r="K46" s="96" t="s">
        <v>147</v>
      </c>
      <c r="L46" s="96" t="s">
        <v>147</v>
      </c>
      <c r="M46" s="95">
        <v>15</v>
      </c>
      <c r="N46" s="61" t="s">
        <v>314</v>
      </c>
      <c r="O46" s="95">
        <v>20</v>
      </c>
      <c r="P46" s="96" t="s">
        <v>147</v>
      </c>
      <c r="Q46" s="95">
        <v>15</v>
      </c>
      <c r="R46" s="96" t="s">
        <v>147</v>
      </c>
      <c r="S46" s="95">
        <v>35</v>
      </c>
      <c r="T46" s="61" t="s">
        <v>6</v>
      </c>
      <c r="U46" s="95">
        <v>5</v>
      </c>
      <c r="V46" s="96" t="s">
        <v>147</v>
      </c>
      <c r="W46" s="95">
        <v>10</v>
      </c>
      <c r="X46" s="96" t="s">
        <v>147</v>
      </c>
      <c r="Y46" s="95">
        <v>15</v>
      </c>
      <c r="Z46" s="61" t="s">
        <v>314</v>
      </c>
      <c r="AA46" s="95">
        <v>31</v>
      </c>
      <c r="AB46" s="96" t="s">
        <v>147</v>
      </c>
      <c r="AC46" s="96" t="s">
        <v>147</v>
      </c>
      <c r="AD46" s="96" t="s">
        <v>147</v>
      </c>
      <c r="AE46" s="95">
        <v>31</v>
      </c>
      <c r="AF46" s="61" t="s">
        <v>314</v>
      </c>
      <c r="AG46" s="95">
        <v>78</v>
      </c>
      <c r="AH46" s="96" t="s">
        <v>147</v>
      </c>
      <c r="AI46" s="96" t="s">
        <v>147</v>
      </c>
      <c r="AJ46" s="96" t="s">
        <v>147</v>
      </c>
      <c r="AK46" s="95">
        <v>78</v>
      </c>
      <c r="AL46" s="61" t="s">
        <v>314</v>
      </c>
      <c r="AM46" s="95">
        <v>22</v>
      </c>
      <c r="AN46" s="96" t="s">
        <v>147</v>
      </c>
      <c r="AO46" s="96" t="s">
        <v>147</v>
      </c>
      <c r="AP46" s="96" t="s">
        <v>147</v>
      </c>
      <c r="AQ46" s="95">
        <v>22</v>
      </c>
      <c r="AR46" s="61" t="s">
        <v>6</v>
      </c>
      <c r="AS46" s="96" t="s">
        <v>147</v>
      </c>
      <c r="AT46" s="96" t="s">
        <v>147</v>
      </c>
      <c r="AU46" s="96" t="s">
        <v>147</v>
      </c>
      <c r="AV46" s="96" t="s">
        <v>147</v>
      </c>
      <c r="AW46" s="96" t="s">
        <v>147</v>
      </c>
      <c r="AX46" s="63">
        <v>169</v>
      </c>
      <c r="AY46" s="63">
        <v>2</v>
      </c>
      <c r="AZ46" s="63">
        <v>25</v>
      </c>
      <c r="BA46" s="115" t="s">
        <v>147</v>
      </c>
      <c r="BB46" s="63">
        <v>196</v>
      </c>
    </row>
    <row r="47" spans="1:54" ht="15" customHeight="1" x14ac:dyDescent="0.2">
      <c r="A47" s="60" t="s">
        <v>80</v>
      </c>
      <c r="B47" s="61" t="s">
        <v>454</v>
      </c>
      <c r="C47" s="92" t="s">
        <v>341</v>
      </c>
      <c r="D47" s="61" t="s">
        <v>160</v>
      </c>
      <c r="E47" s="61" t="s">
        <v>155</v>
      </c>
      <c r="F47" s="61" t="s">
        <v>155</v>
      </c>
      <c r="G47" s="61" t="s">
        <v>303</v>
      </c>
      <c r="H47" s="61" t="s">
        <v>314</v>
      </c>
      <c r="I47" s="95">
        <v>90</v>
      </c>
      <c r="J47" s="96" t="s">
        <v>147</v>
      </c>
      <c r="K47" s="96" t="s">
        <v>147</v>
      </c>
      <c r="L47" s="96" t="s">
        <v>147</v>
      </c>
      <c r="M47" s="95">
        <v>90</v>
      </c>
      <c r="N47" s="61" t="s">
        <v>314</v>
      </c>
      <c r="O47" s="95">
        <v>16</v>
      </c>
      <c r="P47" s="96" t="s">
        <v>147</v>
      </c>
      <c r="Q47" s="96" t="s">
        <v>147</v>
      </c>
      <c r="R47" s="96" t="s">
        <v>147</v>
      </c>
      <c r="S47" s="95">
        <v>16</v>
      </c>
      <c r="T47" s="61" t="s">
        <v>314</v>
      </c>
      <c r="U47" s="95">
        <v>4</v>
      </c>
      <c r="V47" s="96" t="s">
        <v>147</v>
      </c>
      <c r="W47" s="96" t="s">
        <v>147</v>
      </c>
      <c r="X47" s="96" t="s">
        <v>147</v>
      </c>
      <c r="Y47" s="95">
        <v>4</v>
      </c>
      <c r="Z47" s="61" t="s">
        <v>314</v>
      </c>
      <c r="AA47" s="95">
        <v>60</v>
      </c>
      <c r="AB47" s="96" t="s">
        <v>147</v>
      </c>
      <c r="AC47" s="96" t="s">
        <v>147</v>
      </c>
      <c r="AD47" s="96" t="s">
        <v>147</v>
      </c>
      <c r="AE47" s="95">
        <v>60</v>
      </c>
      <c r="AF47" s="61" t="s">
        <v>314</v>
      </c>
      <c r="AG47" s="95">
        <v>60</v>
      </c>
      <c r="AH47" s="96" t="s">
        <v>147</v>
      </c>
      <c r="AI47" s="96" t="s">
        <v>147</v>
      </c>
      <c r="AJ47" s="96" t="s">
        <v>147</v>
      </c>
      <c r="AK47" s="95">
        <v>60</v>
      </c>
      <c r="AL47" s="61" t="s">
        <v>314</v>
      </c>
      <c r="AM47" s="95">
        <v>6</v>
      </c>
      <c r="AN47" s="96" t="s">
        <v>147</v>
      </c>
      <c r="AO47" s="96" t="s">
        <v>147</v>
      </c>
      <c r="AP47" s="96" t="s">
        <v>147</v>
      </c>
      <c r="AQ47" s="95">
        <v>6</v>
      </c>
      <c r="AR47" s="61" t="s">
        <v>6</v>
      </c>
      <c r="AS47" s="96" t="s">
        <v>147</v>
      </c>
      <c r="AT47" s="96" t="s">
        <v>147</v>
      </c>
      <c r="AU47" s="96" t="s">
        <v>147</v>
      </c>
      <c r="AV47" s="96" t="s">
        <v>147</v>
      </c>
      <c r="AW47" s="96" t="s">
        <v>147</v>
      </c>
      <c r="AX47" s="63">
        <v>236</v>
      </c>
      <c r="AY47" s="115" t="s">
        <v>147</v>
      </c>
      <c r="AZ47" s="115" t="s">
        <v>147</v>
      </c>
      <c r="BA47" s="115" t="s">
        <v>147</v>
      </c>
      <c r="BB47" s="63">
        <v>236</v>
      </c>
    </row>
    <row r="48" spans="1:54" ht="15" customHeight="1" x14ac:dyDescent="0.2">
      <c r="A48" s="60" t="s">
        <v>117</v>
      </c>
      <c r="B48" s="61" t="s">
        <v>454</v>
      </c>
      <c r="C48" s="92" t="s">
        <v>342</v>
      </c>
      <c r="D48" s="61" t="s">
        <v>160</v>
      </c>
      <c r="E48" s="61" t="s">
        <v>158</v>
      </c>
      <c r="F48" s="61" t="s">
        <v>155</v>
      </c>
      <c r="G48" s="61" t="s">
        <v>158</v>
      </c>
      <c r="H48" s="61" t="s">
        <v>6</v>
      </c>
      <c r="I48" s="95">
        <v>36</v>
      </c>
      <c r="J48" s="96" t="s">
        <v>147</v>
      </c>
      <c r="K48" s="96" t="s">
        <v>147</v>
      </c>
      <c r="L48" s="96" t="s">
        <v>147</v>
      </c>
      <c r="M48" s="95">
        <v>36</v>
      </c>
      <c r="N48" s="61" t="s">
        <v>314</v>
      </c>
      <c r="O48" s="95">
        <v>12</v>
      </c>
      <c r="P48" s="96" t="s">
        <v>147</v>
      </c>
      <c r="Q48" s="96" t="s">
        <v>147</v>
      </c>
      <c r="R48" s="96" t="s">
        <v>147</v>
      </c>
      <c r="S48" s="95">
        <v>12</v>
      </c>
      <c r="T48" s="61" t="s">
        <v>314</v>
      </c>
      <c r="U48" s="95">
        <v>12</v>
      </c>
      <c r="V48" s="96" t="s">
        <v>147</v>
      </c>
      <c r="W48" s="96" t="s">
        <v>147</v>
      </c>
      <c r="X48" s="96" t="s">
        <v>147</v>
      </c>
      <c r="Y48" s="95">
        <v>12</v>
      </c>
      <c r="Z48" s="61" t="s">
        <v>314</v>
      </c>
      <c r="AA48" s="95">
        <v>36</v>
      </c>
      <c r="AB48" s="96" t="s">
        <v>147</v>
      </c>
      <c r="AC48" s="96" t="s">
        <v>147</v>
      </c>
      <c r="AD48" s="96" t="s">
        <v>147</v>
      </c>
      <c r="AE48" s="95">
        <v>36</v>
      </c>
      <c r="AF48" s="61" t="s">
        <v>314</v>
      </c>
      <c r="AG48" s="96" t="s">
        <v>147</v>
      </c>
      <c r="AH48" s="96" t="s">
        <v>147</v>
      </c>
      <c r="AI48" s="96" t="s">
        <v>147</v>
      </c>
      <c r="AJ48" s="96" t="s">
        <v>147</v>
      </c>
      <c r="AK48" s="96" t="s">
        <v>147</v>
      </c>
      <c r="AL48" s="61" t="s">
        <v>314</v>
      </c>
      <c r="AM48" s="95">
        <v>48</v>
      </c>
      <c r="AN48" s="96" t="s">
        <v>147</v>
      </c>
      <c r="AO48" s="96" t="s">
        <v>147</v>
      </c>
      <c r="AP48" s="96" t="s">
        <v>147</v>
      </c>
      <c r="AQ48" s="95">
        <v>48</v>
      </c>
      <c r="AR48" s="61" t="s">
        <v>6</v>
      </c>
      <c r="AS48" s="96" t="s">
        <v>147</v>
      </c>
      <c r="AT48" s="96" t="s">
        <v>147</v>
      </c>
      <c r="AU48" s="96" t="s">
        <v>147</v>
      </c>
      <c r="AV48" s="96" t="s">
        <v>147</v>
      </c>
      <c r="AW48" s="96" t="s">
        <v>147</v>
      </c>
      <c r="AX48" s="63">
        <v>144</v>
      </c>
      <c r="AY48" s="115" t="s">
        <v>147</v>
      </c>
      <c r="AZ48" s="115" t="s">
        <v>147</v>
      </c>
      <c r="BA48" s="115" t="s">
        <v>147</v>
      </c>
      <c r="BB48" s="63">
        <v>144</v>
      </c>
    </row>
    <row r="49" spans="1:54" ht="15" customHeight="1" x14ac:dyDescent="0.2">
      <c r="A49" s="60" t="s">
        <v>78</v>
      </c>
      <c r="B49" s="61" t="s">
        <v>298</v>
      </c>
      <c r="C49" s="92" t="s">
        <v>99</v>
      </c>
      <c r="D49" s="61" t="s">
        <v>160</v>
      </c>
      <c r="E49" s="61" t="s">
        <v>155</v>
      </c>
      <c r="F49" s="61" t="s">
        <v>155</v>
      </c>
      <c r="G49" s="61" t="s">
        <v>158</v>
      </c>
      <c r="H49" s="61" t="s">
        <v>314</v>
      </c>
      <c r="I49" s="95">
        <v>37</v>
      </c>
      <c r="J49" s="96" t="s">
        <v>147</v>
      </c>
      <c r="K49" s="95">
        <v>3</v>
      </c>
      <c r="L49" s="96" t="s">
        <v>147</v>
      </c>
      <c r="M49" s="95">
        <v>40</v>
      </c>
      <c r="N49" s="61" t="s">
        <v>314</v>
      </c>
      <c r="O49" s="95">
        <v>29</v>
      </c>
      <c r="P49" s="96" t="s">
        <v>147</v>
      </c>
      <c r="Q49" s="95">
        <v>4</v>
      </c>
      <c r="R49" s="96" t="s">
        <v>147</v>
      </c>
      <c r="S49" s="95">
        <v>33</v>
      </c>
      <c r="T49" s="61" t="s">
        <v>314</v>
      </c>
      <c r="U49" s="95">
        <v>2</v>
      </c>
      <c r="V49" s="95">
        <v>2</v>
      </c>
      <c r="W49" s="96" t="s">
        <v>147</v>
      </c>
      <c r="X49" s="96" t="s">
        <v>147</v>
      </c>
      <c r="Y49" s="95">
        <v>4</v>
      </c>
      <c r="Z49" s="61" t="s">
        <v>314</v>
      </c>
      <c r="AA49" s="95">
        <v>32</v>
      </c>
      <c r="AB49" s="96" t="s">
        <v>147</v>
      </c>
      <c r="AC49" s="95">
        <v>6</v>
      </c>
      <c r="AD49" s="96" t="s">
        <v>147</v>
      </c>
      <c r="AE49" s="95">
        <v>38</v>
      </c>
      <c r="AF49" s="61" t="s">
        <v>314</v>
      </c>
      <c r="AG49" s="95">
        <v>28</v>
      </c>
      <c r="AH49" s="96" t="s">
        <v>147</v>
      </c>
      <c r="AI49" s="95">
        <v>6</v>
      </c>
      <c r="AJ49" s="96" t="s">
        <v>147</v>
      </c>
      <c r="AK49" s="95">
        <v>34</v>
      </c>
      <c r="AL49" s="61" t="s">
        <v>314</v>
      </c>
      <c r="AM49" s="95">
        <v>11</v>
      </c>
      <c r="AN49" s="96" t="s">
        <v>147</v>
      </c>
      <c r="AO49" s="96" t="s">
        <v>147</v>
      </c>
      <c r="AP49" s="96" t="s">
        <v>147</v>
      </c>
      <c r="AQ49" s="95">
        <v>11</v>
      </c>
      <c r="AR49" s="61" t="s">
        <v>6</v>
      </c>
      <c r="AS49" s="96" t="s">
        <v>147</v>
      </c>
      <c r="AT49" s="96" t="s">
        <v>147</v>
      </c>
      <c r="AU49" s="96" t="s">
        <v>147</v>
      </c>
      <c r="AV49" s="96" t="s">
        <v>147</v>
      </c>
      <c r="AW49" s="96" t="s">
        <v>147</v>
      </c>
      <c r="AX49" s="63">
        <v>139</v>
      </c>
      <c r="AY49" s="63">
        <v>2</v>
      </c>
      <c r="AZ49" s="63">
        <v>19</v>
      </c>
      <c r="BA49" s="115" t="s">
        <v>147</v>
      </c>
      <c r="BB49" s="63">
        <v>160</v>
      </c>
    </row>
    <row r="50" spans="1:54" ht="15" customHeight="1" x14ac:dyDescent="0.2">
      <c r="A50" s="60" t="s">
        <v>78</v>
      </c>
      <c r="B50" s="61" t="s">
        <v>455</v>
      </c>
      <c r="C50" s="92" t="s">
        <v>343</v>
      </c>
      <c r="D50" s="61" t="s">
        <v>160</v>
      </c>
      <c r="E50" s="61" t="s">
        <v>155</v>
      </c>
      <c r="F50" s="61" t="s">
        <v>155</v>
      </c>
      <c r="G50" s="61" t="s">
        <v>158</v>
      </c>
      <c r="H50" s="61" t="s">
        <v>314</v>
      </c>
      <c r="I50" s="95">
        <v>41</v>
      </c>
      <c r="J50" s="96" t="s">
        <v>147</v>
      </c>
      <c r="K50" s="95">
        <v>54</v>
      </c>
      <c r="L50" s="96" t="s">
        <v>147</v>
      </c>
      <c r="M50" s="95">
        <v>95</v>
      </c>
      <c r="N50" s="61" t="s">
        <v>314</v>
      </c>
      <c r="O50" s="95">
        <v>48</v>
      </c>
      <c r="P50" s="96" t="s">
        <v>147</v>
      </c>
      <c r="Q50" s="95">
        <v>108</v>
      </c>
      <c r="R50" s="96" t="s">
        <v>147</v>
      </c>
      <c r="S50" s="95">
        <v>156</v>
      </c>
      <c r="T50" s="61" t="s">
        <v>314</v>
      </c>
      <c r="U50" s="95">
        <v>12</v>
      </c>
      <c r="V50" s="96" t="s">
        <v>147</v>
      </c>
      <c r="W50" s="95">
        <v>33</v>
      </c>
      <c r="X50" s="96" t="s">
        <v>147</v>
      </c>
      <c r="Y50" s="95">
        <v>45</v>
      </c>
      <c r="Z50" s="61" t="s">
        <v>314</v>
      </c>
      <c r="AA50" s="95">
        <v>20</v>
      </c>
      <c r="AB50" s="96" t="s">
        <v>147</v>
      </c>
      <c r="AC50" s="95">
        <v>74</v>
      </c>
      <c r="AD50" s="96" t="s">
        <v>147</v>
      </c>
      <c r="AE50" s="95">
        <v>94</v>
      </c>
      <c r="AF50" s="61" t="s">
        <v>314</v>
      </c>
      <c r="AG50" s="95">
        <v>36</v>
      </c>
      <c r="AH50" s="96" t="s">
        <v>147</v>
      </c>
      <c r="AI50" s="95">
        <v>26</v>
      </c>
      <c r="AJ50" s="96" t="s">
        <v>147</v>
      </c>
      <c r="AK50" s="95">
        <v>62</v>
      </c>
      <c r="AL50" s="61" t="s">
        <v>314</v>
      </c>
      <c r="AM50" s="95">
        <v>18</v>
      </c>
      <c r="AN50" s="96" t="s">
        <v>147</v>
      </c>
      <c r="AO50" s="95">
        <v>15</v>
      </c>
      <c r="AP50" s="96" t="s">
        <v>147</v>
      </c>
      <c r="AQ50" s="95">
        <v>33</v>
      </c>
      <c r="AR50" s="61" t="s">
        <v>6</v>
      </c>
      <c r="AS50" s="96" t="s">
        <v>147</v>
      </c>
      <c r="AT50" s="96" t="s">
        <v>147</v>
      </c>
      <c r="AU50" s="96" t="s">
        <v>147</v>
      </c>
      <c r="AV50" s="96" t="s">
        <v>147</v>
      </c>
      <c r="AW50" s="96" t="s">
        <v>147</v>
      </c>
      <c r="AX50" s="63">
        <v>175</v>
      </c>
      <c r="AY50" s="115" t="s">
        <v>147</v>
      </c>
      <c r="AZ50" s="63">
        <v>310</v>
      </c>
      <c r="BA50" s="115" t="s">
        <v>147</v>
      </c>
      <c r="BB50" s="63">
        <v>485</v>
      </c>
    </row>
    <row r="51" spans="1:54" ht="15" customHeight="1" x14ac:dyDescent="0.2">
      <c r="A51" s="60" t="s">
        <v>78</v>
      </c>
      <c r="B51" s="61" t="s">
        <v>298</v>
      </c>
      <c r="C51" s="92" t="s">
        <v>344</v>
      </c>
      <c r="D51" s="61" t="s">
        <v>154</v>
      </c>
      <c r="E51" s="61" t="s">
        <v>155</v>
      </c>
      <c r="F51" s="61" t="s">
        <v>155</v>
      </c>
      <c r="G51" s="61" t="s">
        <v>158</v>
      </c>
      <c r="H51" s="61" t="s">
        <v>314</v>
      </c>
      <c r="I51" s="95">
        <v>15</v>
      </c>
      <c r="J51" s="95">
        <v>3</v>
      </c>
      <c r="K51" s="95">
        <v>30</v>
      </c>
      <c r="L51" s="96" t="s">
        <v>147</v>
      </c>
      <c r="M51" s="95">
        <v>48</v>
      </c>
      <c r="N51" s="61" t="s">
        <v>314</v>
      </c>
      <c r="O51" s="95">
        <v>15</v>
      </c>
      <c r="P51" s="96" t="s">
        <v>147</v>
      </c>
      <c r="Q51" s="95">
        <v>60</v>
      </c>
      <c r="R51" s="96" t="s">
        <v>147</v>
      </c>
      <c r="S51" s="95">
        <v>75</v>
      </c>
      <c r="T51" s="61" t="s">
        <v>314</v>
      </c>
      <c r="U51" s="95">
        <v>22</v>
      </c>
      <c r="V51" s="96" t="s">
        <v>147</v>
      </c>
      <c r="W51" s="95">
        <v>15</v>
      </c>
      <c r="X51" s="96" t="s">
        <v>147</v>
      </c>
      <c r="Y51" s="95">
        <v>37</v>
      </c>
      <c r="Z51" s="61" t="s">
        <v>314</v>
      </c>
      <c r="AA51" s="95">
        <v>15</v>
      </c>
      <c r="AB51" s="96" t="s">
        <v>147</v>
      </c>
      <c r="AC51" s="95">
        <v>30</v>
      </c>
      <c r="AD51" s="96" t="s">
        <v>147</v>
      </c>
      <c r="AE51" s="95">
        <v>45</v>
      </c>
      <c r="AF51" s="61" t="s">
        <v>314</v>
      </c>
      <c r="AG51" s="95">
        <v>45</v>
      </c>
      <c r="AH51" s="96" t="s">
        <v>147</v>
      </c>
      <c r="AI51" s="96" t="s">
        <v>147</v>
      </c>
      <c r="AJ51" s="96" t="s">
        <v>147</v>
      </c>
      <c r="AK51" s="95">
        <v>45</v>
      </c>
      <c r="AL51" s="61" t="s">
        <v>314</v>
      </c>
      <c r="AM51" s="95">
        <v>15</v>
      </c>
      <c r="AN51" s="96" t="s">
        <v>147</v>
      </c>
      <c r="AO51" s="96" t="s">
        <v>147</v>
      </c>
      <c r="AP51" s="96" t="s">
        <v>147</v>
      </c>
      <c r="AQ51" s="95">
        <v>15</v>
      </c>
      <c r="AR51" s="61" t="s">
        <v>6</v>
      </c>
      <c r="AS51" s="96" t="s">
        <v>147</v>
      </c>
      <c r="AT51" s="96" t="s">
        <v>147</v>
      </c>
      <c r="AU51" s="96" t="s">
        <v>147</v>
      </c>
      <c r="AV51" s="96" t="s">
        <v>147</v>
      </c>
      <c r="AW51" s="96" t="s">
        <v>147</v>
      </c>
      <c r="AX51" s="63">
        <v>127</v>
      </c>
      <c r="AY51" s="63">
        <v>3</v>
      </c>
      <c r="AZ51" s="63">
        <v>135</v>
      </c>
      <c r="BA51" s="115" t="s">
        <v>147</v>
      </c>
      <c r="BB51" s="63">
        <v>265</v>
      </c>
    </row>
    <row r="52" spans="1:54" ht="15" customHeight="1" x14ac:dyDescent="0.2">
      <c r="A52" s="60" t="s">
        <v>59</v>
      </c>
      <c r="B52" s="61" t="s">
        <v>454</v>
      </c>
      <c r="C52" s="92" t="s">
        <v>345</v>
      </c>
      <c r="D52" s="61" t="s">
        <v>158</v>
      </c>
      <c r="E52" s="61" t="s">
        <v>155</v>
      </c>
      <c r="F52" s="61" t="s">
        <v>155</v>
      </c>
      <c r="G52" s="61" t="s">
        <v>356</v>
      </c>
      <c r="H52" s="61" t="s">
        <v>314</v>
      </c>
      <c r="I52" s="95">
        <v>18</v>
      </c>
      <c r="J52" s="95">
        <v>3</v>
      </c>
      <c r="K52" s="96" t="s">
        <v>147</v>
      </c>
      <c r="L52" s="96" t="s">
        <v>147</v>
      </c>
      <c r="M52" s="95">
        <v>21</v>
      </c>
      <c r="N52" s="61" t="s">
        <v>314</v>
      </c>
      <c r="O52" s="95">
        <v>30</v>
      </c>
      <c r="P52" s="96" t="s">
        <v>147</v>
      </c>
      <c r="Q52" s="95">
        <v>27</v>
      </c>
      <c r="R52" s="95">
        <v>29</v>
      </c>
      <c r="S52" s="95">
        <v>86</v>
      </c>
      <c r="T52" s="61" t="s">
        <v>314</v>
      </c>
      <c r="U52" s="95">
        <v>42</v>
      </c>
      <c r="V52" s="95">
        <v>17</v>
      </c>
      <c r="W52" s="95">
        <v>38</v>
      </c>
      <c r="X52" s="95">
        <v>5</v>
      </c>
      <c r="Y52" s="95">
        <v>102</v>
      </c>
      <c r="Z52" s="61" t="s">
        <v>314</v>
      </c>
      <c r="AA52" s="95">
        <v>20</v>
      </c>
      <c r="AB52" s="95">
        <v>1</v>
      </c>
      <c r="AC52" s="95">
        <v>27</v>
      </c>
      <c r="AD52" s="96" t="s">
        <v>147</v>
      </c>
      <c r="AE52" s="95">
        <v>48</v>
      </c>
      <c r="AF52" s="61" t="s">
        <v>314</v>
      </c>
      <c r="AG52" s="95">
        <v>45</v>
      </c>
      <c r="AH52" s="95">
        <v>3</v>
      </c>
      <c r="AI52" s="96" t="s">
        <v>147</v>
      </c>
      <c r="AJ52" s="95">
        <v>10</v>
      </c>
      <c r="AK52" s="95">
        <v>58</v>
      </c>
      <c r="AL52" s="61" t="s">
        <v>314</v>
      </c>
      <c r="AM52" s="95">
        <v>44</v>
      </c>
      <c r="AN52" s="96" t="s">
        <v>147</v>
      </c>
      <c r="AO52" s="96" t="s">
        <v>147</v>
      </c>
      <c r="AP52" s="96" t="s">
        <v>147</v>
      </c>
      <c r="AQ52" s="95">
        <v>44</v>
      </c>
      <c r="AR52" s="61" t="s">
        <v>6</v>
      </c>
      <c r="AS52" s="96" t="s">
        <v>147</v>
      </c>
      <c r="AT52" s="96" t="s">
        <v>147</v>
      </c>
      <c r="AU52" s="96" t="s">
        <v>147</v>
      </c>
      <c r="AV52" s="96" t="s">
        <v>147</v>
      </c>
      <c r="AW52" s="96" t="s">
        <v>147</v>
      </c>
      <c r="AX52" s="63">
        <v>199</v>
      </c>
      <c r="AY52" s="63">
        <v>24</v>
      </c>
      <c r="AZ52" s="63">
        <v>92</v>
      </c>
      <c r="BA52" s="63">
        <v>44</v>
      </c>
      <c r="BB52" s="63">
        <v>359</v>
      </c>
    </row>
    <row r="53" spans="1:54" ht="15" customHeight="1" x14ac:dyDescent="0.2">
      <c r="A53" s="60" t="s">
        <v>54</v>
      </c>
      <c r="B53" s="61" t="s">
        <v>455</v>
      </c>
      <c r="C53" s="92" t="s">
        <v>346</v>
      </c>
      <c r="D53" s="61" t="s">
        <v>160</v>
      </c>
      <c r="E53" s="61" t="s">
        <v>155</v>
      </c>
      <c r="F53" s="61" t="s">
        <v>155</v>
      </c>
      <c r="G53" s="61" t="s">
        <v>301</v>
      </c>
      <c r="H53" s="61" t="s">
        <v>314</v>
      </c>
      <c r="I53" s="95">
        <v>40</v>
      </c>
      <c r="J53" s="96" t="s">
        <v>147</v>
      </c>
      <c r="K53" s="96" t="s">
        <v>147</v>
      </c>
      <c r="L53" s="95">
        <v>4</v>
      </c>
      <c r="M53" s="95">
        <v>44</v>
      </c>
      <c r="N53" s="61" t="s">
        <v>314</v>
      </c>
      <c r="O53" s="95">
        <v>66</v>
      </c>
      <c r="P53" s="96" t="s">
        <v>147</v>
      </c>
      <c r="Q53" s="96" t="s">
        <v>147</v>
      </c>
      <c r="R53" s="96" t="s">
        <v>147</v>
      </c>
      <c r="S53" s="95">
        <v>66</v>
      </c>
      <c r="T53" s="61" t="s">
        <v>314</v>
      </c>
      <c r="U53" s="95">
        <v>19</v>
      </c>
      <c r="V53" s="96" t="s">
        <v>147</v>
      </c>
      <c r="W53" s="96" t="s">
        <v>147</v>
      </c>
      <c r="X53" s="96" t="s">
        <v>147</v>
      </c>
      <c r="Y53" s="95">
        <v>19</v>
      </c>
      <c r="Z53" s="61" t="s">
        <v>314</v>
      </c>
      <c r="AA53" s="95">
        <v>16</v>
      </c>
      <c r="AB53" s="95">
        <v>2</v>
      </c>
      <c r="AC53" s="96" t="s">
        <v>147</v>
      </c>
      <c r="AD53" s="96" t="s">
        <v>147</v>
      </c>
      <c r="AE53" s="95">
        <v>18</v>
      </c>
      <c r="AF53" s="61" t="s">
        <v>314</v>
      </c>
      <c r="AG53" s="95">
        <v>24</v>
      </c>
      <c r="AH53" s="96" t="s">
        <v>147</v>
      </c>
      <c r="AI53" s="96" t="s">
        <v>147</v>
      </c>
      <c r="AJ53" s="95">
        <v>8</v>
      </c>
      <c r="AK53" s="95">
        <v>32</v>
      </c>
      <c r="AL53" s="61" t="s">
        <v>314</v>
      </c>
      <c r="AM53" s="95">
        <v>17</v>
      </c>
      <c r="AN53" s="96" t="s">
        <v>147</v>
      </c>
      <c r="AO53" s="96" t="s">
        <v>147</v>
      </c>
      <c r="AP53" s="96" t="s">
        <v>147</v>
      </c>
      <c r="AQ53" s="95">
        <v>17</v>
      </c>
      <c r="AR53" s="61" t="s">
        <v>6</v>
      </c>
      <c r="AS53" s="96" t="s">
        <v>147</v>
      </c>
      <c r="AT53" s="96" t="s">
        <v>147</v>
      </c>
      <c r="AU53" s="96" t="s">
        <v>147</v>
      </c>
      <c r="AV53" s="96" t="s">
        <v>147</v>
      </c>
      <c r="AW53" s="96" t="s">
        <v>147</v>
      </c>
      <c r="AX53" s="63">
        <v>182</v>
      </c>
      <c r="AY53" s="63">
        <v>2</v>
      </c>
      <c r="AZ53" s="115" t="s">
        <v>147</v>
      </c>
      <c r="BA53" s="63">
        <v>12</v>
      </c>
      <c r="BB53" s="63">
        <v>196</v>
      </c>
    </row>
    <row r="54" spans="1:54" ht="15" customHeight="1" x14ac:dyDescent="0.2">
      <c r="A54" s="60" t="s">
        <v>54</v>
      </c>
      <c r="B54" s="61" t="s">
        <v>454</v>
      </c>
      <c r="C54" s="92" t="s">
        <v>347</v>
      </c>
      <c r="D54" s="61" t="s">
        <v>160</v>
      </c>
      <c r="E54" s="61" t="s">
        <v>155</v>
      </c>
      <c r="F54" s="61" t="s">
        <v>155</v>
      </c>
      <c r="G54" s="61" t="s">
        <v>158</v>
      </c>
      <c r="H54" s="61" t="s">
        <v>314</v>
      </c>
      <c r="I54" s="95">
        <v>30</v>
      </c>
      <c r="J54" s="96" t="s">
        <v>147</v>
      </c>
      <c r="K54" s="95">
        <v>51</v>
      </c>
      <c r="L54" s="96" t="s">
        <v>147</v>
      </c>
      <c r="M54" s="95">
        <v>81</v>
      </c>
      <c r="N54" s="61" t="s">
        <v>314</v>
      </c>
      <c r="O54" s="95">
        <v>30</v>
      </c>
      <c r="P54" s="96" t="s">
        <v>147</v>
      </c>
      <c r="Q54" s="96" t="s">
        <v>147</v>
      </c>
      <c r="R54" s="96" t="s">
        <v>147</v>
      </c>
      <c r="S54" s="95">
        <v>30</v>
      </c>
      <c r="T54" s="61" t="s">
        <v>314</v>
      </c>
      <c r="U54" s="95">
        <v>5</v>
      </c>
      <c r="V54" s="95">
        <v>3.5</v>
      </c>
      <c r="W54" s="96" t="s">
        <v>147</v>
      </c>
      <c r="X54" s="96" t="s">
        <v>147</v>
      </c>
      <c r="Y54" s="95">
        <v>8.5</v>
      </c>
      <c r="Z54" s="61" t="s">
        <v>314</v>
      </c>
      <c r="AA54" s="95">
        <v>36</v>
      </c>
      <c r="AB54" s="95">
        <v>1.5</v>
      </c>
      <c r="AC54" s="96" t="s">
        <v>147</v>
      </c>
      <c r="AD54" s="96" t="s">
        <v>147</v>
      </c>
      <c r="AE54" s="95">
        <v>37.5</v>
      </c>
      <c r="AF54" s="61" t="s">
        <v>314</v>
      </c>
      <c r="AG54" s="95">
        <v>65</v>
      </c>
      <c r="AH54" s="96" t="s">
        <v>147</v>
      </c>
      <c r="AI54" s="95">
        <v>276</v>
      </c>
      <c r="AJ54" s="96" t="s">
        <v>147</v>
      </c>
      <c r="AK54" s="95">
        <v>341</v>
      </c>
      <c r="AL54" s="61" t="s">
        <v>314</v>
      </c>
      <c r="AM54" s="95">
        <v>10</v>
      </c>
      <c r="AN54" s="96" t="s">
        <v>147</v>
      </c>
      <c r="AO54" s="96" t="s">
        <v>147</v>
      </c>
      <c r="AP54" s="96" t="s">
        <v>147</v>
      </c>
      <c r="AQ54" s="95">
        <v>10</v>
      </c>
      <c r="AR54" s="61" t="s">
        <v>6</v>
      </c>
      <c r="AS54" s="96" t="s">
        <v>147</v>
      </c>
      <c r="AT54" s="96" t="s">
        <v>147</v>
      </c>
      <c r="AU54" s="96" t="s">
        <v>147</v>
      </c>
      <c r="AV54" s="96" t="s">
        <v>147</v>
      </c>
      <c r="AW54" s="96" t="s">
        <v>147</v>
      </c>
      <c r="AX54" s="63">
        <v>176</v>
      </c>
      <c r="AY54" s="63">
        <v>5</v>
      </c>
      <c r="AZ54" s="63">
        <v>327</v>
      </c>
      <c r="BA54" s="115" t="s">
        <v>147</v>
      </c>
      <c r="BB54" s="63">
        <v>508</v>
      </c>
    </row>
    <row r="55" spans="1:54" ht="15" customHeight="1" x14ac:dyDescent="0.2">
      <c r="A55" s="60" t="s">
        <v>73</v>
      </c>
      <c r="B55" s="61" t="s">
        <v>454</v>
      </c>
      <c r="C55" s="92" t="s">
        <v>348</v>
      </c>
      <c r="D55" s="61" t="s">
        <v>160</v>
      </c>
      <c r="E55" s="61" t="s">
        <v>155</v>
      </c>
      <c r="F55" s="61" t="s">
        <v>155</v>
      </c>
      <c r="G55" s="61" t="s">
        <v>301</v>
      </c>
      <c r="H55" s="61" t="s">
        <v>314</v>
      </c>
      <c r="I55" s="95">
        <v>28</v>
      </c>
      <c r="J55" s="96" t="s">
        <v>147</v>
      </c>
      <c r="K55" s="95">
        <v>6</v>
      </c>
      <c r="L55" s="96" t="s">
        <v>147</v>
      </c>
      <c r="M55" s="95">
        <v>34</v>
      </c>
      <c r="N55" s="61" t="s">
        <v>314</v>
      </c>
      <c r="O55" s="95">
        <v>5</v>
      </c>
      <c r="P55" s="96" t="s">
        <v>147</v>
      </c>
      <c r="Q55" s="95">
        <v>10</v>
      </c>
      <c r="R55" s="96" t="s">
        <v>147</v>
      </c>
      <c r="S55" s="95">
        <v>15</v>
      </c>
      <c r="T55" s="61" t="s">
        <v>314</v>
      </c>
      <c r="U55" s="95">
        <v>5</v>
      </c>
      <c r="V55" s="95">
        <v>5</v>
      </c>
      <c r="W55" s="96" t="s">
        <v>147</v>
      </c>
      <c r="X55" s="96" t="s">
        <v>147</v>
      </c>
      <c r="Y55" s="95">
        <v>10</v>
      </c>
      <c r="Z55" s="61" t="s">
        <v>314</v>
      </c>
      <c r="AA55" s="95">
        <v>44</v>
      </c>
      <c r="AB55" s="96" t="s">
        <v>147</v>
      </c>
      <c r="AC55" s="96" t="s">
        <v>147</v>
      </c>
      <c r="AD55" s="96" t="s">
        <v>147</v>
      </c>
      <c r="AE55" s="95">
        <v>44</v>
      </c>
      <c r="AF55" s="61" t="s">
        <v>314</v>
      </c>
      <c r="AG55" s="95">
        <v>28</v>
      </c>
      <c r="AH55" s="96" t="s">
        <v>147</v>
      </c>
      <c r="AI55" s="96" t="s">
        <v>147</v>
      </c>
      <c r="AJ55" s="96" t="s">
        <v>147</v>
      </c>
      <c r="AK55" s="95">
        <v>28</v>
      </c>
      <c r="AL55" s="61" t="s">
        <v>314</v>
      </c>
      <c r="AM55" s="95">
        <v>63</v>
      </c>
      <c r="AN55" s="96" t="s">
        <v>147</v>
      </c>
      <c r="AO55" s="96" t="s">
        <v>147</v>
      </c>
      <c r="AP55" s="96" t="s">
        <v>147</v>
      </c>
      <c r="AQ55" s="95">
        <v>63</v>
      </c>
      <c r="AR55" s="61" t="s">
        <v>314</v>
      </c>
      <c r="AS55" s="95">
        <v>4</v>
      </c>
      <c r="AT55" s="96" t="s">
        <v>147</v>
      </c>
      <c r="AU55" s="96" t="s">
        <v>147</v>
      </c>
      <c r="AV55" s="96" t="s">
        <v>147</v>
      </c>
      <c r="AW55" s="95">
        <v>4</v>
      </c>
      <c r="AX55" s="63">
        <v>177</v>
      </c>
      <c r="AY55" s="63">
        <v>5</v>
      </c>
      <c r="AZ55" s="63">
        <v>16</v>
      </c>
      <c r="BA55" s="115" t="s">
        <v>147</v>
      </c>
      <c r="BB55" s="63">
        <v>198</v>
      </c>
    </row>
    <row r="56" spans="1:54" ht="15" customHeight="1" x14ac:dyDescent="0.2">
      <c r="A56" s="60" t="s">
        <v>73</v>
      </c>
      <c r="B56" s="61" t="s">
        <v>454</v>
      </c>
      <c r="C56" s="92" t="s">
        <v>349</v>
      </c>
      <c r="D56" s="61" t="s">
        <v>160</v>
      </c>
      <c r="E56" s="61" t="s">
        <v>155</v>
      </c>
      <c r="F56" s="61" t="s">
        <v>155</v>
      </c>
      <c r="G56" s="61" t="s">
        <v>158</v>
      </c>
      <c r="H56" s="61" t="s">
        <v>314</v>
      </c>
      <c r="I56" s="95">
        <v>29</v>
      </c>
      <c r="J56" s="95">
        <v>6</v>
      </c>
      <c r="K56" s="96" t="s">
        <v>147</v>
      </c>
      <c r="L56" s="96" t="s">
        <v>147</v>
      </c>
      <c r="M56" s="95">
        <v>35</v>
      </c>
      <c r="N56" s="61" t="s">
        <v>314</v>
      </c>
      <c r="O56" s="95">
        <v>24</v>
      </c>
      <c r="P56" s="96" t="s">
        <v>147</v>
      </c>
      <c r="Q56" s="95">
        <v>50</v>
      </c>
      <c r="R56" s="95">
        <v>10</v>
      </c>
      <c r="S56" s="95">
        <v>84</v>
      </c>
      <c r="T56" s="61" t="s">
        <v>314</v>
      </c>
      <c r="U56" s="95">
        <v>9</v>
      </c>
      <c r="V56" s="96" t="s">
        <v>147</v>
      </c>
      <c r="W56" s="95">
        <v>20</v>
      </c>
      <c r="X56" s="96" t="s">
        <v>147</v>
      </c>
      <c r="Y56" s="95">
        <v>29</v>
      </c>
      <c r="Z56" s="61" t="s">
        <v>314</v>
      </c>
      <c r="AA56" s="95">
        <v>44</v>
      </c>
      <c r="AB56" s="96" t="s">
        <v>147</v>
      </c>
      <c r="AC56" s="96" t="s">
        <v>147</v>
      </c>
      <c r="AD56" s="96" t="s">
        <v>147</v>
      </c>
      <c r="AE56" s="95">
        <v>44</v>
      </c>
      <c r="AF56" s="61" t="s">
        <v>314</v>
      </c>
      <c r="AG56" s="95">
        <v>45</v>
      </c>
      <c r="AH56" s="95">
        <v>20</v>
      </c>
      <c r="AI56" s="95">
        <v>40</v>
      </c>
      <c r="AJ56" s="96" t="s">
        <v>147</v>
      </c>
      <c r="AK56" s="95">
        <v>105</v>
      </c>
      <c r="AL56" s="61" t="s">
        <v>314</v>
      </c>
      <c r="AM56" s="95">
        <v>21</v>
      </c>
      <c r="AN56" s="96" t="s">
        <v>147</v>
      </c>
      <c r="AO56" s="96" t="s">
        <v>147</v>
      </c>
      <c r="AP56" s="96" t="s">
        <v>147</v>
      </c>
      <c r="AQ56" s="95">
        <v>21</v>
      </c>
      <c r="AR56" s="61" t="s">
        <v>6</v>
      </c>
      <c r="AS56" s="96" t="s">
        <v>147</v>
      </c>
      <c r="AT56" s="96" t="s">
        <v>147</v>
      </c>
      <c r="AU56" s="96" t="s">
        <v>147</v>
      </c>
      <c r="AV56" s="96" t="s">
        <v>147</v>
      </c>
      <c r="AW56" s="96" t="s">
        <v>147</v>
      </c>
      <c r="AX56" s="63">
        <v>172</v>
      </c>
      <c r="AY56" s="63">
        <v>26</v>
      </c>
      <c r="AZ56" s="63">
        <v>110</v>
      </c>
      <c r="BA56" s="63">
        <v>10</v>
      </c>
      <c r="BB56" s="63">
        <v>318</v>
      </c>
    </row>
    <row r="57" spans="1:54" ht="15" customHeight="1" x14ac:dyDescent="0.2">
      <c r="A57" s="60" t="s">
        <v>73</v>
      </c>
      <c r="B57" s="61" t="s">
        <v>454</v>
      </c>
      <c r="C57" s="92" t="s">
        <v>350</v>
      </c>
      <c r="D57" s="61" t="s">
        <v>160</v>
      </c>
      <c r="E57" s="61" t="s">
        <v>158</v>
      </c>
      <c r="F57" s="61" t="s">
        <v>155</v>
      </c>
      <c r="G57" s="61" t="s">
        <v>158</v>
      </c>
      <c r="H57" s="61" t="s">
        <v>314</v>
      </c>
      <c r="I57" s="95">
        <v>31</v>
      </c>
      <c r="J57" s="96" t="s">
        <v>147</v>
      </c>
      <c r="K57" s="95">
        <v>117</v>
      </c>
      <c r="L57" s="96" t="s">
        <v>147</v>
      </c>
      <c r="M57" s="95">
        <v>148</v>
      </c>
      <c r="N57" s="61" t="s">
        <v>314</v>
      </c>
      <c r="O57" s="95">
        <v>7</v>
      </c>
      <c r="P57" s="96" t="s">
        <v>147</v>
      </c>
      <c r="Q57" s="95">
        <v>6</v>
      </c>
      <c r="R57" s="95">
        <v>12</v>
      </c>
      <c r="S57" s="95">
        <v>25</v>
      </c>
      <c r="T57" s="61" t="s">
        <v>314</v>
      </c>
      <c r="U57" s="95">
        <v>37</v>
      </c>
      <c r="V57" s="95">
        <v>11</v>
      </c>
      <c r="W57" s="95">
        <v>6</v>
      </c>
      <c r="X57" s="96" t="s">
        <v>147</v>
      </c>
      <c r="Y57" s="95">
        <v>54</v>
      </c>
      <c r="Z57" s="61" t="s">
        <v>314</v>
      </c>
      <c r="AA57" s="95">
        <v>59</v>
      </c>
      <c r="AB57" s="96" t="s">
        <v>147</v>
      </c>
      <c r="AC57" s="96" t="s">
        <v>147</v>
      </c>
      <c r="AD57" s="96" t="s">
        <v>147</v>
      </c>
      <c r="AE57" s="95">
        <v>59</v>
      </c>
      <c r="AF57" s="61" t="s">
        <v>314</v>
      </c>
      <c r="AG57" s="95">
        <v>144</v>
      </c>
      <c r="AH57" s="95">
        <v>3</v>
      </c>
      <c r="AI57" s="96" t="s">
        <v>147</v>
      </c>
      <c r="AJ57" s="96" t="s">
        <v>147</v>
      </c>
      <c r="AK57" s="95">
        <v>147</v>
      </c>
      <c r="AL57" s="61" t="s">
        <v>314</v>
      </c>
      <c r="AM57" s="95">
        <v>19</v>
      </c>
      <c r="AN57" s="96" t="s">
        <v>147</v>
      </c>
      <c r="AO57" s="96" t="s">
        <v>147</v>
      </c>
      <c r="AP57" s="96" t="s">
        <v>147</v>
      </c>
      <c r="AQ57" s="95">
        <v>19</v>
      </c>
      <c r="AR57" s="61" t="s">
        <v>6</v>
      </c>
      <c r="AS57" s="96" t="s">
        <v>147</v>
      </c>
      <c r="AT57" s="96" t="s">
        <v>147</v>
      </c>
      <c r="AU57" s="96" t="s">
        <v>147</v>
      </c>
      <c r="AV57" s="96" t="s">
        <v>147</v>
      </c>
      <c r="AW57" s="96" t="s">
        <v>147</v>
      </c>
      <c r="AX57" s="63">
        <v>297</v>
      </c>
      <c r="AY57" s="63">
        <v>14</v>
      </c>
      <c r="AZ57" s="63">
        <v>129</v>
      </c>
      <c r="BA57" s="63">
        <v>12</v>
      </c>
      <c r="BB57" s="63">
        <v>452</v>
      </c>
    </row>
    <row r="58" spans="1:54" ht="15" customHeight="1" x14ac:dyDescent="0.2">
      <c r="A58" s="60" t="s">
        <v>48</v>
      </c>
      <c r="B58" s="61" t="s">
        <v>454</v>
      </c>
      <c r="C58" s="92" t="s">
        <v>351</v>
      </c>
      <c r="D58" s="61" t="s">
        <v>160</v>
      </c>
      <c r="E58" s="61" t="s">
        <v>155</v>
      </c>
      <c r="F58" s="61" t="s">
        <v>155</v>
      </c>
      <c r="G58" s="61" t="s">
        <v>158</v>
      </c>
      <c r="H58" s="61" t="s">
        <v>313</v>
      </c>
      <c r="I58" s="95">
        <v>16</v>
      </c>
      <c r="J58" s="96" t="s">
        <v>147</v>
      </c>
      <c r="K58" s="95">
        <v>110</v>
      </c>
      <c r="L58" s="96" t="s">
        <v>147</v>
      </c>
      <c r="M58" s="95">
        <v>126</v>
      </c>
      <c r="N58" s="61" t="s">
        <v>313</v>
      </c>
      <c r="O58" s="95">
        <v>36</v>
      </c>
      <c r="P58" s="96" t="s">
        <v>147</v>
      </c>
      <c r="Q58" s="95">
        <v>23</v>
      </c>
      <c r="R58" s="96" t="s">
        <v>147</v>
      </c>
      <c r="S58" s="95">
        <v>59</v>
      </c>
      <c r="T58" s="61" t="s">
        <v>313</v>
      </c>
      <c r="U58" s="95">
        <v>46</v>
      </c>
      <c r="V58" s="95">
        <v>13</v>
      </c>
      <c r="W58" s="95">
        <v>21</v>
      </c>
      <c r="X58" s="96" t="s">
        <v>147</v>
      </c>
      <c r="Y58" s="95">
        <v>80</v>
      </c>
      <c r="Z58" s="61" t="s">
        <v>376</v>
      </c>
      <c r="AA58" s="95">
        <v>32</v>
      </c>
      <c r="AB58" s="96" t="s">
        <v>147</v>
      </c>
      <c r="AC58" s="95">
        <v>36</v>
      </c>
      <c r="AD58" s="96" t="s">
        <v>147</v>
      </c>
      <c r="AE58" s="95">
        <v>68</v>
      </c>
      <c r="AF58" s="61" t="s">
        <v>358</v>
      </c>
      <c r="AG58" s="95">
        <v>49</v>
      </c>
      <c r="AH58" s="96" t="s">
        <v>147</v>
      </c>
      <c r="AI58" s="95">
        <v>40</v>
      </c>
      <c r="AJ58" s="96" t="s">
        <v>147</v>
      </c>
      <c r="AK58" s="95">
        <v>89</v>
      </c>
      <c r="AL58" s="61" t="s">
        <v>314</v>
      </c>
      <c r="AM58" s="95">
        <v>44</v>
      </c>
      <c r="AN58" s="96" t="s">
        <v>147</v>
      </c>
      <c r="AO58" s="96" t="s">
        <v>147</v>
      </c>
      <c r="AP58" s="96" t="s">
        <v>147</v>
      </c>
      <c r="AQ58" s="95">
        <v>44</v>
      </c>
      <c r="AR58" s="61" t="s">
        <v>6</v>
      </c>
      <c r="AS58" s="96" t="s">
        <v>147</v>
      </c>
      <c r="AT58" s="96" t="s">
        <v>147</v>
      </c>
      <c r="AU58" s="96" t="s">
        <v>147</v>
      </c>
      <c r="AV58" s="96" t="s">
        <v>147</v>
      </c>
      <c r="AW58" s="96" t="s">
        <v>147</v>
      </c>
      <c r="AX58" s="63">
        <v>223</v>
      </c>
      <c r="AY58" s="63">
        <v>13</v>
      </c>
      <c r="AZ58" s="63">
        <v>230</v>
      </c>
      <c r="BA58" s="115" t="s">
        <v>147</v>
      </c>
      <c r="BB58" s="63">
        <v>466</v>
      </c>
    </row>
    <row r="59" spans="1:54" ht="15" customHeight="1" x14ac:dyDescent="0.2">
      <c r="A59" s="60" t="s">
        <v>61</v>
      </c>
      <c r="B59" s="61" t="s">
        <v>454</v>
      </c>
      <c r="C59" s="92" t="s">
        <v>352</v>
      </c>
      <c r="D59" s="61" t="s">
        <v>160</v>
      </c>
      <c r="E59" s="61" t="s">
        <v>155</v>
      </c>
      <c r="F59" s="61" t="s">
        <v>155</v>
      </c>
      <c r="G59" s="61" t="s">
        <v>235</v>
      </c>
      <c r="H59" s="61" t="s">
        <v>314</v>
      </c>
      <c r="I59" s="95">
        <v>45.8</v>
      </c>
      <c r="J59" s="95">
        <v>6</v>
      </c>
      <c r="K59" s="95">
        <v>380</v>
      </c>
      <c r="L59" s="95">
        <v>38</v>
      </c>
      <c r="M59" s="95">
        <v>469.8</v>
      </c>
      <c r="N59" s="61" t="s">
        <v>314</v>
      </c>
      <c r="O59" s="95">
        <v>21.3</v>
      </c>
      <c r="P59" s="96" t="s">
        <v>147</v>
      </c>
      <c r="Q59" s="95">
        <v>83</v>
      </c>
      <c r="R59" s="95">
        <v>44.5</v>
      </c>
      <c r="S59" s="95">
        <v>148.80000000000001</v>
      </c>
      <c r="T59" s="61" t="s">
        <v>314</v>
      </c>
      <c r="U59" s="95">
        <v>11.5</v>
      </c>
      <c r="V59" s="96" t="s">
        <v>147</v>
      </c>
      <c r="W59" s="95">
        <v>12</v>
      </c>
      <c r="X59" s="96" t="s">
        <v>147</v>
      </c>
      <c r="Y59" s="95">
        <v>23.5</v>
      </c>
      <c r="Z59" s="61" t="s">
        <v>314</v>
      </c>
      <c r="AA59" s="95">
        <v>34.799999999999997</v>
      </c>
      <c r="AB59" s="95">
        <v>7</v>
      </c>
      <c r="AC59" s="95">
        <v>6.5</v>
      </c>
      <c r="AD59" s="96" t="s">
        <v>147</v>
      </c>
      <c r="AE59" s="95">
        <v>48.3</v>
      </c>
      <c r="AF59" s="61" t="s">
        <v>314</v>
      </c>
      <c r="AG59" s="95">
        <v>33.5</v>
      </c>
      <c r="AH59" s="96" t="s">
        <v>147</v>
      </c>
      <c r="AI59" s="95">
        <v>40</v>
      </c>
      <c r="AJ59" s="96" t="s">
        <v>147</v>
      </c>
      <c r="AK59" s="95">
        <v>73.5</v>
      </c>
      <c r="AL59" s="61" t="s">
        <v>314</v>
      </c>
      <c r="AM59" s="95">
        <v>12</v>
      </c>
      <c r="AN59" s="96" t="s">
        <v>147</v>
      </c>
      <c r="AO59" s="96" t="s">
        <v>147</v>
      </c>
      <c r="AP59" s="96" t="s">
        <v>147</v>
      </c>
      <c r="AQ59" s="95">
        <v>12</v>
      </c>
      <c r="AR59" s="61" t="s">
        <v>314</v>
      </c>
      <c r="AS59" s="95">
        <v>2</v>
      </c>
      <c r="AT59" s="96" t="s">
        <v>147</v>
      </c>
      <c r="AU59" s="96" t="s">
        <v>147</v>
      </c>
      <c r="AV59" s="96" t="s">
        <v>147</v>
      </c>
      <c r="AW59" s="95">
        <v>2</v>
      </c>
      <c r="AX59" s="63">
        <v>160.9</v>
      </c>
      <c r="AY59" s="63">
        <v>13</v>
      </c>
      <c r="AZ59" s="63">
        <v>521.5</v>
      </c>
      <c r="BA59" s="63">
        <v>82.5</v>
      </c>
      <c r="BB59" s="63">
        <v>777.9</v>
      </c>
    </row>
    <row r="60" spans="1:54" ht="15" customHeight="1" x14ac:dyDescent="0.2">
      <c r="A60" s="60" t="s">
        <v>75</v>
      </c>
      <c r="B60" s="61" t="s">
        <v>454</v>
      </c>
      <c r="C60" s="92" t="s">
        <v>353</v>
      </c>
      <c r="D60" s="61" t="s">
        <v>160</v>
      </c>
      <c r="E60" s="61" t="s">
        <v>155</v>
      </c>
      <c r="F60" s="61" t="s">
        <v>155</v>
      </c>
      <c r="G60" s="61" t="s">
        <v>356</v>
      </c>
      <c r="H60" s="61" t="s">
        <v>314</v>
      </c>
      <c r="I60" s="95">
        <v>32</v>
      </c>
      <c r="J60" s="96" t="s">
        <v>147</v>
      </c>
      <c r="K60" s="96" t="s">
        <v>147</v>
      </c>
      <c r="L60" s="96" t="s">
        <v>147</v>
      </c>
      <c r="M60" s="95">
        <v>32</v>
      </c>
      <c r="N60" s="61" t="s">
        <v>314</v>
      </c>
      <c r="O60" s="95">
        <v>20</v>
      </c>
      <c r="P60" s="96" t="s">
        <v>147</v>
      </c>
      <c r="Q60" s="96" t="s">
        <v>147</v>
      </c>
      <c r="R60" s="96" t="s">
        <v>147</v>
      </c>
      <c r="S60" s="95">
        <v>20</v>
      </c>
      <c r="T60" s="61" t="s">
        <v>314</v>
      </c>
      <c r="U60" s="96" t="s">
        <v>147</v>
      </c>
      <c r="V60" s="96" t="s">
        <v>147</v>
      </c>
      <c r="W60" s="95">
        <v>8</v>
      </c>
      <c r="X60" s="96" t="s">
        <v>147</v>
      </c>
      <c r="Y60" s="95">
        <v>8</v>
      </c>
      <c r="Z60" s="61" t="s">
        <v>314</v>
      </c>
      <c r="AA60" s="95">
        <v>32</v>
      </c>
      <c r="AB60" s="96" t="s">
        <v>147</v>
      </c>
      <c r="AC60" s="96" t="s">
        <v>147</v>
      </c>
      <c r="AD60" s="96" t="s">
        <v>147</v>
      </c>
      <c r="AE60" s="95">
        <v>32</v>
      </c>
      <c r="AF60" s="61" t="s">
        <v>314</v>
      </c>
      <c r="AG60" s="95">
        <v>47</v>
      </c>
      <c r="AH60" s="95">
        <v>4</v>
      </c>
      <c r="AI60" s="96" t="s">
        <v>147</v>
      </c>
      <c r="AJ60" s="96" t="s">
        <v>147</v>
      </c>
      <c r="AK60" s="95">
        <v>51</v>
      </c>
      <c r="AL60" s="61" t="s">
        <v>314</v>
      </c>
      <c r="AM60" s="95">
        <v>6</v>
      </c>
      <c r="AN60" s="95">
        <v>26</v>
      </c>
      <c r="AO60" s="96" t="s">
        <v>147</v>
      </c>
      <c r="AP60" s="96" t="s">
        <v>147</v>
      </c>
      <c r="AQ60" s="95">
        <v>32</v>
      </c>
      <c r="AR60" s="61" t="s">
        <v>314</v>
      </c>
      <c r="AS60" s="96" t="s">
        <v>147</v>
      </c>
      <c r="AT60" s="96" t="s">
        <v>147</v>
      </c>
      <c r="AU60" s="95">
        <v>192</v>
      </c>
      <c r="AV60" s="96" t="s">
        <v>147</v>
      </c>
      <c r="AW60" s="95">
        <v>192</v>
      </c>
      <c r="AX60" s="63">
        <v>137</v>
      </c>
      <c r="AY60" s="63">
        <v>30</v>
      </c>
      <c r="AZ60" s="63">
        <v>200</v>
      </c>
      <c r="BA60" s="115" t="s">
        <v>147</v>
      </c>
      <c r="BB60" s="63">
        <v>367</v>
      </c>
    </row>
    <row r="61" spans="1:54" ht="15" customHeight="1" x14ac:dyDescent="0.2">
      <c r="A61" s="60" t="s">
        <v>31</v>
      </c>
      <c r="B61" s="61" t="s">
        <v>298</v>
      </c>
      <c r="C61" s="92" t="s">
        <v>32</v>
      </c>
      <c r="D61" s="61" t="s">
        <v>154</v>
      </c>
      <c r="E61" s="61" t="s">
        <v>158</v>
      </c>
      <c r="F61" s="61" t="s">
        <v>155</v>
      </c>
      <c r="G61" s="61" t="s">
        <v>235</v>
      </c>
      <c r="H61" s="61" t="s">
        <v>314</v>
      </c>
      <c r="I61" s="95">
        <v>40</v>
      </c>
      <c r="J61" s="95">
        <v>20</v>
      </c>
      <c r="K61" s="96" t="s">
        <v>147</v>
      </c>
      <c r="L61" s="96" t="s">
        <v>147</v>
      </c>
      <c r="M61" s="95">
        <v>60</v>
      </c>
      <c r="N61" s="61" t="s">
        <v>314</v>
      </c>
      <c r="O61" s="95">
        <v>16</v>
      </c>
      <c r="P61" s="96" t="s">
        <v>147</v>
      </c>
      <c r="Q61" s="96" t="s">
        <v>147</v>
      </c>
      <c r="R61" s="95">
        <v>15</v>
      </c>
      <c r="S61" s="95">
        <v>31</v>
      </c>
      <c r="T61" s="61" t="s">
        <v>314</v>
      </c>
      <c r="U61" s="95">
        <v>15</v>
      </c>
      <c r="V61" s="95">
        <v>6</v>
      </c>
      <c r="W61" s="96" t="s">
        <v>147</v>
      </c>
      <c r="X61" s="96" t="s">
        <v>147</v>
      </c>
      <c r="Y61" s="95">
        <v>21</v>
      </c>
      <c r="Z61" s="61" t="s">
        <v>314</v>
      </c>
      <c r="AA61" s="95">
        <v>28</v>
      </c>
      <c r="AB61" s="95">
        <v>10</v>
      </c>
      <c r="AC61" s="96" t="s">
        <v>147</v>
      </c>
      <c r="AD61" s="96" t="s">
        <v>147</v>
      </c>
      <c r="AE61" s="95">
        <v>38</v>
      </c>
      <c r="AF61" s="61" t="s">
        <v>314</v>
      </c>
      <c r="AG61" s="95">
        <v>52</v>
      </c>
      <c r="AH61" s="95">
        <v>9</v>
      </c>
      <c r="AI61" s="95">
        <v>12</v>
      </c>
      <c r="AJ61" s="96" t="s">
        <v>147</v>
      </c>
      <c r="AK61" s="95">
        <v>73</v>
      </c>
      <c r="AL61" s="61" t="s">
        <v>314</v>
      </c>
      <c r="AM61" s="95">
        <v>84</v>
      </c>
      <c r="AN61" s="96" t="s">
        <v>147</v>
      </c>
      <c r="AO61" s="95">
        <v>16</v>
      </c>
      <c r="AP61" s="96" t="s">
        <v>147</v>
      </c>
      <c r="AQ61" s="95">
        <v>100</v>
      </c>
      <c r="AR61" s="61" t="s">
        <v>314</v>
      </c>
      <c r="AS61" s="95">
        <v>63</v>
      </c>
      <c r="AT61" s="96" t="s">
        <v>147</v>
      </c>
      <c r="AU61" s="96" t="s">
        <v>147</v>
      </c>
      <c r="AV61" s="95">
        <v>100</v>
      </c>
      <c r="AW61" s="95">
        <v>163</v>
      </c>
      <c r="AX61" s="63">
        <v>298</v>
      </c>
      <c r="AY61" s="63">
        <v>45</v>
      </c>
      <c r="AZ61" s="63">
        <v>28</v>
      </c>
      <c r="BA61" s="63">
        <v>115</v>
      </c>
      <c r="BB61" s="63">
        <v>486</v>
      </c>
    </row>
    <row r="62" spans="1:54" ht="15" customHeight="1" x14ac:dyDescent="0.2">
      <c r="A62" s="5" t="s">
        <v>130</v>
      </c>
      <c r="B62" s="6" t="s">
        <v>454</v>
      </c>
      <c r="C62" s="16" t="s">
        <v>354</v>
      </c>
      <c r="D62" s="6" t="s">
        <v>160</v>
      </c>
      <c r="E62" s="6" t="s">
        <v>155</v>
      </c>
      <c r="F62" s="6" t="s">
        <v>155</v>
      </c>
      <c r="G62" s="6" t="s">
        <v>158</v>
      </c>
      <c r="H62" s="6" t="s">
        <v>314</v>
      </c>
      <c r="I62" s="17">
        <v>41</v>
      </c>
      <c r="J62" s="17">
        <v>1</v>
      </c>
      <c r="K62" s="17">
        <v>44</v>
      </c>
      <c r="L62" s="17">
        <v>16</v>
      </c>
      <c r="M62" s="17">
        <v>102</v>
      </c>
      <c r="N62" s="6" t="s">
        <v>314</v>
      </c>
      <c r="O62" s="17">
        <v>30</v>
      </c>
      <c r="P62" s="18" t="s">
        <v>147</v>
      </c>
      <c r="Q62" s="17">
        <v>25</v>
      </c>
      <c r="R62" s="18" t="s">
        <v>147</v>
      </c>
      <c r="S62" s="17">
        <v>55</v>
      </c>
      <c r="T62" s="6" t="s">
        <v>314</v>
      </c>
      <c r="U62" s="17">
        <v>5</v>
      </c>
      <c r="V62" s="18" t="s">
        <v>147</v>
      </c>
      <c r="W62" s="17">
        <v>126</v>
      </c>
      <c r="X62" s="18" t="s">
        <v>147</v>
      </c>
      <c r="Y62" s="17">
        <v>131</v>
      </c>
      <c r="Z62" s="6" t="s">
        <v>314</v>
      </c>
      <c r="AA62" s="17">
        <v>51</v>
      </c>
      <c r="AB62" s="18" t="s">
        <v>147</v>
      </c>
      <c r="AC62" s="17">
        <v>20</v>
      </c>
      <c r="AD62" s="18" t="s">
        <v>147</v>
      </c>
      <c r="AE62" s="17">
        <v>71</v>
      </c>
      <c r="AF62" s="6" t="s">
        <v>314</v>
      </c>
      <c r="AG62" s="17">
        <v>39</v>
      </c>
      <c r="AH62" s="18" t="s">
        <v>147</v>
      </c>
      <c r="AI62" s="17">
        <v>120</v>
      </c>
      <c r="AJ62" s="18" t="s">
        <v>147</v>
      </c>
      <c r="AK62" s="17">
        <v>159</v>
      </c>
      <c r="AL62" s="6" t="s">
        <v>314</v>
      </c>
      <c r="AM62" s="17">
        <v>11</v>
      </c>
      <c r="AN62" s="18" t="s">
        <v>147</v>
      </c>
      <c r="AO62" s="17">
        <v>67</v>
      </c>
      <c r="AP62" s="18" t="s">
        <v>147</v>
      </c>
      <c r="AQ62" s="17">
        <v>78</v>
      </c>
      <c r="AR62" s="6" t="s">
        <v>314</v>
      </c>
      <c r="AS62" s="17">
        <v>4</v>
      </c>
      <c r="AT62" s="18" t="s">
        <v>147</v>
      </c>
      <c r="AU62" s="18" t="s">
        <v>147</v>
      </c>
      <c r="AV62" s="18" t="s">
        <v>147</v>
      </c>
      <c r="AW62" s="17">
        <v>4</v>
      </c>
      <c r="AX62" s="14">
        <v>181</v>
      </c>
      <c r="AY62" s="14">
        <v>1</v>
      </c>
      <c r="AZ62" s="14">
        <v>402</v>
      </c>
      <c r="BA62" s="14">
        <v>16</v>
      </c>
      <c r="BB62" s="14">
        <v>600</v>
      </c>
    </row>
    <row r="63" spans="1:54" ht="15" customHeight="1" x14ac:dyDescent="0.2">
      <c r="A63" s="98" t="s">
        <v>408</v>
      </c>
      <c r="B63" s="83"/>
      <c r="C63" s="83"/>
      <c r="D63" s="83"/>
      <c r="E63" s="83"/>
      <c r="F63" s="83"/>
      <c r="G63" s="135"/>
      <c r="H63" s="99"/>
      <c r="I63" s="118">
        <v>2584.25</v>
      </c>
      <c r="J63" s="118">
        <v>156.80000000000001</v>
      </c>
      <c r="K63" s="118">
        <v>1389.5</v>
      </c>
      <c r="L63" s="118">
        <v>88</v>
      </c>
      <c r="M63" s="118">
        <v>4218.55</v>
      </c>
      <c r="N63" s="120" t="s">
        <v>6</v>
      </c>
      <c r="O63" s="118">
        <v>1469.35</v>
      </c>
      <c r="P63" s="118">
        <v>28</v>
      </c>
      <c r="Q63" s="118">
        <v>1089</v>
      </c>
      <c r="R63" s="118">
        <v>369.5</v>
      </c>
      <c r="S63" s="118">
        <v>2955.85</v>
      </c>
      <c r="T63" s="118" t="s">
        <v>6</v>
      </c>
      <c r="U63" s="118">
        <v>1056.3499999999999</v>
      </c>
      <c r="V63" s="118">
        <v>127.95</v>
      </c>
      <c r="W63" s="118">
        <v>722</v>
      </c>
      <c r="X63" s="118">
        <v>10</v>
      </c>
      <c r="Y63" s="118">
        <v>1916.3</v>
      </c>
      <c r="Z63" s="118" t="s">
        <v>6</v>
      </c>
      <c r="AA63" s="118">
        <v>2325.21</v>
      </c>
      <c r="AB63" s="118">
        <v>24.5</v>
      </c>
      <c r="AC63" s="118">
        <v>496.5</v>
      </c>
      <c r="AD63" s="118">
        <v>12</v>
      </c>
      <c r="AE63" s="118">
        <v>2858.21</v>
      </c>
      <c r="AF63" s="118" t="s">
        <v>6</v>
      </c>
      <c r="AG63" s="118">
        <v>2988.92</v>
      </c>
      <c r="AH63" s="118">
        <v>75</v>
      </c>
      <c r="AI63" s="118">
        <v>1146.5</v>
      </c>
      <c r="AJ63" s="118">
        <v>84</v>
      </c>
      <c r="AK63" s="118">
        <v>4294.42</v>
      </c>
      <c r="AL63" s="120" t="s">
        <v>6</v>
      </c>
      <c r="AM63" s="118">
        <v>1375.36</v>
      </c>
      <c r="AN63" s="118">
        <v>242</v>
      </c>
      <c r="AO63" s="118">
        <v>345</v>
      </c>
      <c r="AP63" s="118">
        <v>5</v>
      </c>
      <c r="AQ63" s="118">
        <v>1967.36</v>
      </c>
      <c r="AR63" s="120" t="s">
        <v>6</v>
      </c>
      <c r="AS63" s="118">
        <v>1875.78</v>
      </c>
      <c r="AT63" s="119" t="s">
        <v>147</v>
      </c>
      <c r="AU63" s="118">
        <v>205</v>
      </c>
      <c r="AV63" s="118">
        <v>173</v>
      </c>
      <c r="AW63" s="118">
        <v>2253.7800000000002</v>
      </c>
      <c r="AX63" s="118">
        <v>13675.21</v>
      </c>
      <c r="AY63" s="118">
        <v>654.25</v>
      </c>
      <c r="AZ63" s="118">
        <v>5393.5</v>
      </c>
      <c r="BA63" s="118">
        <v>741.5</v>
      </c>
      <c r="BB63" s="118">
        <v>20464.46</v>
      </c>
    </row>
    <row r="64" spans="1:54" ht="15" customHeight="1" x14ac:dyDescent="0.2">
      <c r="A64" s="100" t="s">
        <v>230</v>
      </c>
      <c r="B64" s="76"/>
      <c r="C64" s="76"/>
      <c r="D64" s="76"/>
      <c r="E64" s="136"/>
      <c r="F64" s="136"/>
      <c r="G64" s="75"/>
      <c r="H64" s="137"/>
      <c r="I64" s="67">
        <v>44.56</v>
      </c>
      <c r="J64" s="67">
        <v>6.8170000000000002</v>
      </c>
      <c r="K64" s="67">
        <v>47.91</v>
      </c>
      <c r="L64" s="67">
        <v>12.571400000000001</v>
      </c>
      <c r="M64" s="67">
        <v>72.73</v>
      </c>
      <c r="N64" s="67" t="s">
        <v>6</v>
      </c>
      <c r="O64" s="67">
        <v>25.33</v>
      </c>
      <c r="P64" s="67">
        <v>4</v>
      </c>
      <c r="Q64" s="67">
        <v>34.03</v>
      </c>
      <c r="R64" s="67">
        <v>17.594999999999999</v>
      </c>
      <c r="S64" s="67">
        <v>50.96</v>
      </c>
      <c r="T64" s="67" t="s">
        <v>6</v>
      </c>
      <c r="U64" s="67">
        <v>18.86</v>
      </c>
      <c r="V64" s="67">
        <v>7.1079999999999997</v>
      </c>
      <c r="W64" s="67">
        <v>31.390999999999998</v>
      </c>
      <c r="X64" s="67">
        <v>5</v>
      </c>
      <c r="Y64" s="67">
        <v>33.619999999999997</v>
      </c>
      <c r="Z64" s="67" t="s">
        <v>6</v>
      </c>
      <c r="AA64" s="67">
        <v>40.090000000000003</v>
      </c>
      <c r="AB64" s="67">
        <v>3.5</v>
      </c>
      <c r="AC64" s="67">
        <v>27.582999999999998</v>
      </c>
      <c r="AD64" s="67">
        <v>6</v>
      </c>
      <c r="AE64" s="67">
        <v>49.28</v>
      </c>
      <c r="AF64" s="67" t="s">
        <v>6</v>
      </c>
      <c r="AG64" s="67">
        <v>52.44</v>
      </c>
      <c r="AH64" s="67">
        <v>6.25</v>
      </c>
      <c r="AI64" s="67">
        <v>47.77</v>
      </c>
      <c r="AJ64" s="67">
        <v>12</v>
      </c>
      <c r="AK64" s="67">
        <v>75.34</v>
      </c>
      <c r="AL64" s="124" t="s">
        <v>6</v>
      </c>
      <c r="AM64" s="67">
        <v>23.71</v>
      </c>
      <c r="AN64" s="67">
        <v>26.888999999999999</v>
      </c>
      <c r="AO64" s="67">
        <v>49.286000000000001</v>
      </c>
      <c r="AP64" s="67">
        <v>5</v>
      </c>
      <c r="AQ64" s="67">
        <v>33.92</v>
      </c>
      <c r="AR64" s="124" t="s">
        <v>6</v>
      </c>
      <c r="AS64" s="67">
        <v>93.79</v>
      </c>
      <c r="AT64" s="110" t="s">
        <v>147</v>
      </c>
      <c r="AU64" s="67">
        <v>68.332999999999998</v>
      </c>
      <c r="AV64" s="67">
        <v>43.25</v>
      </c>
      <c r="AW64" s="67">
        <v>107.32</v>
      </c>
      <c r="AX64" s="67">
        <v>235.78</v>
      </c>
      <c r="AY64" s="67">
        <v>15.957000000000001</v>
      </c>
      <c r="AZ64" s="67">
        <v>122.58</v>
      </c>
      <c r="BA64" s="67">
        <v>27.463000000000001</v>
      </c>
      <c r="BB64" s="67">
        <v>352.84</v>
      </c>
    </row>
    <row r="65" spans="1:54" ht="15" customHeight="1" x14ac:dyDescent="0.2">
      <c r="A65" s="100" t="s">
        <v>231</v>
      </c>
      <c r="B65" s="76"/>
      <c r="C65" s="76"/>
      <c r="D65" s="76"/>
      <c r="E65" s="76"/>
      <c r="F65" s="76"/>
      <c r="G65" s="73"/>
      <c r="H65" s="59"/>
      <c r="I65" s="62">
        <v>58</v>
      </c>
      <c r="J65" s="62">
        <v>23</v>
      </c>
      <c r="K65" s="62">
        <v>29</v>
      </c>
      <c r="L65" s="62">
        <v>7</v>
      </c>
      <c r="M65" s="62">
        <v>58</v>
      </c>
      <c r="N65" s="62" t="s">
        <v>6</v>
      </c>
      <c r="O65" s="62">
        <v>58</v>
      </c>
      <c r="P65" s="62">
        <v>7</v>
      </c>
      <c r="Q65" s="62">
        <v>32</v>
      </c>
      <c r="R65" s="62">
        <v>21</v>
      </c>
      <c r="S65" s="62">
        <v>58</v>
      </c>
      <c r="T65" s="62" t="s">
        <v>6</v>
      </c>
      <c r="U65" s="62">
        <v>56</v>
      </c>
      <c r="V65" s="62">
        <v>18</v>
      </c>
      <c r="W65" s="62">
        <v>23</v>
      </c>
      <c r="X65" s="62">
        <v>2</v>
      </c>
      <c r="Y65" s="62">
        <v>57</v>
      </c>
      <c r="Z65" s="62" t="s">
        <v>6</v>
      </c>
      <c r="AA65" s="62">
        <v>58</v>
      </c>
      <c r="AB65" s="62">
        <v>7</v>
      </c>
      <c r="AC65" s="62">
        <v>18</v>
      </c>
      <c r="AD65" s="62">
        <v>2</v>
      </c>
      <c r="AE65" s="62">
        <v>58</v>
      </c>
      <c r="AF65" s="62" t="s">
        <v>6</v>
      </c>
      <c r="AG65" s="62">
        <v>57</v>
      </c>
      <c r="AH65" s="62">
        <v>12</v>
      </c>
      <c r="AI65" s="62">
        <v>24</v>
      </c>
      <c r="AJ65" s="62">
        <v>7</v>
      </c>
      <c r="AK65" s="62">
        <v>57</v>
      </c>
      <c r="AL65" s="61" t="s">
        <v>6</v>
      </c>
      <c r="AM65" s="62">
        <v>58</v>
      </c>
      <c r="AN65" s="62">
        <v>9</v>
      </c>
      <c r="AO65" s="62">
        <v>7</v>
      </c>
      <c r="AP65" s="62">
        <v>1</v>
      </c>
      <c r="AQ65" s="62">
        <v>58</v>
      </c>
      <c r="AR65" s="61" t="s">
        <v>6</v>
      </c>
      <c r="AS65" s="62">
        <v>20</v>
      </c>
      <c r="AT65" s="62">
        <v>0</v>
      </c>
      <c r="AU65" s="62">
        <v>3</v>
      </c>
      <c r="AV65" s="62">
        <v>4</v>
      </c>
      <c r="AW65" s="62">
        <v>21</v>
      </c>
      <c r="AX65" s="62">
        <v>58</v>
      </c>
      <c r="AY65" s="62">
        <v>41</v>
      </c>
      <c r="AZ65" s="62">
        <v>44</v>
      </c>
      <c r="BA65" s="62">
        <v>27</v>
      </c>
      <c r="BB65" s="62">
        <v>58</v>
      </c>
    </row>
    <row r="66" spans="1:54" ht="15" customHeight="1" x14ac:dyDescent="0.2">
      <c r="A66" s="100" t="s">
        <v>232</v>
      </c>
      <c r="B66" s="76"/>
      <c r="C66" s="76"/>
      <c r="D66" s="76"/>
      <c r="E66" s="76"/>
      <c r="F66" s="76"/>
      <c r="G66" s="73"/>
      <c r="H66" s="59"/>
      <c r="I66" s="95">
        <v>11</v>
      </c>
      <c r="J66" s="95">
        <v>1</v>
      </c>
      <c r="K66" s="95">
        <v>2</v>
      </c>
      <c r="L66" s="95">
        <v>1</v>
      </c>
      <c r="M66" s="95">
        <v>11</v>
      </c>
      <c r="N66" s="95" t="s">
        <v>6</v>
      </c>
      <c r="O66" s="95">
        <v>1</v>
      </c>
      <c r="P66" s="95">
        <v>1</v>
      </c>
      <c r="Q66" s="95">
        <v>2</v>
      </c>
      <c r="R66" s="95">
        <v>2</v>
      </c>
      <c r="S66" s="95">
        <v>6</v>
      </c>
      <c r="T66" s="95" t="s">
        <v>6</v>
      </c>
      <c r="U66" s="95">
        <v>2</v>
      </c>
      <c r="V66" s="95">
        <v>1</v>
      </c>
      <c r="W66" s="95">
        <v>2</v>
      </c>
      <c r="X66" s="95">
        <v>5</v>
      </c>
      <c r="Y66" s="95">
        <v>2</v>
      </c>
      <c r="Z66" s="95" t="s">
        <v>6</v>
      </c>
      <c r="AA66" s="95">
        <v>4.5</v>
      </c>
      <c r="AB66" s="95">
        <v>1</v>
      </c>
      <c r="AC66" s="95">
        <v>2</v>
      </c>
      <c r="AD66" s="95">
        <v>2</v>
      </c>
      <c r="AE66" s="95">
        <v>4.5</v>
      </c>
      <c r="AF66" s="95" t="s">
        <v>6</v>
      </c>
      <c r="AG66" s="95">
        <v>5</v>
      </c>
      <c r="AH66" s="95">
        <v>3</v>
      </c>
      <c r="AI66" s="95">
        <v>4.5</v>
      </c>
      <c r="AJ66" s="95">
        <v>1</v>
      </c>
      <c r="AK66" s="95">
        <v>9</v>
      </c>
      <c r="AL66" s="125" t="s">
        <v>6</v>
      </c>
      <c r="AM66" s="95">
        <v>1</v>
      </c>
      <c r="AN66" s="95">
        <v>4</v>
      </c>
      <c r="AO66" s="95">
        <v>15</v>
      </c>
      <c r="AP66" s="95">
        <v>5</v>
      </c>
      <c r="AQ66" s="95">
        <v>1</v>
      </c>
      <c r="AR66" s="125" t="s">
        <v>6</v>
      </c>
      <c r="AS66" s="95">
        <v>2</v>
      </c>
      <c r="AT66" s="96" t="s">
        <v>147</v>
      </c>
      <c r="AU66" s="95">
        <v>6</v>
      </c>
      <c r="AV66" s="95">
        <v>5</v>
      </c>
      <c r="AW66" s="95">
        <v>2</v>
      </c>
      <c r="AX66" s="95">
        <v>64</v>
      </c>
      <c r="AY66" s="95">
        <v>1</v>
      </c>
      <c r="AZ66" s="95">
        <v>4</v>
      </c>
      <c r="BA66" s="95">
        <v>2</v>
      </c>
      <c r="BB66" s="95">
        <v>71</v>
      </c>
    </row>
    <row r="67" spans="1:54" ht="15" customHeight="1" x14ac:dyDescent="0.2">
      <c r="A67" s="100" t="s">
        <v>233</v>
      </c>
      <c r="B67" s="76"/>
      <c r="C67" s="76"/>
      <c r="D67" s="76"/>
      <c r="E67" s="76"/>
      <c r="F67" s="76"/>
      <c r="G67" s="73"/>
      <c r="H67" s="59"/>
      <c r="I67" s="95">
        <v>116.13</v>
      </c>
      <c r="J67" s="95">
        <v>21.3</v>
      </c>
      <c r="K67" s="95">
        <v>380</v>
      </c>
      <c r="L67" s="95">
        <v>38</v>
      </c>
      <c r="M67" s="95">
        <v>469.8</v>
      </c>
      <c r="N67" s="95" t="s">
        <v>6</v>
      </c>
      <c r="O67" s="95">
        <v>94</v>
      </c>
      <c r="P67" s="95">
        <v>10</v>
      </c>
      <c r="Q67" s="95">
        <v>108</v>
      </c>
      <c r="R67" s="95">
        <v>80</v>
      </c>
      <c r="S67" s="95">
        <v>156</v>
      </c>
      <c r="T67" s="95" t="s">
        <v>6</v>
      </c>
      <c r="U67" s="95">
        <v>110.34</v>
      </c>
      <c r="V67" s="95">
        <v>17</v>
      </c>
      <c r="W67" s="95">
        <v>126</v>
      </c>
      <c r="X67" s="95">
        <v>5</v>
      </c>
      <c r="Y67" s="95">
        <v>161.80000000000001</v>
      </c>
      <c r="Z67" s="95" t="s">
        <v>6</v>
      </c>
      <c r="AA67" s="95">
        <v>104.5</v>
      </c>
      <c r="AB67" s="95">
        <v>10</v>
      </c>
      <c r="AC67" s="95">
        <v>74</v>
      </c>
      <c r="AD67" s="95">
        <v>10</v>
      </c>
      <c r="AE67" s="95">
        <v>154</v>
      </c>
      <c r="AF67" s="95" t="s">
        <v>6</v>
      </c>
      <c r="AG67" s="95">
        <v>144</v>
      </c>
      <c r="AH67" s="95">
        <v>20</v>
      </c>
      <c r="AI67" s="95">
        <v>276</v>
      </c>
      <c r="AJ67" s="95">
        <v>30</v>
      </c>
      <c r="AK67" s="95">
        <v>341</v>
      </c>
      <c r="AL67" s="125" t="s">
        <v>6</v>
      </c>
      <c r="AM67" s="95">
        <v>84</v>
      </c>
      <c r="AN67" s="95">
        <v>80</v>
      </c>
      <c r="AO67" s="95">
        <v>148</v>
      </c>
      <c r="AP67" s="95">
        <v>5</v>
      </c>
      <c r="AQ67" s="95">
        <v>171.76</v>
      </c>
      <c r="AR67" s="125" t="s">
        <v>6</v>
      </c>
      <c r="AS67" s="63">
        <v>1500</v>
      </c>
      <c r="AT67" s="96" t="s">
        <v>147</v>
      </c>
      <c r="AU67" s="95">
        <v>192</v>
      </c>
      <c r="AV67" s="95">
        <v>100</v>
      </c>
      <c r="AW67" s="63">
        <v>1500</v>
      </c>
      <c r="AX67" s="63">
        <v>1913.18</v>
      </c>
      <c r="AY67" s="63">
        <v>90</v>
      </c>
      <c r="AZ67" s="63">
        <v>521.5</v>
      </c>
      <c r="BA67" s="63">
        <v>115</v>
      </c>
      <c r="BB67" s="63">
        <v>1931.18</v>
      </c>
    </row>
    <row r="68" spans="1:54" ht="15" customHeight="1" x14ac:dyDescent="0.2">
      <c r="A68" s="102" t="s">
        <v>234</v>
      </c>
      <c r="B68" s="88"/>
      <c r="C68" s="88"/>
      <c r="D68" s="88"/>
      <c r="E68" s="88"/>
      <c r="F68" s="88"/>
      <c r="G68" s="138"/>
      <c r="H68" s="34"/>
      <c r="I68" s="17">
        <v>39.85</v>
      </c>
      <c r="J68" s="17">
        <v>6</v>
      </c>
      <c r="K68" s="17">
        <v>26</v>
      </c>
      <c r="L68" s="17">
        <v>10</v>
      </c>
      <c r="M68" s="17">
        <v>49</v>
      </c>
      <c r="N68" s="17" t="s">
        <v>6</v>
      </c>
      <c r="O68" s="17">
        <v>22.5</v>
      </c>
      <c r="P68" s="17">
        <v>3</v>
      </c>
      <c r="Q68" s="17">
        <v>26</v>
      </c>
      <c r="R68" s="17">
        <v>12</v>
      </c>
      <c r="S68" s="17">
        <v>36.5</v>
      </c>
      <c r="T68" s="17" t="s">
        <v>6</v>
      </c>
      <c r="U68" s="17">
        <v>12</v>
      </c>
      <c r="V68" s="17">
        <v>6</v>
      </c>
      <c r="W68" s="17">
        <v>20</v>
      </c>
      <c r="X68" s="17">
        <v>5</v>
      </c>
      <c r="Y68" s="17">
        <v>20</v>
      </c>
      <c r="Z68" s="17" t="s">
        <v>6</v>
      </c>
      <c r="AA68" s="17">
        <v>36</v>
      </c>
      <c r="AB68" s="17">
        <v>2</v>
      </c>
      <c r="AC68" s="17">
        <v>21</v>
      </c>
      <c r="AD68" s="17">
        <v>6</v>
      </c>
      <c r="AE68" s="17">
        <v>44.5</v>
      </c>
      <c r="AF68" s="17" t="s">
        <v>6</v>
      </c>
      <c r="AG68" s="17">
        <v>47</v>
      </c>
      <c r="AH68" s="17">
        <v>4</v>
      </c>
      <c r="AI68" s="17">
        <v>23</v>
      </c>
      <c r="AJ68" s="17">
        <v>10</v>
      </c>
      <c r="AK68" s="17">
        <v>60</v>
      </c>
      <c r="AL68" s="126" t="s">
        <v>6</v>
      </c>
      <c r="AM68" s="17">
        <v>19.63</v>
      </c>
      <c r="AN68" s="17">
        <v>20</v>
      </c>
      <c r="AO68" s="17">
        <v>26</v>
      </c>
      <c r="AP68" s="17">
        <v>5</v>
      </c>
      <c r="AQ68" s="17">
        <v>24.5</v>
      </c>
      <c r="AR68" s="126" t="s">
        <v>6</v>
      </c>
      <c r="AS68" s="17">
        <v>12</v>
      </c>
      <c r="AT68" s="18" t="s">
        <v>147</v>
      </c>
      <c r="AU68" s="17">
        <v>7</v>
      </c>
      <c r="AV68" s="17">
        <v>34</v>
      </c>
      <c r="AW68" s="17">
        <v>14</v>
      </c>
      <c r="AX68" s="17">
        <v>195</v>
      </c>
      <c r="AY68" s="17">
        <v>11</v>
      </c>
      <c r="AZ68" s="17">
        <v>55</v>
      </c>
      <c r="BA68" s="17">
        <v>12</v>
      </c>
      <c r="BB68" s="17">
        <v>267.75</v>
      </c>
    </row>
    <row r="69" spans="1:54" ht="15" customHeight="1" x14ac:dyDescent="0.2">
      <c r="A69" s="98" t="s">
        <v>407</v>
      </c>
      <c r="B69" s="139"/>
      <c r="C69" s="83"/>
      <c r="D69" s="83"/>
      <c r="E69" s="83"/>
      <c r="F69" s="83"/>
      <c r="G69" s="135"/>
      <c r="H69" s="99"/>
      <c r="I69" s="118">
        <v>2504.75</v>
      </c>
      <c r="J69" s="118">
        <v>156.80000000000001</v>
      </c>
      <c r="K69" s="118">
        <v>1389.5</v>
      </c>
      <c r="L69" s="118">
        <v>88</v>
      </c>
      <c r="M69" s="118">
        <v>4139.0499999999993</v>
      </c>
      <c r="N69" s="118" t="s">
        <v>6</v>
      </c>
      <c r="O69" s="118">
        <v>1446.35</v>
      </c>
      <c r="P69" s="118">
        <v>28</v>
      </c>
      <c r="Q69" s="118">
        <v>1089</v>
      </c>
      <c r="R69" s="118">
        <v>369.5</v>
      </c>
      <c r="S69" s="118">
        <v>2929.8500000000004</v>
      </c>
      <c r="T69" s="118" t="s">
        <v>6</v>
      </c>
      <c r="U69" s="118">
        <v>1021.3499999999999</v>
      </c>
      <c r="V69" s="118">
        <v>127.95</v>
      </c>
      <c r="W69" s="118">
        <v>722</v>
      </c>
      <c r="X69" s="118">
        <v>10</v>
      </c>
      <c r="Y69" s="118">
        <v>1881.3</v>
      </c>
      <c r="Z69" s="118" t="s">
        <v>6</v>
      </c>
      <c r="AA69" s="118">
        <v>2251.71</v>
      </c>
      <c r="AB69" s="118">
        <v>24.5</v>
      </c>
      <c r="AC69" s="118">
        <v>496.5</v>
      </c>
      <c r="AD69" s="118">
        <v>12</v>
      </c>
      <c r="AE69" s="118">
        <v>2784.71</v>
      </c>
      <c r="AF69" s="118" t="s">
        <v>6</v>
      </c>
      <c r="AG69" s="118">
        <v>2950.92</v>
      </c>
      <c r="AH69" s="118">
        <v>75</v>
      </c>
      <c r="AI69" s="118">
        <v>1146.5</v>
      </c>
      <c r="AJ69" s="118">
        <v>84</v>
      </c>
      <c r="AK69" s="118">
        <v>4252.42</v>
      </c>
      <c r="AL69" s="120" t="s">
        <v>6</v>
      </c>
      <c r="AM69" s="118">
        <v>1350.36</v>
      </c>
      <c r="AN69" s="118">
        <v>242</v>
      </c>
      <c r="AO69" s="118">
        <v>345</v>
      </c>
      <c r="AP69" s="118">
        <v>5</v>
      </c>
      <c r="AQ69" s="118">
        <v>1942.36</v>
      </c>
      <c r="AR69" s="120" t="s">
        <v>6</v>
      </c>
      <c r="AS69" s="118">
        <v>1860.78</v>
      </c>
      <c r="AT69" s="119" t="s">
        <v>147</v>
      </c>
      <c r="AU69" s="118">
        <v>205</v>
      </c>
      <c r="AV69" s="118">
        <v>173</v>
      </c>
      <c r="AW69" s="118">
        <v>2238.7800000000002</v>
      </c>
      <c r="AX69" s="118">
        <v>13386.21</v>
      </c>
      <c r="AY69" s="118">
        <v>647.25</v>
      </c>
      <c r="AZ69" s="118">
        <v>5393.5</v>
      </c>
      <c r="BA69" s="118">
        <v>741.5</v>
      </c>
      <c r="BB69" s="118">
        <v>20168.46</v>
      </c>
    </row>
    <row r="70" spans="1:54" ht="15" customHeight="1" x14ac:dyDescent="0.2">
      <c r="A70" s="100" t="s">
        <v>230</v>
      </c>
      <c r="B70" s="76"/>
      <c r="C70" s="76"/>
      <c r="D70" s="76"/>
      <c r="E70" s="76"/>
      <c r="F70" s="76"/>
      <c r="G70" s="73"/>
      <c r="H70" s="59"/>
      <c r="I70" s="132">
        <f>I69/I71</f>
        <v>44.727678571428569</v>
      </c>
      <c r="J70" s="132">
        <f t="shared" ref="J70:AW70" si="0">AVERAGE(J14:J62,J8:J12,J5:J6)</f>
        <v>6.8173913043478267</v>
      </c>
      <c r="K70" s="132">
        <f t="shared" si="0"/>
        <v>47.913793103448278</v>
      </c>
      <c r="L70" s="132">
        <f t="shared" si="0"/>
        <v>12.571428571428571</v>
      </c>
      <c r="M70" s="132">
        <f>M69/M71</f>
        <v>73.911607142857136</v>
      </c>
      <c r="N70" s="132"/>
      <c r="O70" s="132">
        <f>O69/O71</f>
        <v>25.827678571428571</v>
      </c>
      <c r="P70" s="132">
        <f t="shared" si="0"/>
        <v>4.166666666666667</v>
      </c>
      <c r="Q70" s="132">
        <f t="shared" si="0"/>
        <v>34.03125</v>
      </c>
      <c r="R70" s="132">
        <f t="shared" si="0"/>
        <v>17.595238095238095</v>
      </c>
      <c r="S70" s="132">
        <f>S69/S71</f>
        <v>52.318750000000009</v>
      </c>
      <c r="T70" s="132"/>
      <c r="U70" s="132">
        <f>U69/U71</f>
        <v>18.913888888888888</v>
      </c>
      <c r="V70" s="132">
        <f t="shared" si="0"/>
        <v>7.1083333333333334</v>
      </c>
      <c r="W70" s="132">
        <f t="shared" si="0"/>
        <v>31.391304347826086</v>
      </c>
      <c r="X70" s="132">
        <f t="shared" si="0"/>
        <v>5</v>
      </c>
      <c r="Y70" s="132">
        <f>Y69/Y71</f>
        <v>34.205454545454543</v>
      </c>
      <c r="Z70" s="132"/>
      <c r="AA70" s="132">
        <f>AA69/AA71</f>
        <v>40.209107142857142</v>
      </c>
      <c r="AB70" s="132">
        <f t="shared" si="0"/>
        <v>3.5</v>
      </c>
      <c r="AC70" s="132">
        <f t="shared" si="0"/>
        <v>27.583333333333332</v>
      </c>
      <c r="AD70" s="132">
        <f t="shared" si="0"/>
        <v>6</v>
      </c>
      <c r="AE70" s="132">
        <f>AE69/AE71</f>
        <v>49.726964285714288</v>
      </c>
      <c r="AF70" s="132"/>
      <c r="AG70" s="132">
        <f>AG69/AG71</f>
        <v>53.653090909090913</v>
      </c>
      <c r="AH70" s="132">
        <f t="shared" si="0"/>
        <v>6.4545454545454541</v>
      </c>
      <c r="AI70" s="132">
        <f t="shared" si="0"/>
        <v>47.770833333333336</v>
      </c>
      <c r="AJ70" s="132">
        <f t="shared" si="0"/>
        <v>12</v>
      </c>
      <c r="AK70" s="132">
        <f>AK69/AK71</f>
        <v>77.316727272727277</v>
      </c>
      <c r="AL70" s="132"/>
      <c r="AM70" s="132">
        <f>AM69/AM71</f>
        <v>24.113571428571426</v>
      </c>
      <c r="AN70" s="132">
        <f t="shared" si="0"/>
        <v>26.888888888888889</v>
      </c>
      <c r="AO70" s="132">
        <f t="shared" si="0"/>
        <v>49.285714285714285</v>
      </c>
      <c r="AP70" s="132">
        <f t="shared" si="0"/>
        <v>5</v>
      </c>
      <c r="AQ70" s="132">
        <f>AQ69/AQ71</f>
        <v>34.684999999999995</v>
      </c>
      <c r="AR70" s="132"/>
      <c r="AS70" s="132">
        <f t="shared" si="0"/>
        <v>97.93578947368421</v>
      </c>
      <c r="AT70" s="132">
        <v>0</v>
      </c>
      <c r="AU70" s="132">
        <f t="shared" si="0"/>
        <v>68.333333333333329</v>
      </c>
      <c r="AV70" s="132">
        <f t="shared" si="0"/>
        <v>43.25</v>
      </c>
      <c r="AW70" s="132">
        <f t="shared" si="0"/>
        <v>111.93899999999999</v>
      </c>
      <c r="AX70" s="132">
        <f>AX69/AX71</f>
        <v>239.03946428571427</v>
      </c>
      <c r="AY70" s="132">
        <f>AY69/AY71</f>
        <v>16.181249999999999</v>
      </c>
      <c r="AZ70" s="132">
        <f>AZ69/AZ71</f>
        <v>122.57954545454545</v>
      </c>
      <c r="BA70" s="132">
        <f>BA69/BA71</f>
        <v>27.462962962962962</v>
      </c>
      <c r="BB70" s="132">
        <f>BB69/BB71</f>
        <v>360.15107142857141</v>
      </c>
    </row>
    <row r="71" spans="1:54" ht="15" customHeight="1" x14ac:dyDescent="0.2">
      <c r="A71" s="102" t="s">
        <v>231</v>
      </c>
      <c r="B71" s="88"/>
      <c r="C71" s="88"/>
      <c r="D71" s="88"/>
      <c r="E71" s="88"/>
      <c r="F71" s="88"/>
      <c r="G71" s="138"/>
      <c r="H71" s="34"/>
      <c r="I71" s="133">
        <v>56</v>
      </c>
      <c r="J71" s="133">
        <v>23</v>
      </c>
      <c r="K71" s="133">
        <v>29</v>
      </c>
      <c r="L71" s="133">
        <v>7</v>
      </c>
      <c r="M71" s="133">
        <v>56</v>
      </c>
      <c r="N71" s="133" t="s">
        <v>6</v>
      </c>
      <c r="O71" s="133">
        <v>56</v>
      </c>
      <c r="P71" s="133">
        <v>6</v>
      </c>
      <c r="Q71" s="133">
        <v>32</v>
      </c>
      <c r="R71" s="133">
        <v>21</v>
      </c>
      <c r="S71" s="133">
        <v>56</v>
      </c>
      <c r="T71" s="133" t="s">
        <v>6</v>
      </c>
      <c r="U71" s="133">
        <v>54</v>
      </c>
      <c r="V71" s="133">
        <v>18</v>
      </c>
      <c r="W71" s="133">
        <v>23</v>
      </c>
      <c r="X71" s="133">
        <v>2</v>
      </c>
      <c r="Y71" s="133">
        <v>55</v>
      </c>
      <c r="Z71" s="133" t="s">
        <v>6</v>
      </c>
      <c r="AA71" s="133">
        <v>56</v>
      </c>
      <c r="AB71" s="133">
        <v>7</v>
      </c>
      <c r="AC71" s="133">
        <v>18</v>
      </c>
      <c r="AD71" s="133">
        <v>2</v>
      </c>
      <c r="AE71" s="133">
        <v>56</v>
      </c>
      <c r="AF71" s="133" t="s">
        <v>6</v>
      </c>
      <c r="AG71" s="133">
        <v>55</v>
      </c>
      <c r="AH71" s="133">
        <v>11</v>
      </c>
      <c r="AI71" s="133">
        <v>24</v>
      </c>
      <c r="AJ71" s="133">
        <v>7</v>
      </c>
      <c r="AK71" s="133">
        <v>55</v>
      </c>
      <c r="AL71" s="134" t="s">
        <v>6</v>
      </c>
      <c r="AM71" s="133">
        <v>56</v>
      </c>
      <c r="AN71" s="133">
        <v>9</v>
      </c>
      <c r="AO71" s="133">
        <v>7</v>
      </c>
      <c r="AP71" s="133">
        <v>1</v>
      </c>
      <c r="AQ71" s="133">
        <v>56</v>
      </c>
      <c r="AR71" s="134" t="s">
        <v>6</v>
      </c>
      <c r="AS71" s="133">
        <v>19</v>
      </c>
      <c r="AT71" s="133">
        <v>0</v>
      </c>
      <c r="AU71" s="133">
        <v>3</v>
      </c>
      <c r="AV71" s="133">
        <v>4</v>
      </c>
      <c r="AW71" s="133">
        <v>20</v>
      </c>
      <c r="AX71" s="133">
        <v>56</v>
      </c>
      <c r="AY71" s="133">
        <v>40</v>
      </c>
      <c r="AZ71" s="133">
        <v>44</v>
      </c>
      <c r="BA71" s="133">
        <v>27</v>
      </c>
      <c r="BB71" s="133">
        <v>56</v>
      </c>
    </row>
    <row r="72" spans="1:54" ht="34.5" customHeight="1" x14ac:dyDescent="0.2">
      <c r="A72" s="185" t="s">
        <v>383</v>
      </c>
      <c r="B72" s="185"/>
      <c r="C72" s="185"/>
      <c r="D72" s="185"/>
      <c r="E72" s="185"/>
      <c r="F72" s="185"/>
      <c r="G72" s="185"/>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row>
    <row r="73" spans="1:54" x14ac:dyDescent="0.2">
      <c r="A73" s="144" t="s">
        <v>750</v>
      </c>
      <c r="B73" s="3"/>
      <c r="C73" s="26"/>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row>
    <row r="74" spans="1:54" x14ac:dyDescent="0.2">
      <c r="A74" s="145" t="s">
        <v>751</v>
      </c>
      <c r="B74" s="3"/>
      <c r="C74" s="26"/>
    </row>
  </sheetData>
  <mergeCells count="11">
    <mergeCell ref="AL3:AQ3"/>
    <mergeCell ref="AR3:AW3"/>
    <mergeCell ref="E3:F3"/>
    <mergeCell ref="A1:G1"/>
    <mergeCell ref="A72:G72"/>
    <mergeCell ref="H3:M3"/>
    <mergeCell ref="N3:S3"/>
    <mergeCell ref="T3:Y3"/>
    <mergeCell ref="Z3:AE3"/>
    <mergeCell ref="AF3:AK3"/>
    <mergeCell ref="A2:C2"/>
  </mergeCells>
  <conditionalFormatting sqref="A5:BB71">
    <cfRule type="expression" dxfId="5" priority="1">
      <formula>MOD( ROW( ), 2) =0</formula>
    </cfRule>
  </conditionalFormatting>
  <hyperlinks>
    <hyperlink ref="A2" location="TOC!A1" display="Return to Table of Contents"/>
  </hyperlinks>
  <pageMargins left="0.25" right="0.25" top="0.75" bottom="0.75" header="0.3" footer="0.3"/>
  <pageSetup scale="59" fitToWidth="0" orientation="portrait" horizontalDpi="300" verticalDpi="300" r:id="rId1"/>
  <headerFooter>
    <oddHeader>&amp;L&amp;"Arial,Bold"2010-11 &amp;"Arial,Bold Italic"Survey of Dental Education&amp;"Arial,Bold"
Volume 4 - Curriculum</oddHeader>
  </headerFooter>
  <colBreaks count="7" manualBreakCount="7">
    <brk id="13" max="73" man="1"/>
    <brk id="19" max="73" man="1"/>
    <brk id="25" max="73" man="1"/>
    <brk id="31" max="73" man="1"/>
    <brk id="37" max="73" man="1"/>
    <brk id="43" max="73" man="1"/>
    <brk id="49" max="7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7109375" defaultRowHeight="12.75" x14ac:dyDescent="0.2"/>
  <cols>
    <col min="1" max="1" width="6.7109375" style="1" customWidth="1"/>
    <col min="2" max="2" width="48.28515625" style="1" bestFit="1" customWidth="1"/>
    <col min="3" max="3" width="129.42578125" style="1" bestFit="1" customWidth="1"/>
    <col min="4" max="16384" width="8.7109375" style="1"/>
  </cols>
  <sheetData>
    <row r="1" spans="1:3" ht="15.95" customHeight="1" x14ac:dyDescent="0.2">
      <c r="A1" s="25" t="s">
        <v>278</v>
      </c>
      <c r="B1" s="25"/>
      <c r="C1" s="25"/>
    </row>
    <row r="2" spans="1:3" x14ac:dyDescent="0.2">
      <c r="A2" s="188" t="s">
        <v>773</v>
      </c>
      <c r="B2" s="188"/>
      <c r="C2" s="13"/>
    </row>
    <row r="3" spans="1:3" ht="17.25" customHeight="1" x14ac:dyDescent="0.2">
      <c r="A3" s="173" t="s">
        <v>7</v>
      </c>
      <c r="B3" s="174" t="s">
        <v>8</v>
      </c>
      <c r="C3" s="174" t="s">
        <v>169</v>
      </c>
    </row>
    <row r="4" spans="1:3" ht="15" customHeight="1" x14ac:dyDescent="0.2">
      <c r="A4" s="74" t="s">
        <v>16</v>
      </c>
      <c r="B4" s="52" t="s">
        <v>432</v>
      </c>
      <c r="C4" s="52" t="s">
        <v>209</v>
      </c>
    </row>
    <row r="5" spans="1:3" ht="15" customHeight="1" x14ac:dyDescent="0.2">
      <c r="A5" s="74" t="s">
        <v>24</v>
      </c>
      <c r="B5" s="52" t="s">
        <v>25</v>
      </c>
      <c r="C5" s="52" t="s">
        <v>198</v>
      </c>
    </row>
    <row r="6" spans="1:3" ht="15" customHeight="1" x14ac:dyDescent="0.2">
      <c r="A6" s="74" t="s">
        <v>24</v>
      </c>
      <c r="B6" s="52" t="s">
        <v>128</v>
      </c>
      <c r="C6" s="52" t="s">
        <v>279</v>
      </c>
    </row>
    <row r="7" spans="1:3" ht="15" customHeight="1" x14ac:dyDescent="0.2">
      <c r="A7" s="74" t="s">
        <v>84</v>
      </c>
      <c r="B7" s="52" t="s">
        <v>85</v>
      </c>
      <c r="C7" s="52" t="s">
        <v>199</v>
      </c>
    </row>
    <row r="8" spans="1:3" ht="15" customHeight="1" x14ac:dyDescent="0.2">
      <c r="A8" s="74" t="s">
        <v>135</v>
      </c>
      <c r="B8" s="52" t="s">
        <v>136</v>
      </c>
      <c r="C8" s="52" t="s">
        <v>200</v>
      </c>
    </row>
    <row r="9" spans="1:3" ht="15" customHeight="1" x14ac:dyDescent="0.2">
      <c r="A9" s="74" t="s">
        <v>41</v>
      </c>
      <c r="B9" s="52" t="s">
        <v>42</v>
      </c>
      <c r="C9" s="52" t="s">
        <v>200</v>
      </c>
    </row>
    <row r="10" spans="1:3" ht="15" customHeight="1" x14ac:dyDescent="0.2">
      <c r="A10" s="74" t="s">
        <v>21</v>
      </c>
      <c r="B10" s="52" t="s">
        <v>22</v>
      </c>
      <c r="C10" s="52" t="s">
        <v>280</v>
      </c>
    </row>
    <row r="11" spans="1:3" ht="15" customHeight="1" x14ac:dyDescent="0.2">
      <c r="A11" s="74" t="s">
        <v>88</v>
      </c>
      <c r="B11" s="52" t="s">
        <v>89</v>
      </c>
      <c r="C11" s="52" t="s">
        <v>283</v>
      </c>
    </row>
    <row r="12" spans="1:3" ht="15" customHeight="1" x14ac:dyDescent="0.2">
      <c r="A12" s="74" t="s">
        <v>115</v>
      </c>
      <c r="B12" s="52" t="s">
        <v>116</v>
      </c>
      <c r="C12" s="52" t="s">
        <v>201</v>
      </c>
    </row>
    <row r="13" spans="1:3" ht="15" customHeight="1" x14ac:dyDescent="0.2">
      <c r="A13" s="74" t="s">
        <v>28</v>
      </c>
      <c r="B13" s="52" t="s">
        <v>64</v>
      </c>
      <c r="C13" s="52" t="s">
        <v>203</v>
      </c>
    </row>
    <row r="14" spans="1:3" ht="15" customHeight="1" x14ac:dyDescent="0.2">
      <c r="A14" s="74" t="s">
        <v>28</v>
      </c>
      <c r="B14" s="52" t="s">
        <v>72</v>
      </c>
      <c r="C14" s="52" t="s">
        <v>204</v>
      </c>
    </row>
    <row r="15" spans="1:3" ht="15" customHeight="1" x14ac:dyDescent="0.2">
      <c r="A15" s="74" t="s">
        <v>122</v>
      </c>
      <c r="B15" s="52" t="s">
        <v>123</v>
      </c>
      <c r="C15" s="52" t="s">
        <v>202</v>
      </c>
    </row>
    <row r="16" spans="1:3" ht="15" customHeight="1" x14ac:dyDescent="0.2">
      <c r="A16" s="74" t="s">
        <v>57</v>
      </c>
      <c r="B16" s="52" t="s">
        <v>58</v>
      </c>
      <c r="C16" s="52" t="s">
        <v>284</v>
      </c>
    </row>
    <row r="17" spans="1:3" ht="15" customHeight="1" x14ac:dyDescent="0.2">
      <c r="A17" s="74" t="s">
        <v>70</v>
      </c>
      <c r="B17" s="52" t="s">
        <v>138</v>
      </c>
      <c r="C17" s="52" t="s">
        <v>205</v>
      </c>
    </row>
    <row r="18" spans="1:3" ht="15" customHeight="1" x14ac:dyDescent="0.2">
      <c r="A18" s="74" t="s">
        <v>70</v>
      </c>
      <c r="B18" s="52" t="s">
        <v>71</v>
      </c>
      <c r="C18" s="52" t="s">
        <v>281</v>
      </c>
    </row>
    <row r="19" spans="1:3" ht="15" customHeight="1" x14ac:dyDescent="0.2">
      <c r="A19" s="74" t="s">
        <v>130</v>
      </c>
      <c r="B19" s="52" t="s">
        <v>131</v>
      </c>
      <c r="C19" s="52" t="s">
        <v>208</v>
      </c>
    </row>
    <row r="20" spans="1:3" ht="15" customHeight="1" x14ac:dyDescent="0.2">
      <c r="A20" s="74" t="s">
        <v>73</v>
      </c>
      <c r="B20" s="52" t="s">
        <v>74</v>
      </c>
      <c r="C20" s="52" t="s">
        <v>206</v>
      </c>
    </row>
    <row r="21" spans="1:3" ht="15" customHeight="1" x14ac:dyDescent="0.2">
      <c r="A21" s="74" t="s">
        <v>61</v>
      </c>
      <c r="B21" s="52" t="s">
        <v>62</v>
      </c>
      <c r="C21" s="52" t="s">
        <v>288</v>
      </c>
    </row>
    <row r="22" spans="1:3" ht="15" customHeight="1" x14ac:dyDescent="0.2">
      <c r="A22" s="74" t="s">
        <v>31</v>
      </c>
      <c r="B22" s="52" t="s">
        <v>32</v>
      </c>
      <c r="C22" s="52" t="s">
        <v>207</v>
      </c>
    </row>
    <row r="23" spans="1:3" ht="15" customHeight="1" x14ac:dyDescent="0.2">
      <c r="A23" s="74" t="s">
        <v>75</v>
      </c>
      <c r="B23" s="52" t="s">
        <v>76</v>
      </c>
      <c r="C23" s="52" t="s">
        <v>282</v>
      </c>
    </row>
    <row r="24" spans="1:3" ht="19.5" customHeight="1" x14ac:dyDescent="0.2">
      <c r="A24" s="147" t="s">
        <v>750</v>
      </c>
      <c r="B24" s="3"/>
      <c r="C24" s="26"/>
    </row>
    <row r="25" spans="1:3" x14ac:dyDescent="0.2">
      <c r="A25" s="145" t="s">
        <v>751</v>
      </c>
      <c r="B25" s="3"/>
      <c r="C25" s="26"/>
    </row>
  </sheetData>
  <sortState ref="A4:C24">
    <sortCondition ref="A4:A24"/>
    <sortCondition ref="B4:B24"/>
  </sortState>
  <mergeCells count="1">
    <mergeCell ref="A2:B2"/>
  </mergeCells>
  <hyperlinks>
    <hyperlink ref="A2" location="TOC!A1" display="Return to Table of Contents"/>
  </hyperlinks>
  <pageMargins left="0.25" right="0.25" top="0.75" bottom="0.75" header="0.3" footer="0.3"/>
  <pageSetup scale="74" fitToHeight="0" orientation="landscape" horizontalDpi="300" verticalDpi="300" r:id="rId1"/>
  <headerFooter>
    <oddHeader>&amp;L&amp;"Arial,Bold"2010-11 &amp;"Arial,Bold Italic"Survey of Dental Education&amp;"Arial,Bold"
Volume 4 - Curriculum</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5"/>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2" max="2" width="112.5703125" bestFit="1" customWidth="1"/>
  </cols>
  <sheetData>
    <row r="1" spans="1:2" x14ac:dyDescent="0.2">
      <c r="A1" s="48" t="s">
        <v>757</v>
      </c>
    </row>
    <row r="2" spans="1:2" x14ac:dyDescent="0.2">
      <c r="A2" s="188" t="s">
        <v>773</v>
      </c>
      <c r="B2" s="188"/>
    </row>
    <row r="3" spans="1:2" s="48" customFormat="1" x14ac:dyDescent="0.2">
      <c r="A3" s="48">
        <v>1</v>
      </c>
      <c r="B3" s="48" t="s">
        <v>457</v>
      </c>
    </row>
    <row r="4" spans="1:2" x14ac:dyDescent="0.2">
      <c r="B4" t="s">
        <v>494</v>
      </c>
    </row>
    <row r="5" spans="1:2" x14ac:dyDescent="0.2">
      <c r="B5" t="s">
        <v>495</v>
      </c>
    </row>
    <row r="6" spans="1:2" x14ac:dyDescent="0.2">
      <c r="B6" t="s">
        <v>496</v>
      </c>
    </row>
    <row r="7" spans="1:2" x14ac:dyDescent="0.2">
      <c r="B7" t="s">
        <v>497</v>
      </c>
    </row>
    <row r="8" spans="1:2" x14ac:dyDescent="0.2">
      <c r="B8" t="s">
        <v>498</v>
      </c>
    </row>
    <row r="9" spans="1:2" x14ac:dyDescent="0.2">
      <c r="B9" t="s">
        <v>499</v>
      </c>
    </row>
    <row r="10" spans="1:2" x14ac:dyDescent="0.2">
      <c r="B10" t="s">
        <v>500</v>
      </c>
    </row>
    <row r="11" spans="1:2" x14ac:dyDescent="0.2">
      <c r="B11" t="s">
        <v>501</v>
      </c>
    </row>
    <row r="12" spans="1:2" x14ac:dyDescent="0.2">
      <c r="B12" t="s">
        <v>502</v>
      </c>
    </row>
    <row r="13" spans="1:2" x14ac:dyDescent="0.2">
      <c r="B13" s="49" t="s">
        <v>494</v>
      </c>
    </row>
    <row r="14" spans="1:2" x14ac:dyDescent="0.2">
      <c r="B14" s="49" t="s">
        <v>495</v>
      </c>
    </row>
    <row r="15" spans="1:2" x14ac:dyDescent="0.2">
      <c r="B15" s="49" t="s">
        <v>498</v>
      </c>
    </row>
    <row r="16" spans="1:2" x14ac:dyDescent="0.2">
      <c r="B16" s="49" t="s">
        <v>503</v>
      </c>
    </row>
    <row r="17" spans="1:2" x14ac:dyDescent="0.2">
      <c r="B17" s="49" t="s">
        <v>504</v>
      </c>
    </row>
    <row r="18" spans="1:2" x14ac:dyDescent="0.2">
      <c r="B18" s="49" t="s">
        <v>505</v>
      </c>
    </row>
    <row r="19" spans="1:2" x14ac:dyDescent="0.2">
      <c r="B19" s="49" t="s">
        <v>506</v>
      </c>
    </row>
    <row r="20" spans="1:2" x14ac:dyDescent="0.2">
      <c r="B20" s="49" t="s">
        <v>507</v>
      </c>
    </row>
    <row r="21" spans="1:2" x14ac:dyDescent="0.2">
      <c r="B21" s="49" t="s">
        <v>508</v>
      </c>
    </row>
    <row r="23" spans="1:2" s="48" customFormat="1" x14ac:dyDescent="0.2">
      <c r="A23" s="48">
        <v>2</v>
      </c>
      <c r="B23" s="48" t="s">
        <v>458</v>
      </c>
    </row>
    <row r="24" spans="1:2" x14ac:dyDescent="0.2">
      <c r="B24" t="s">
        <v>494</v>
      </c>
    </row>
    <row r="25" spans="1:2" x14ac:dyDescent="0.2">
      <c r="B25" t="s">
        <v>495</v>
      </c>
    </row>
    <row r="26" spans="1:2" x14ac:dyDescent="0.2">
      <c r="B26" t="s">
        <v>496</v>
      </c>
    </row>
    <row r="27" spans="1:2" x14ac:dyDescent="0.2">
      <c r="B27" t="s">
        <v>497</v>
      </c>
    </row>
    <row r="28" spans="1:2" x14ac:dyDescent="0.2">
      <c r="B28" t="s">
        <v>498</v>
      </c>
    </row>
    <row r="29" spans="1:2" x14ac:dyDescent="0.2">
      <c r="B29" t="s">
        <v>499</v>
      </c>
    </row>
    <row r="30" spans="1:2" x14ac:dyDescent="0.2">
      <c r="B30" t="s">
        <v>500</v>
      </c>
    </row>
    <row r="31" spans="1:2" x14ac:dyDescent="0.2">
      <c r="B31" t="s">
        <v>501</v>
      </c>
    </row>
    <row r="32" spans="1:2" x14ac:dyDescent="0.2">
      <c r="B32" s="49" t="s">
        <v>509</v>
      </c>
    </row>
    <row r="33" spans="1:2" x14ac:dyDescent="0.2">
      <c r="B33" s="49" t="s">
        <v>510</v>
      </c>
    </row>
    <row r="34" spans="1:2" x14ac:dyDescent="0.2">
      <c r="B34" s="49" t="s">
        <v>511</v>
      </c>
    </row>
    <row r="35" spans="1:2" x14ac:dyDescent="0.2">
      <c r="B35" s="49" t="s">
        <v>512</v>
      </c>
    </row>
    <row r="36" spans="1:2" x14ac:dyDescent="0.2">
      <c r="B36" s="49" t="s">
        <v>513</v>
      </c>
    </row>
    <row r="37" spans="1:2" x14ac:dyDescent="0.2">
      <c r="B37" s="49" t="s">
        <v>514</v>
      </c>
    </row>
    <row r="39" spans="1:2" s="48" customFormat="1" x14ac:dyDescent="0.2">
      <c r="A39" s="48">
        <v>3</v>
      </c>
      <c r="B39" s="48" t="s">
        <v>459</v>
      </c>
    </row>
    <row r="40" spans="1:2" x14ac:dyDescent="0.2">
      <c r="B40" t="s">
        <v>515</v>
      </c>
    </row>
    <row r="41" spans="1:2" x14ac:dyDescent="0.2">
      <c r="B41" t="s">
        <v>516</v>
      </c>
    </row>
    <row r="42" spans="1:2" x14ac:dyDescent="0.2">
      <c r="B42" t="s">
        <v>517</v>
      </c>
    </row>
    <row r="44" spans="1:2" s="48" customFormat="1" x14ac:dyDescent="0.2">
      <c r="A44" s="48">
        <v>4</v>
      </c>
      <c r="B44" s="48" t="s">
        <v>460</v>
      </c>
    </row>
    <row r="45" spans="1:2" x14ac:dyDescent="0.2">
      <c r="B45" t="s">
        <v>518</v>
      </c>
    </row>
    <row r="46" spans="1:2" x14ac:dyDescent="0.2">
      <c r="B46" t="s">
        <v>519</v>
      </c>
    </row>
    <row r="47" spans="1:2" x14ac:dyDescent="0.2">
      <c r="B47" t="s">
        <v>520</v>
      </c>
    </row>
    <row r="48" spans="1:2" x14ac:dyDescent="0.2">
      <c r="B48" t="s">
        <v>521</v>
      </c>
    </row>
    <row r="49" spans="1:2" x14ac:dyDescent="0.2">
      <c r="B49" t="s">
        <v>522</v>
      </c>
    </row>
    <row r="50" spans="1:2" x14ac:dyDescent="0.2">
      <c r="B50" t="s">
        <v>523</v>
      </c>
    </row>
    <row r="51" spans="1:2" x14ac:dyDescent="0.2">
      <c r="B51" t="s">
        <v>524</v>
      </c>
    </row>
    <row r="52" spans="1:2" x14ac:dyDescent="0.2">
      <c r="B52" t="s">
        <v>525</v>
      </c>
    </row>
    <row r="53" spans="1:2" x14ac:dyDescent="0.2">
      <c r="B53" t="s">
        <v>526</v>
      </c>
    </row>
    <row r="54" spans="1:2" x14ac:dyDescent="0.2">
      <c r="B54" t="s">
        <v>527</v>
      </c>
    </row>
    <row r="55" spans="1:2" x14ac:dyDescent="0.2">
      <c r="B55" t="s">
        <v>528</v>
      </c>
    </row>
    <row r="56" spans="1:2" x14ac:dyDescent="0.2">
      <c r="B56" t="s">
        <v>529</v>
      </c>
    </row>
    <row r="58" spans="1:2" s="48" customFormat="1" x14ac:dyDescent="0.2">
      <c r="A58" s="48">
        <v>5</v>
      </c>
      <c r="B58" s="48" t="s">
        <v>461</v>
      </c>
    </row>
    <row r="59" spans="1:2" x14ac:dyDescent="0.2">
      <c r="B59" t="s">
        <v>530</v>
      </c>
    </row>
    <row r="60" spans="1:2" x14ac:dyDescent="0.2">
      <c r="B60" t="s">
        <v>531</v>
      </c>
    </row>
    <row r="61" spans="1:2" x14ac:dyDescent="0.2">
      <c r="B61" t="s">
        <v>532</v>
      </c>
    </row>
    <row r="62" spans="1:2" x14ac:dyDescent="0.2">
      <c r="B62" t="s">
        <v>170</v>
      </c>
    </row>
    <row r="63" spans="1:2" x14ac:dyDescent="0.2">
      <c r="B63" t="s">
        <v>533</v>
      </c>
    </row>
    <row r="65" spans="1:2" s="48" customFormat="1" x14ac:dyDescent="0.2">
      <c r="A65" s="48">
        <v>6</v>
      </c>
      <c r="B65" s="48" t="s">
        <v>462</v>
      </c>
    </row>
    <row r="66" spans="1:2" x14ac:dyDescent="0.2">
      <c r="B66" t="s">
        <v>534</v>
      </c>
    </row>
    <row r="67" spans="1:2" x14ac:dyDescent="0.2">
      <c r="B67" t="s">
        <v>535</v>
      </c>
    </row>
    <row r="68" spans="1:2" x14ac:dyDescent="0.2">
      <c r="B68" t="s">
        <v>536</v>
      </c>
    </row>
    <row r="69" spans="1:2" x14ac:dyDescent="0.2">
      <c r="B69" t="s">
        <v>537</v>
      </c>
    </row>
    <row r="70" spans="1:2" x14ac:dyDescent="0.2">
      <c r="B70" t="s">
        <v>538</v>
      </c>
    </row>
    <row r="71" spans="1:2" x14ac:dyDescent="0.2">
      <c r="B71" t="s">
        <v>539</v>
      </c>
    </row>
    <row r="72" spans="1:2" x14ac:dyDescent="0.2">
      <c r="B72" t="s">
        <v>540</v>
      </c>
    </row>
    <row r="73" spans="1:2" x14ac:dyDescent="0.2">
      <c r="B73" t="s">
        <v>541</v>
      </c>
    </row>
    <row r="74" spans="1:2" x14ac:dyDescent="0.2">
      <c r="B74" t="s">
        <v>542</v>
      </c>
    </row>
    <row r="75" spans="1:2" x14ac:dyDescent="0.2">
      <c r="B75" t="s">
        <v>543</v>
      </c>
    </row>
    <row r="76" spans="1:2" x14ac:dyDescent="0.2">
      <c r="B76" t="s">
        <v>544</v>
      </c>
    </row>
    <row r="78" spans="1:2" s="48" customFormat="1" x14ac:dyDescent="0.2">
      <c r="A78" s="48">
        <v>7</v>
      </c>
      <c r="B78" s="48" t="s">
        <v>463</v>
      </c>
    </row>
    <row r="79" spans="1:2" x14ac:dyDescent="0.2">
      <c r="B79" t="s">
        <v>545</v>
      </c>
    </row>
    <row r="80" spans="1:2" x14ac:dyDescent="0.2">
      <c r="B80" t="s">
        <v>546</v>
      </c>
    </row>
    <row r="81" spans="1:2" x14ac:dyDescent="0.2">
      <c r="B81" t="s">
        <v>547</v>
      </c>
    </row>
    <row r="82" spans="1:2" x14ac:dyDescent="0.2">
      <c r="B82" t="s">
        <v>548</v>
      </c>
    </row>
    <row r="83" spans="1:2" x14ac:dyDescent="0.2">
      <c r="B83" t="s">
        <v>549</v>
      </c>
    </row>
    <row r="84" spans="1:2" x14ac:dyDescent="0.2">
      <c r="B84" t="s">
        <v>550</v>
      </c>
    </row>
    <row r="85" spans="1:2" x14ac:dyDescent="0.2">
      <c r="B85" t="s">
        <v>551</v>
      </c>
    </row>
    <row r="86" spans="1:2" x14ac:dyDescent="0.2">
      <c r="B86" t="s">
        <v>552</v>
      </c>
    </row>
    <row r="87" spans="1:2" x14ac:dyDescent="0.2">
      <c r="B87" t="s">
        <v>553</v>
      </c>
    </row>
    <row r="89" spans="1:2" s="48" customFormat="1" x14ac:dyDescent="0.2">
      <c r="A89" s="48">
        <v>8</v>
      </c>
      <c r="B89" s="48" t="s">
        <v>464</v>
      </c>
    </row>
    <row r="90" spans="1:2" x14ac:dyDescent="0.2">
      <c r="B90" t="s">
        <v>554</v>
      </c>
    </row>
    <row r="91" spans="1:2" x14ac:dyDescent="0.2">
      <c r="B91" t="s">
        <v>555</v>
      </c>
    </row>
    <row r="92" spans="1:2" x14ac:dyDescent="0.2">
      <c r="B92" t="s">
        <v>556</v>
      </c>
    </row>
    <row r="93" spans="1:2" x14ac:dyDescent="0.2">
      <c r="B93" t="s">
        <v>557</v>
      </c>
    </row>
    <row r="94" spans="1:2" x14ac:dyDescent="0.2">
      <c r="B94" t="s">
        <v>558</v>
      </c>
    </row>
    <row r="95" spans="1:2" x14ac:dyDescent="0.2">
      <c r="B95" t="s">
        <v>559</v>
      </c>
    </row>
    <row r="97" spans="1:2" s="48" customFormat="1" x14ac:dyDescent="0.2">
      <c r="A97" s="48">
        <v>9</v>
      </c>
      <c r="B97" s="48" t="s">
        <v>465</v>
      </c>
    </row>
    <row r="98" spans="1:2" x14ac:dyDescent="0.2">
      <c r="B98" t="s">
        <v>560</v>
      </c>
    </row>
    <row r="99" spans="1:2" x14ac:dyDescent="0.2">
      <c r="B99" t="s">
        <v>561</v>
      </c>
    </row>
    <row r="100" spans="1:2" x14ac:dyDescent="0.2">
      <c r="B100" t="s">
        <v>562</v>
      </c>
    </row>
    <row r="101" spans="1:2" x14ac:dyDescent="0.2">
      <c r="B101" t="s">
        <v>563</v>
      </c>
    </row>
    <row r="102" spans="1:2" x14ac:dyDescent="0.2">
      <c r="B102" t="s">
        <v>564</v>
      </c>
    </row>
    <row r="103" spans="1:2" x14ac:dyDescent="0.2">
      <c r="B103" t="s">
        <v>565</v>
      </c>
    </row>
    <row r="104" spans="1:2" x14ac:dyDescent="0.2">
      <c r="B104" t="s">
        <v>566</v>
      </c>
    </row>
    <row r="105" spans="1:2" x14ac:dyDescent="0.2">
      <c r="B105" t="s">
        <v>567</v>
      </c>
    </row>
    <row r="106" spans="1:2" x14ac:dyDescent="0.2">
      <c r="B106" t="s">
        <v>568</v>
      </c>
    </row>
    <row r="107" spans="1:2" x14ac:dyDescent="0.2">
      <c r="B107" t="s">
        <v>569</v>
      </c>
    </row>
    <row r="108" spans="1:2" x14ac:dyDescent="0.2">
      <c r="B108" t="s">
        <v>570</v>
      </c>
    </row>
    <row r="110" spans="1:2" s="48" customFormat="1" x14ac:dyDescent="0.2">
      <c r="A110" s="48">
        <v>10</v>
      </c>
      <c r="B110" s="48" t="s">
        <v>466</v>
      </c>
    </row>
    <row r="111" spans="1:2" x14ac:dyDescent="0.2">
      <c r="B111" t="s">
        <v>571</v>
      </c>
    </row>
    <row r="112" spans="1:2" x14ac:dyDescent="0.2">
      <c r="B112" t="s">
        <v>572</v>
      </c>
    </row>
    <row r="113" spans="1:2" x14ac:dyDescent="0.2">
      <c r="B113" t="s">
        <v>573</v>
      </c>
    </row>
    <row r="114" spans="1:2" x14ac:dyDescent="0.2">
      <c r="B114" t="s">
        <v>574</v>
      </c>
    </row>
    <row r="115" spans="1:2" x14ac:dyDescent="0.2">
      <c r="B115" t="s">
        <v>575</v>
      </c>
    </row>
    <row r="116" spans="1:2" x14ac:dyDescent="0.2">
      <c r="B116" t="s">
        <v>576</v>
      </c>
    </row>
    <row r="117" spans="1:2" x14ac:dyDescent="0.2">
      <c r="B117" t="s">
        <v>577</v>
      </c>
    </row>
    <row r="118" spans="1:2" x14ac:dyDescent="0.2">
      <c r="B118" t="s">
        <v>578</v>
      </c>
    </row>
    <row r="119" spans="1:2" x14ac:dyDescent="0.2">
      <c r="B119" t="s">
        <v>579</v>
      </c>
    </row>
    <row r="120" spans="1:2" x14ac:dyDescent="0.2">
      <c r="B120" t="s">
        <v>580</v>
      </c>
    </row>
    <row r="121" spans="1:2" x14ac:dyDescent="0.2">
      <c r="B121" t="s">
        <v>581</v>
      </c>
    </row>
    <row r="122" spans="1:2" x14ac:dyDescent="0.2">
      <c r="B122" t="s">
        <v>582</v>
      </c>
    </row>
    <row r="123" spans="1:2" x14ac:dyDescent="0.2">
      <c r="B123" t="s">
        <v>583</v>
      </c>
    </row>
    <row r="125" spans="1:2" s="48" customFormat="1" x14ac:dyDescent="0.2">
      <c r="A125" s="48">
        <v>11</v>
      </c>
      <c r="B125" s="48" t="s">
        <v>430</v>
      </c>
    </row>
  </sheetData>
  <mergeCells count="1">
    <mergeCell ref="A2:B2"/>
  </mergeCells>
  <hyperlinks>
    <hyperlink ref="A2" location="TOC!A1" display="Return to Table of Contents"/>
  </hyperlinks>
  <pageMargins left="0.25" right="0.25" top="0.75" bottom="0.75" header="0.3" footer="0.3"/>
  <pageSetup scale="85" fitToHeight="0" orientation="portrait" horizontalDpi="1200" verticalDpi="1200" r:id="rId1"/>
  <headerFooter>
    <oddHeader>&amp;L&amp;"Arial,Bold"2010-11 &amp;"Arial,Bold Italic"Survey of Dental Education&amp;"Arial,Bold"
Volume 4 - Curriculum</oddHeader>
  </headerFooter>
  <rowBreaks count="2" manualBreakCount="2">
    <brk id="56" max="1" man="1"/>
    <brk id="108" max="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7"/>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2" max="2" width="107.140625" bestFit="1" customWidth="1"/>
  </cols>
  <sheetData>
    <row r="1" spans="1:2" x14ac:dyDescent="0.2">
      <c r="A1" s="48" t="s">
        <v>759</v>
      </c>
    </row>
    <row r="2" spans="1:2" x14ac:dyDescent="0.2">
      <c r="A2" s="188" t="s">
        <v>773</v>
      </c>
      <c r="B2" s="188"/>
    </row>
    <row r="3" spans="1:2" s="48" customFormat="1" x14ac:dyDescent="0.2">
      <c r="A3" s="48">
        <v>12</v>
      </c>
      <c r="B3" s="48" t="s">
        <v>467</v>
      </c>
    </row>
    <row r="4" spans="1:2" x14ac:dyDescent="0.2">
      <c r="B4" t="s">
        <v>584</v>
      </c>
    </row>
    <row r="5" spans="1:2" x14ac:dyDescent="0.2">
      <c r="B5" t="s">
        <v>585</v>
      </c>
    </row>
    <row r="6" spans="1:2" x14ac:dyDescent="0.2">
      <c r="B6" t="s">
        <v>586</v>
      </c>
    </row>
    <row r="7" spans="1:2" x14ac:dyDescent="0.2">
      <c r="B7" t="s">
        <v>587</v>
      </c>
    </row>
    <row r="8" spans="1:2" x14ac:dyDescent="0.2">
      <c r="B8" t="s">
        <v>588</v>
      </c>
    </row>
    <row r="9" spans="1:2" x14ac:dyDescent="0.2">
      <c r="B9" t="s">
        <v>589</v>
      </c>
    </row>
    <row r="11" spans="1:2" s="48" customFormat="1" x14ac:dyDescent="0.2">
      <c r="A11" s="48">
        <v>13</v>
      </c>
      <c r="B11" s="48" t="s">
        <v>468</v>
      </c>
    </row>
    <row r="12" spans="1:2" x14ac:dyDescent="0.2">
      <c r="B12" t="s">
        <v>590</v>
      </c>
    </row>
    <row r="13" spans="1:2" x14ac:dyDescent="0.2">
      <c r="B13" t="s">
        <v>591</v>
      </c>
    </row>
    <row r="14" spans="1:2" x14ac:dyDescent="0.2">
      <c r="B14" t="s">
        <v>592</v>
      </c>
    </row>
    <row r="15" spans="1:2" x14ac:dyDescent="0.2">
      <c r="B15" t="s">
        <v>593</v>
      </c>
    </row>
    <row r="16" spans="1:2" x14ac:dyDescent="0.2">
      <c r="B16" t="s">
        <v>594</v>
      </c>
    </row>
    <row r="17" spans="1:2" x14ac:dyDescent="0.2">
      <c r="B17" t="s">
        <v>595</v>
      </c>
    </row>
    <row r="18" spans="1:2" x14ac:dyDescent="0.2">
      <c r="B18" t="s">
        <v>596</v>
      </c>
    </row>
    <row r="19" spans="1:2" x14ac:dyDescent="0.2">
      <c r="B19" t="s">
        <v>597</v>
      </c>
    </row>
    <row r="20" spans="1:2" x14ac:dyDescent="0.2">
      <c r="B20" t="s">
        <v>598</v>
      </c>
    </row>
    <row r="21" spans="1:2" x14ac:dyDescent="0.2">
      <c r="B21" t="s">
        <v>599</v>
      </c>
    </row>
    <row r="23" spans="1:2" s="48" customFormat="1" x14ac:dyDescent="0.2">
      <c r="A23" s="48">
        <v>14</v>
      </c>
      <c r="B23" s="48" t="s">
        <v>469</v>
      </c>
    </row>
    <row r="24" spans="1:2" x14ac:dyDescent="0.2">
      <c r="B24" t="s">
        <v>600</v>
      </c>
    </row>
    <row r="25" spans="1:2" x14ac:dyDescent="0.2">
      <c r="B25" t="s">
        <v>601</v>
      </c>
    </row>
    <row r="26" spans="1:2" x14ac:dyDescent="0.2">
      <c r="B26" t="s">
        <v>602</v>
      </c>
    </row>
    <row r="27" spans="1:2" x14ac:dyDescent="0.2">
      <c r="B27" t="s">
        <v>603</v>
      </c>
    </row>
    <row r="29" spans="1:2" s="48" customFormat="1" x14ac:dyDescent="0.2">
      <c r="A29" s="48">
        <v>15</v>
      </c>
      <c r="B29" s="48" t="s">
        <v>470</v>
      </c>
    </row>
    <row r="30" spans="1:2" x14ac:dyDescent="0.2">
      <c r="B30" t="s">
        <v>604</v>
      </c>
    </row>
    <row r="31" spans="1:2" x14ac:dyDescent="0.2">
      <c r="B31" t="s">
        <v>605</v>
      </c>
    </row>
    <row r="32" spans="1:2" x14ac:dyDescent="0.2">
      <c r="B32" t="s">
        <v>606</v>
      </c>
    </row>
    <row r="33" spans="1:2" x14ac:dyDescent="0.2">
      <c r="B33" t="s">
        <v>607</v>
      </c>
    </row>
    <row r="35" spans="1:2" s="48" customFormat="1" x14ac:dyDescent="0.2">
      <c r="A35" s="48">
        <v>16</v>
      </c>
      <c r="B35" s="48" t="s">
        <v>471</v>
      </c>
    </row>
    <row r="36" spans="1:2" x14ac:dyDescent="0.2">
      <c r="B36" t="s">
        <v>608</v>
      </c>
    </row>
    <row r="37" spans="1:2" x14ac:dyDescent="0.2">
      <c r="B37" t="s">
        <v>609</v>
      </c>
    </row>
    <row r="38" spans="1:2" x14ac:dyDescent="0.2">
      <c r="B38" t="s">
        <v>610</v>
      </c>
    </row>
    <row r="39" spans="1:2" x14ac:dyDescent="0.2">
      <c r="B39" t="s">
        <v>611</v>
      </c>
    </row>
    <row r="40" spans="1:2" x14ac:dyDescent="0.2">
      <c r="B40" t="s">
        <v>612</v>
      </c>
    </row>
    <row r="41" spans="1:2" x14ac:dyDescent="0.2">
      <c r="B41" t="s">
        <v>613</v>
      </c>
    </row>
    <row r="42" spans="1:2" x14ac:dyDescent="0.2">
      <c r="B42" t="s">
        <v>614</v>
      </c>
    </row>
    <row r="44" spans="1:2" s="48" customFormat="1" x14ac:dyDescent="0.2">
      <c r="A44" s="48">
        <v>17</v>
      </c>
      <c r="B44" s="48" t="s">
        <v>472</v>
      </c>
    </row>
    <row r="45" spans="1:2" x14ac:dyDescent="0.2">
      <c r="B45" t="s">
        <v>615</v>
      </c>
    </row>
    <row r="46" spans="1:2" x14ac:dyDescent="0.2">
      <c r="B46" t="s">
        <v>616</v>
      </c>
    </row>
    <row r="47" spans="1:2" x14ac:dyDescent="0.2">
      <c r="B47" t="s">
        <v>617</v>
      </c>
    </row>
    <row r="49" spans="1:2" s="48" customFormat="1" x14ac:dyDescent="0.2">
      <c r="A49" s="48">
        <v>18</v>
      </c>
      <c r="B49" s="48" t="s">
        <v>473</v>
      </c>
    </row>
    <row r="50" spans="1:2" x14ac:dyDescent="0.2">
      <c r="B50" t="s">
        <v>618</v>
      </c>
    </row>
    <row r="51" spans="1:2" x14ac:dyDescent="0.2">
      <c r="B51" t="s">
        <v>619</v>
      </c>
    </row>
    <row r="52" spans="1:2" x14ac:dyDescent="0.2">
      <c r="B52" t="s">
        <v>620</v>
      </c>
    </row>
    <row r="53" spans="1:2" x14ac:dyDescent="0.2">
      <c r="B53" t="s">
        <v>621</v>
      </c>
    </row>
    <row r="54" spans="1:2" x14ac:dyDescent="0.2">
      <c r="B54" t="s">
        <v>622</v>
      </c>
    </row>
    <row r="55" spans="1:2" x14ac:dyDescent="0.2">
      <c r="B55" t="s">
        <v>623</v>
      </c>
    </row>
    <row r="56" spans="1:2" x14ac:dyDescent="0.2">
      <c r="B56" t="s">
        <v>624</v>
      </c>
    </row>
    <row r="58" spans="1:2" s="48" customFormat="1" x14ac:dyDescent="0.2">
      <c r="A58" s="48">
        <v>19</v>
      </c>
      <c r="B58" s="48" t="s">
        <v>474</v>
      </c>
    </row>
    <row r="59" spans="1:2" x14ac:dyDescent="0.2">
      <c r="B59" t="s">
        <v>625</v>
      </c>
    </row>
    <row r="60" spans="1:2" x14ac:dyDescent="0.2">
      <c r="B60" t="s">
        <v>626</v>
      </c>
    </row>
    <row r="62" spans="1:2" s="48" customFormat="1" x14ac:dyDescent="0.2">
      <c r="A62" s="48">
        <v>20</v>
      </c>
      <c r="B62" s="48" t="s">
        <v>475</v>
      </c>
    </row>
    <row r="63" spans="1:2" x14ac:dyDescent="0.2">
      <c r="B63" t="s">
        <v>627</v>
      </c>
    </row>
    <row r="64" spans="1:2" x14ac:dyDescent="0.2">
      <c r="B64" t="s">
        <v>628</v>
      </c>
    </row>
    <row r="65" spans="1:2" x14ac:dyDescent="0.2">
      <c r="B65" t="s">
        <v>629</v>
      </c>
    </row>
    <row r="66" spans="1:2" x14ac:dyDescent="0.2">
      <c r="B66" t="s">
        <v>630</v>
      </c>
    </row>
    <row r="68" spans="1:2" s="48" customFormat="1" x14ac:dyDescent="0.2">
      <c r="A68" s="48">
        <v>21</v>
      </c>
      <c r="B68" s="48" t="s">
        <v>476</v>
      </c>
    </row>
    <row r="69" spans="1:2" x14ac:dyDescent="0.2">
      <c r="B69" t="s">
        <v>631</v>
      </c>
    </row>
    <row r="70" spans="1:2" x14ac:dyDescent="0.2">
      <c r="B70" t="s">
        <v>632</v>
      </c>
    </row>
    <row r="71" spans="1:2" x14ac:dyDescent="0.2">
      <c r="B71" t="s">
        <v>633</v>
      </c>
    </row>
    <row r="72" spans="1:2" x14ac:dyDescent="0.2">
      <c r="B72" t="s">
        <v>634</v>
      </c>
    </row>
    <row r="74" spans="1:2" s="48" customFormat="1" x14ac:dyDescent="0.2">
      <c r="A74" s="48">
        <v>22</v>
      </c>
      <c r="B74" s="48" t="s">
        <v>477</v>
      </c>
    </row>
    <row r="75" spans="1:2" x14ac:dyDescent="0.2">
      <c r="B75" t="s">
        <v>635</v>
      </c>
    </row>
    <row r="76" spans="1:2" x14ac:dyDescent="0.2">
      <c r="B76" t="s">
        <v>636</v>
      </c>
    </row>
    <row r="77" spans="1:2" x14ac:dyDescent="0.2">
      <c r="B77" t="s">
        <v>637</v>
      </c>
    </row>
    <row r="79" spans="1:2" s="48" customFormat="1" x14ac:dyDescent="0.2">
      <c r="A79" s="48">
        <v>23</v>
      </c>
      <c r="B79" s="48" t="s">
        <v>478</v>
      </c>
    </row>
    <row r="80" spans="1:2" x14ac:dyDescent="0.2">
      <c r="B80" t="s">
        <v>638</v>
      </c>
    </row>
    <row r="81" spans="1:2" x14ac:dyDescent="0.2">
      <c r="B81" t="s">
        <v>639</v>
      </c>
    </row>
    <row r="82" spans="1:2" x14ac:dyDescent="0.2">
      <c r="B82" t="s">
        <v>640</v>
      </c>
    </row>
    <row r="83" spans="1:2" x14ac:dyDescent="0.2">
      <c r="B83" t="s">
        <v>641</v>
      </c>
    </row>
    <row r="84" spans="1:2" x14ac:dyDescent="0.2">
      <c r="B84" t="s">
        <v>642</v>
      </c>
    </row>
    <row r="85" spans="1:2" x14ac:dyDescent="0.2">
      <c r="B85" t="s">
        <v>643</v>
      </c>
    </row>
    <row r="86" spans="1:2" x14ac:dyDescent="0.2">
      <c r="B86" t="s">
        <v>644</v>
      </c>
    </row>
    <row r="88" spans="1:2" s="48" customFormat="1" x14ac:dyDescent="0.2">
      <c r="A88" s="48">
        <v>24</v>
      </c>
      <c r="B88" s="48" t="s">
        <v>479</v>
      </c>
    </row>
    <row r="89" spans="1:2" x14ac:dyDescent="0.2">
      <c r="B89" t="s">
        <v>645</v>
      </c>
    </row>
    <row r="90" spans="1:2" x14ac:dyDescent="0.2">
      <c r="B90" t="s">
        <v>646</v>
      </c>
    </row>
    <row r="91" spans="1:2" x14ac:dyDescent="0.2">
      <c r="B91" t="s">
        <v>647</v>
      </c>
    </row>
    <row r="92" spans="1:2" x14ac:dyDescent="0.2">
      <c r="B92" t="s">
        <v>648</v>
      </c>
    </row>
    <row r="94" spans="1:2" s="48" customFormat="1" x14ac:dyDescent="0.2">
      <c r="A94" s="48">
        <v>25</v>
      </c>
      <c r="B94" s="48" t="s">
        <v>480</v>
      </c>
    </row>
    <row r="95" spans="1:2" x14ac:dyDescent="0.2">
      <c r="B95" t="s">
        <v>649</v>
      </c>
    </row>
    <row r="96" spans="1:2" x14ac:dyDescent="0.2">
      <c r="B96" t="s">
        <v>650</v>
      </c>
    </row>
    <row r="98" spans="1:2" s="48" customFormat="1" x14ac:dyDescent="0.2">
      <c r="A98" s="48">
        <v>26</v>
      </c>
      <c r="B98" s="48" t="s">
        <v>481</v>
      </c>
    </row>
    <row r="99" spans="1:2" x14ac:dyDescent="0.2">
      <c r="B99" t="s">
        <v>651</v>
      </c>
    </row>
    <row r="100" spans="1:2" x14ac:dyDescent="0.2">
      <c r="B100" t="s">
        <v>652</v>
      </c>
    </row>
    <row r="101" spans="1:2" x14ac:dyDescent="0.2">
      <c r="B101" t="s">
        <v>653</v>
      </c>
    </row>
    <row r="102" spans="1:2" x14ac:dyDescent="0.2">
      <c r="B102" t="s">
        <v>654</v>
      </c>
    </row>
    <row r="103" spans="1:2" x14ac:dyDescent="0.2">
      <c r="B103" t="s">
        <v>655</v>
      </c>
    </row>
    <row r="104" spans="1:2" x14ac:dyDescent="0.2">
      <c r="B104" t="s">
        <v>656</v>
      </c>
    </row>
    <row r="105" spans="1:2" x14ac:dyDescent="0.2">
      <c r="B105" t="s">
        <v>657</v>
      </c>
    </row>
    <row r="106" spans="1:2" x14ac:dyDescent="0.2">
      <c r="B106" t="s">
        <v>658</v>
      </c>
    </row>
    <row r="108" spans="1:2" s="48" customFormat="1" x14ac:dyDescent="0.2">
      <c r="A108" s="48">
        <v>27</v>
      </c>
      <c r="B108" s="48" t="s">
        <v>703</v>
      </c>
    </row>
    <row r="109" spans="1:2" x14ac:dyDescent="0.2">
      <c r="B109" t="s">
        <v>659</v>
      </c>
    </row>
    <row r="110" spans="1:2" x14ac:dyDescent="0.2">
      <c r="B110" t="s">
        <v>660</v>
      </c>
    </row>
    <row r="111" spans="1:2" x14ac:dyDescent="0.2">
      <c r="B111" t="s">
        <v>661</v>
      </c>
    </row>
    <row r="113" spans="1:2" s="48" customFormat="1" x14ac:dyDescent="0.2">
      <c r="A113" s="48">
        <v>28</v>
      </c>
      <c r="B113" s="48" t="s">
        <v>702</v>
      </c>
    </row>
    <row r="114" spans="1:2" x14ac:dyDescent="0.2">
      <c r="B114" t="s">
        <v>662</v>
      </c>
    </row>
    <row r="115" spans="1:2" x14ac:dyDescent="0.2">
      <c r="B115" t="s">
        <v>663</v>
      </c>
    </row>
    <row r="116" spans="1:2" x14ac:dyDescent="0.2">
      <c r="B116" t="s">
        <v>664</v>
      </c>
    </row>
    <row r="117" spans="1:2" x14ac:dyDescent="0.2">
      <c r="B117" t="s">
        <v>665</v>
      </c>
    </row>
    <row r="118" spans="1:2" x14ac:dyDescent="0.2">
      <c r="B118" t="s">
        <v>666</v>
      </c>
    </row>
    <row r="119" spans="1:2" x14ac:dyDescent="0.2">
      <c r="B119" t="s">
        <v>667</v>
      </c>
    </row>
    <row r="120" spans="1:2" x14ac:dyDescent="0.2">
      <c r="B120" t="s">
        <v>668</v>
      </c>
    </row>
    <row r="121" spans="1:2" x14ac:dyDescent="0.2">
      <c r="B121" t="s">
        <v>669</v>
      </c>
    </row>
    <row r="122" spans="1:2" x14ac:dyDescent="0.2">
      <c r="B122" t="s">
        <v>670</v>
      </c>
    </row>
    <row r="124" spans="1:2" s="48" customFormat="1" x14ac:dyDescent="0.2">
      <c r="A124" s="48">
        <v>29</v>
      </c>
      <c r="B124" s="48" t="s">
        <v>482</v>
      </c>
    </row>
    <row r="125" spans="1:2" x14ac:dyDescent="0.2">
      <c r="B125" t="s">
        <v>671</v>
      </c>
    </row>
    <row r="126" spans="1:2" x14ac:dyDescent="0.2">
      <c r="B126" t="s">
        <v>672</v>
      </c>
    </row>
    <row r="127" spans="1:2" x14ac:dyDescent="0.2">
      <c r="B127" t="s">
        <v>673</v>
      </c>
    </row>
    <row r="128" spans="1:2" x14ac:dyDescent="0.2">
      <c r="B128" t="s">
        <v>674</v>
      </c>
    </row>
    <row r="129" spans="1:2" x14ac:dyDescent="0.2">
      <c r="B129" t="s">
        <v>675</v>
      </c>
    </row>
    <row r="130" spans="1:2" x14ac:dyDescent="0.2">
      <c r="B130" t="s">
        <v>676</v>
      </c>
    </row>
    <row r="131" spans="1:2" x14ac:dyDescent="0.2">
      <c r="B131" t="s">
        <v>677</v>
      </c>
    </row>
    <row r="133" spans="1:2" s="48" customFormat="1" x14ac:dyDescent="0.2">
      <c r="A133" s="48">
        <v>30</v>
      </c>
      <c r="B133" s="48" t="s">
        <v>483</v>
      </c>
    </row>
    <row r="134" spans="1:2" x14ac:dyDescent="0.2">
      <c r="B134" t="s">
        <v>678</v>
      </c>
    </row>
    <row r="135" spans="1:2" x14ac:dyDescent="0.2">
      <c r="B135" t="s">
        <v>679</v>
      </c>
    </row>
    <row r="136" spans="1:2" x14ac:dyDescent="0.2">
      <c r="B136" t="s">
        <v>680</v>
      </c>
    </row>
    <row r="137" spans="1:2" x14ac:dyDescent="0.2">
      <c r="B137" t="s">
        <v>681</v>
      </c>
    </row>
    <row r="139" spans="1:2" s="48" customFormat="1" x14ac:dyDescent="0.2">
      <c r="A139" s="48">
        <v>31</v>
      </c>
      <c r="B139" s="48" t="s">
        <v>484</v>
      </c>
    </row>
    <row r="140" spans="1:2" x14ac:dyDescent="0.2">
      <c r="B140" t="s">
        <v>682</v>
      </c>
    </row>
    <row r="141" spans="1:2" x14ac:dyDescent="0.2">
      <c r="B141" t="s">
        <v>683</v>
      </c>
    </row>
    <row r="142" spans="1:2" x14ac:dyDescent="0.2">
      <c r="B142" t="s">
        <v>684</v>
      </c>
    </row>
    <row r="143" spans="1:2" x14ac:dyDescent="0.2">
      <c r="B143" t="s">
        <v>685</v>
      </c>
    </row>
    <row r="144" spans="1:2" x14ac:dyDescent="0.2">
      <c r="B144" t="s">
        <v>686</v>
      </c>
    </row>
    <row r="145" spans="1:2" x14ac:dyDescent="0.2">
      <c r="B145" t="s">
        <v>687</v>
      </c>
    </row>
    <row r="146" spans="1:2" x14ac:dyDescent="0.2">
      <c r="B146" t="s">
        <v>688</v>
      </c>
    </row>
    <row r="148" spans="1:2" s="48" customFormat="1" x14ac:dyDescent="0.2">
      <c r="A148" s="48">
        <v>32</v>
      </c>
      <c r="B148" s="48" t="s">
        <v>485</v>
      </c>
    </row>
    <row r="149" spans="1:2" x14ac:dyDescent="0.2">
      <c r="B149" t="s">
        <v>689</v>
      </c>
    </row>
    <row r="150" spans="1:2" x14ac:dyDescent="0.2">
      <c r="B150" t="s">
        <v>690</v>
      </c>
    </row>
    <row r="151" spans="1:2" x14ac:dyDescent="0.2">
      <c r="B151" t="s">
        <v>691</v>
      </c>
    </row>
    <row r="152" spans="1:2" x14ac:dyDescent="0.2">
      <c r="B152" t="s">
        <v>692</v>
      </c>
    </row>
    <row r="154" spans="1:2" s="48" customFormat="1" x14ac:dyDescent="0.2">
      <c r="A154" s="48">
        <v>33</v>
      </c>
      <c r="B154" s="48" t="s">
        <v>486</v>
      </c>
    </row>
    <row r="155" spans="1:2" x14ac:dyDescent="0.2">
      <c r="B155" t="s">
        <v>693</v>
      </c>
    </row>
    <row r="156" spans="1:2" x14ac:dyDescent="0.2">
      <c r="B156" t="s">
        <v>694</v>
      </c>
    </row>
    <row r="157" spans="1:2" x14ac:dyDescent="0.2">
      <c r="B157" t="s">
        <v>695</v>
      </c>
    </row>
    <row r="158" spans="1:2" x14ac:dyDescent="0.2">
      <c r="B158" t="s">
        <v>696</v>
      </c>
    </row>
    <row r="159" spans="1:2" x14ac:dyDescent="0.2">
      <c r="B159" t="s">
        <v>697</v>
      </c>
    </row>
    <row r="160" spans="1:2" x14ac:dyDescent="0.2">
      <c r="B160" t="s">
        <v>698</v>
      </c>
    </row>
    <row r="161" spans="1:2" x14ac:dyDescent="0.2">
      <c r="B161" t="s">
        <v>699</v>
      </c>
    </row>
    <row r="162" spans="1:2" x14ac:dyDescent="0.2">
      <c r="B162" t="s">
        <v>700</v>
      </c>
    </row>
    <row r="164" spans="1:2" s="48" customFormat="1" x14ac:dyDescent="0.2">
      <c r="A164" s="48">
        <v>34</v>
      </c>
      <c r="B164" s="48" t="s">
        <v>487</v>
      </c>
    </row>
    <row r="166" spans="1:2" s="48" customFormat="1" x14ac:dyDescent="0.2">
      <c r="A166" s="48">
        <v>35</v>
      </c>
      <c r="B166" s="48" t="s">
        <v>423</v>
      </c>
    </row>
    <row r="167" spans="1:2" x14ac:dyDescent="0.2">
      <c r="B167" t="s">
        <v>701</v>
      </c>
    </row>
  </sheetData>
  <mergeCells count="1">
    <mergeCell ref="A2:B2"/>
  </mergeCells>
  <hyperlinks>
    <hyperlink ref="A2" location="TOC!A1" display="Return to Table of Contents"/>
  </hyperlinks>
  <pageMargins left="0.25" right="0.25" top="0.75" bottom="0.75" header="0.3" footer="0.3"/>
  <pageSetup scale="89" fitToHeight="0" orientation="portrait" horizontalDpi="1200" verticalDpi="1200" r:id="rId1"/>
  <headerFooter>
    <oddHeader>&amp;L&amp;"Arial,Bold"2010-11 &amp;"Arial,Bold Italic"Survey of Dental Education&amp;"Arial,Bold"
Volume 4 - Curriculum</oddHeader>
  </headerFooter>
  <rowBreaks count="2" manualBreakCount="2">
    <brk id="56" max="1" man="1"/>
    <brk id="111" max="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zoomScaleNormal="100" workbookViewId="0">
      <pane xSplit="1" ySplit="1" topLeftCell="B2" activePane="bottomRight" state="frozen"/>
      <selection pane="topRight" activeCell="B1" sqref="B1"/>
      <selection pane="bottomLeft" activeCell="A2" sqref="A2"/>
      <selection pane="bottomRight" sqref="A1:B1"/>
    </sheetView>
  </sheetViews>
  <sheetFormatPr defaultRowHeight="12.75" x14ac:dyDescent="0.2"/>
  <cols>
    <col min="2" max="2" width="95" bestFit="1" customWidth="1"/>
  </cols>
  <sheetData>
    <row r="1" spans="1:2" x14ac:dyDescent="0.2">
      <c r="A1" s="197" t="s">
        <v>758</v>
      </c>
      <c r="B1" s="197"/>
    </row>
    <row r="2" spans="1:2" x14ac:dyDescent="0.2">
      <c r="A2" s="188" t="s">
        <v>773</v>
      </c>
      <c r="B2" s="188"/>
    </row>
    <row r="3" spans="1:2" s="48" customFormat="1" x14ac:dyDescent="0.2">
      <c r="A3" s="48">
        <v>36</v>
      </c>
      <c r="B3" s="48" t="s">
        <v>488</v>
      </c>
    </row>
    <row r="4" spans="1:2" x14ac:dyDescent="0.2">
      <c r="B4" t="s">
        <v>704</v>
      </c>
    </row>
    <row r="5" spans="1:2" x14ac:dyDescent="0.2">
      <c r="B5" t="s">
        <v>705</v>
      </c>
    </row>
    <row r="6" spans="1:2" x14ac:dyDescent="0.2">
      <c r="B6" t="s">
        <v>706</v>
      </c>
    </row>
    <row r="7" spans="1:2" x14ac:dyDescent="0.2">
      <c r="B7" t="s">
        <v>707</v>
      </c>
    </row>
    <row r="8" spans="1:2" x14ac:dyDescent="0.2">
      <c r="B8" t="s">
        <v>708</v>
      </c>
    </row>
    <row r="9" spans="1:2" x14ac:dyDescent="0.2">
      <c r="B9" t="s">
        <v>709</v>
      </c>
    </row>
    <row r="10" spans="1:2" x14ac:dyDescent="0.2">
      <c r="B10" t="s">
        <v>710</v>
      </c>
    </row>
    <row r="12" spans="1:2" s="48" customFormat="1" x14ac:dyDescent="0.2">
      <c r="A12" s="48">
        <v>37</v>
      </c>
      <c r="B12" s="48" t="s">
        <v>489</v>
      </c>
    </row>
    <row r="13" spans="1:2" x14ac:dyDescent="0.2">
      <c r="B13" t="s">
        <v>711</v>
      </c>
    </row>
    <row r="14" spans="1:2" x14ac:dyDescent="0.2">
      <c r="B14" t="s">
        <v>712</v>
      </c>
    </row>
    <row r="15" spans="1:2" x14ac:dyDescent="0.2">
      <c r="B15" t="s">
        <v>713</v>
      </c>
    </row>
    <row r="16" spans="1:2" x14ac:dyDescent="0.2">
      <c r="B16" t="s">
        <v>714</v>
      </c>
    </row>
    <row r="17" spans="1:2" x14ac:dyDescent="0.2">
      <c r="B17" t="s">
        <v>715</v>
      </c>
    </row>
    <row r="18" spans="1:2" x14ac:dyDescent="0.2">
      <c r="B18" t="s">
        <v>716</v>
      </c>
    </row>
    <row r="19" spans="1:2" x14ac:dyDescent="0.2">
      <c r="B19" t="s">
        <v>717</v>
      </c>
    </row>
    <row r="20" spans="1:2" x14ac:dyDescent="0.2">
      <c r="B20" t="s">
        <v>718</v>
      </c>
    </row>
    <row r="21" spans="1:2" x14ac:dyDescent="0.2">
      <c r="B21" t="s">
        <v>719</v>
      </c>
    </row>
    <row r="22" spans="1:2" x14ac:dyDescent="0.2">
      <c r="B22" t="s">
        <v>720</v>
      </c>
    </row>
    <row r="24" spans="1:2" s="48" customFormat="1" x14ac:dyDescent="0.2">
      <c r="A24" s="48">
        <v>38</v>
      </c>
      <c r="B24" s="48" t="s">
        <v>490</v>
      </c>
    </row>
    <row r="25" spans="1:2" x14ac:dyDescent="0.2">
      <c r="B25" t="s">
        <v>721</v>
      </c>
    </row>
    <row r="26" spans="1:2" x14ac:dyDescent="0.2">
      <c r="B26" t="s">
        <v>722</v>
      </c>
    </row>
    <row r="27" spans="1:2" x14ac:dyDescent="0.2">
      <c r="B27" t="s">
        <v>723</v>
      </c>
    </row>
    <row r="28" spans="1:2" x14ac:dyDescent="0.2">
      <c r="B28" t="s">
        <v>724</v>
      </c>
    </row>
    <row r="29" spans="1:2" x14ac:dyDescent="0.2">
      <c r="B29" t="s">
        <v>725</v>
      </c>
    </row>
    <row r="31" spans="1:2" s="48" customFormat="1" x14ac:dyDescent="0.2">
      <c r="A31" s="48">
        <v>39</v>
      </c>
      <c r="B31" s="48" t="s">
        <v>491</v>
      </c>
    </row>
    <row r="32" spans="1:2" x14ac:dyDescent="0.2">
      <c r="B32" t="s">
        <v>726</v>
      </c>
    </row>
    <row r="33" spans="1:2" x14ac:dyDescent="0.2">
      <c r="B33" t="s">
        <v>727</v>
      </c>
    </row>
    <row r="34" spans="1:2" x14ac:dyDescent="0.2">
      <c r="B34" t="s">
        <v>728</v>
      </c>
    </row>
    <row r="35" spans="1:2" x14ac:dyDescent="0.2">
      <c r="B35" t="s">
        <v>729</v>
      </c>
    </row>
    <row r="36" spans="1:2" x14ac:dyDescent="0.2">
      <c r="B36" t="s">
        <v>730</v>
      </c>
    </row>
    <row r="37" spans="1:2" x14ac:dyDescent="0.2">
      <c r="B37" t="s">
        <v>731</v>
      </c>
    </row>
    <row r="38" spans="1:2" x14ac:dyDescent="0.2">
      <c r="B38" t="s">
        <v>732</v>
      </c>
    </row>
    <row r="39" spans="1:2" x14ac:dyDescent="0.2">
      <c r="B39" t="s">
        <v>733</v>
      </c>
    </row>
    <row r="41" spans="1:2" s="48" customFormat="1" x14ac:dyDescent="0.2">
      <c r="A41" s="48">
        <v>40</v>
      </c>
      <c r="B41" s="48" t="s">
        <v>492</v>
      </c>
    </row>
    <row r="42" spans="1:2" x14ac:dyDescent="0.2">
      <c r="B42" t="s">
        <v>734</v>
      </c>
    </row>
    <row r="43" spans="1:2" x14ac:dyDescent="0.2">
      <c r="B43" t="s">
        <v>735</v>
      </c>
    </row>
    <row r="44" spans="1:2" x14ac:dyDescent="0.2">
      <c r="B44" t="s">
        <v>736</v>
      </c>
    </row>
    <row r="45" spans="1:2" x14ac:dyDescent="0.2">
      <c r="B45" t="s">
        <v>737</v>
      </c>
    </row>
    <row r="46" spans="1:2" x14ac:dyDescent="0.2">
      <c r="B46" t="s">
        <v>738</v>
      </c>
    </row>
    <row r="47" spans="1:2" x14ac:dyDescent="0.2">
      <c r="B47" t="s">
        <v>739</v>
      </c>
    </row>
    <row r="48" spans="1:2" x14ac:dyDescent="0.2">
      <c r="B48" t="s">
        <v>740</v>
      </c>
    </row>
    <row r="49" spans="1:2" x14ac:dyDescent="0.2">
      <c r="B49" t="s">
        <v>741</v>
      </c>
    </row>
    <row r="50" spans="1:2" x14ac:dyDescent="0.2">
      <c r="B50" t="s">
        <v>742</v>
      </c>
    </row>
    <row r="51" spans="1:2" x14ac:dyDescent="0.2">
      <c r="B51" t="s">
        <v>743</v>
      </c>
    </row>
    <row r="53" spans="1:2" s="48" customFormat="1" x14ac:dyDescent="0.2">
      <c r="A53" s="48">
        <v>41</v>
      </c>
      <c r="B53" s="48" t="s">
        <v>493</v>
      </c>
    </row>
    <row r="54" spans="1:2" x14ac:dyDescent="0.2">
      <c r="B54" t="s">
        <v>744</v>
      </c>
    </row>
    <row r="55" spans="1:2" x14ac:dyDescent="0.2">
      <c r="B55" t="s">
        <v>745</v>
      </c>
    </row>
    <row r="56" spans="1:2" x14ac:dyDescent="0.2">
      <c r="B56" t="s">
        <v>746</v>
      </c>
    </row>
    <row r="57" spans="1:2" x14ac:dyDescent="0.2">
      <c r="B57" t="s">
        <v>747</v>
      </c>
    </row>
    <row r="59" spans="1:2" s="48" customFormat="1" x14ac:dyDescent="0.2">
      <c r="A59" s="48">
        <v>42</v>
      </c>
      <c r="B59" s="48" t="s">
        <v>279</v>
      </c>
    </row>
  </sheetData>
  <mergeCells count="2">
    <mergeCell ref="A1:B1"/>
    <mergeCell ref="A2:B2"/>
  </mergeCells>
  <hyperlinks>
    <hyperlink ref="A2" location="TOC!A1" display="Return to Table of Contents"/>
  </hyperlinks>
  <pageMargins left="0.25" right="0.25" top="0.75" bottom="0.75" header="0.3" footer="0.3"/>
  <pageSetup fitToHeight="0" orientation="portrait" horizontalDpi="1200" verticalDpi="1200" r:id="rId1"/>
  <headerFooter>
    <oddHeader>&amp;L&amp;"Arial,Bold"2010-11 &amp;"Arial,Bold Italic"Survey of Dental Education&amp;"Arial,Bold"
Volume 4 - Curriculum</oddHeader>
  </headerFooter>
  <rowBreaks count="1" manualBreakCount="1">
    <brk id="5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showGridLines="0" workbookViewId="0">
      <pane ySplit="1" topLeftCell="A2" activePane="bottomLeft" state="frozen"/>
      <selection pane="bottomLeft"/>
    </sheetView>
  </sheetViews>
  <sheetFormatPr defaultRowHeight="12.75" x14ac:dyDescent="0.2"/>
  <cols>
    <col min="1" max="1" width="91.7109375" customWidth="1"/>
  </cols>
  <sheetData>
    <row r="1" spans="1:1" x14ac:dyDescent="0.2">
      <c r="A1" s="48" t="s">
        <v>760</v>
      </c>
    </row>
    <row r="2" spans="1:1" x14ac:dyDescent="0.2">
      <c r="A2" s="160" t="s">
        <v>773</v>
      </c>
    </row>
    <row r="3" spans="1:1" x14ac:dyDescent="0.2">
      <c r="A3" s="169"/>
    </row>
    <row r="4" spans="1:1" ht="51" x14ac:dyDescent="0.2">
      <c r="A4" s="163" t="s">
        <v>763</v>
      </c>
    </row>
    <row r="5" spans="1:1" x14ac:dyDescent="0.2">
      <c r="A5" s="163"/>
    </row>
    <row r="6" spans="1:1" ht="54" customHeight="1" x14ac:dyDescent="0.2">
      <c r="A6" s="161" t="s">
        <v>764</v>
      </c>
    </row>
    <row r="8" spans="1:1" ht="89.25" x14ac:dyDescent="0.2">
      <c r="A8" s="161" t="s">
        <v>765</v>
      </c>
    </row>
    <row r="10" spans="1:1" ht="102" x14ac:dyDescent="0.2">
      <c r="A10" s="161" t="s">
        <v>772</v>
      </c>
    </row>
    <row r="12" spans="1:1" x14ac:dyDescent="0.2">
      <c r="A12" s="164" t="s">
        <v>762</v>
      </c>
    </row>
    <row r="13" spans="1:1" ht="25.5" x14ac:dyDescent="0.2">
      <c r="A13" s="165" t="s">
        <v>766</v>
      </c>
    </row>
    <row r="14" spans="1:1" ht="12.75" customHeight="1" x14ac:dyDescent="0.2">
      <c r="A14" s="165" t="s">
        <v>767</v>
      </c>
    </row>
    <row r="15" spans="1:1" ht="25.5" x14ac:dyDescent="0.2">
      <c r="A15" s="165" t="s">
        <v>768</v>
      </c>
    </row>
    <row r="16" spans="1:1" x14ac:dyDescent="0.2">
      <c r="A16" s="165" t="s">
        <v>769</v>
      </c>
    </row>
    <row r="17" spans="1:1" x14ac:dyDescent="0.2">
      <c r="A17" s="165" t="s">
        <v>770</v>
      </c>
    </row>
    <row r="19" spans="1:1" ht="45" customHeight="1" x14ac:dyDescent="0.2">
      <c r="A19" s="162" t="s">
        <v>771</v>
      </c>
    </row>
    <row r="21" spans="1:1" ht="22.5" x14ac:dyDescent="0.2">
      <c r="A21" s="166" t="s">
        <v>761</v>
      </c>
    </row>
    <row r="30" spans="1:1" x14ac:dyDescent="0.2">
      <c r="A30" s="161"/>
    </row>
  </sheetData>
  <hyperlinks>
    <hyperlink ref="A2" location="TOC!A1" display="Return to Table of Contents"/>
  </hyperlinks>
  <pageMargins left="0.7" right="0.7" top="0.75" bottom="0.75" header="0.3" footer="0.3"/>
  <pageSetup fitToHeight="0" orientation="portrait" r:id="rId1"/>
  <headerFooter>
    <oddHeader>&amp;L&amp;"Arial,Bold"2010-11 &amp;"Arial,Bold Italic"Survey of Dental Education&amp;"Arial,Bold"
Volume 4 - Curriculum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workbookViewId="0">
      <pane ySplit="3" topLeftCell="A4" activePane="bottomLeft" state="frozen"/>
      <selection pane="bottomLeft" sqref="A1:B1"/>
    </sheetView>
  </sheetViews>
  <sheetFormatPr defaultColWidth="8.7109375" defaultRowHeight="12.75" x14ac:dyDescent="0.2"/>
  <cols>
    <col min="1" max="1" width="36.28515625" style="1" bestFit="1" customWidth="1"/>
    <col min="2" max="2" width="117" style="1" customWidth="1"/>
    <col min="3" max="16384" width="8.7109375" style="1"/>
  </cols>
  <sheetData>
    <row r="1" spans="1:2" s="26" customFormat="1" ht="15.95" customHeight="1" x14ac:dyDescent="0.2">
      <c r="A1" s="180" t="s">
        <v>756</v>
      </c>
      <c r="B1" s="180"/>
    </row>
    <row r="2" spans="1:2" s="26" customFormat="1" x14ac:dyDescent="0.2">
      <c r="A2" s="160" t="s">
        <v>773</v>
      </c>
    </row>
    <row r="3" spans="1:2" s="26" customFormat="1" ht="15" customHeight="1" thickBot="1" x14ac:dyDescent="0.25">
      <c r="A3" s="170" t="s">
        <v>285</v>
      </c>
      <c r="B3" s="170" t="s">
        <v>286</v>
      </c>
    </row>
    <row r="4" spans="1:2" s="26" customFormat="1" ht="41.45" customHeight="1" x14ac:dyDescent="0.2">
      <c r="A4" s="140" t="s">
        <v>434</v>
      </c>
      <c r="B4" s="142" t="s">
        <v>435</v>
      </c>
    </row>
    <row r="5" spans="1:2" s="26" customFormat="1" ht="15" customHeight="1" x14ac:dyDescent="0.2">
      <c r="A5" s="141"/>
      <c r="B5" s="85"/>
    </row>
    <row r="6" spans="1:2" s="26" customFormat="1" ht="15" customHeight="1" x14ac:dyDescent="0.2">
      <c r="A6" s="141" t="s">
        <v>442</v>
      </c>
      <c r="B6" s="85" t="s">
        <v>448</v>
      </c>
    </row>
    <row r="7" spans="1:2" s="26" customFormat="1" ht="15" customHeight="1" x14ac:dyDescent="0.2">
      <c r="A7" s="141" t="s">
        <v>6</v>
      </c>
      <c r="B7" s="85" t="s">
        <v>6</v>
      </c>
    </row>
    <row r="8" spans="1:2" s="26" customFormat="1" ht="72" customHeight="1" x14ac:dyDescent="0.2">
      <c r="A8" s="141" t="s">
        <v>210</v>
      </c>
      <c r="B8" s="85" t="s">
        <v>456</v>
      </c>
    </row>
    <row r="9" spans="1:2" s="26" customFormat="1" ht="15" customHeight="1" x14ac:dyDescent="0.2">
      <c r="A9" s="141" t="s">
        <v>6</v>
      </c>
      <c r="B9" s="85" t="s">
        <v>6</v>
      </c>
    </row>
    <row r="10" spans="1:2" s="26" customFormat="1" ht="33" customHeight="1" x14ac:dyDescent="0.2">
      <c r="A10" s="141" t="s">
        <v>443</v>
      </c>
      <c r="B10" s="85" t="s">
        <v>449</v>
      </c>
    </row>
    <row r="11" spans="1:2" s="26" customFormat="1" ht="15" customHeight="1" x14ac:dyDescent="0.2">
      <c r="A11" s="141"/>
      <c r="B11" s="85"/>
    </row>
    <row r="12" spans="1:2" s="26" customFormat="1" ht="58.5" customHeight="1" x14ac:dyDescent="0.2">
      <c r="A12" s="141" t="s">
        <v>211</v>
      </c>
      <c r="B12" s="85" t="s">
        <v>436</v>
      </c>
    </row>
    <row r="13" spans="1:2" s="26" customFormat="1" ht="15" customHeight="1" x14ac:dyDescent="0.2">
      <c r="A13" s="141" t="s">
        <v>6</v>
      </c>
      <c r="B13" s="85" t="s">
        <v>6</v>
      </c>
    </row>
    <row r="14" spans="1:2" s="26" customFormat="1" ht="80.099999999999994" customHeight="1" x14ac:dyDescent="0.2">
      <c r="A14" s="141" t="s">
        <v>212</v>
      </c>
      <c r="B14" s="85" t="s">
        <v>441</v>
      </c>
    </row>
    <row r="15" spans="1:2" s="26" customFormat="1" ht="15" customHeight="1" x14ac:dyDescent="0.2">
      <c r="A15" s="141" t="s">
        <v>6</v>
      </c>
      <c r="B15" s="85" t="s">
        <v>6</v>
      </c>
    </row>
    <row r="16" spans="1:2" s="26" customFormat="1" ht="33" customHeight="1" x14ac:dyDescent="0.2">
      <c r="A16" s="141" t="s">
        <v>444</v>
      </c>
      <c r="B16" s="85" t="s">
        <v>450</v>
      </c>
    </row>
    <row r="17" spans="1:2" s="26" customFormat="1" ht="15" customHeight="1" x14ac:dyDescent="0.2">
      <c r="A17" s="141"/>
      <c r="B17" s="85"/>
    </row>
    <row r="18" spans="1:2" s="26" customFormat="1" ht="15" customHeight="1" x14ac:dyDescent="0.2">
      <c r="A18" s="141" t="s">
        <v>213</v>
      </c>
      <c r="B18" s="85" t="s">
        <v>214</v>
      </c>
    </row>
    <row r="19" spans="1:2" s="26" customFormat="1" ht="15" customHeight="1" x14ac:dyDescent="0.2">
      <c r="A19" s="141" t="s">
        <v>6</v>
      </c>
      <c r="B19" s="85" t="s">
        <v>6</v>
      </c>
    </row>
    <row r="20" spans="1:2" s="26" customFormat="1" ht="33.950000000000003" customHeight="1" x14ac:dyDescent="0.2">
      <c r="A20" s="141" t="s">
        <v>215</v>
      </c>
      <c r="B20" s="85" t="s">
        <v>216</v>
      </c>
    </row>
    <row r="21" spans="1:2" s="26" customFormat="1" ht="15" customHeight="1" x14ac:dyDescent="0.2">
      <c r="A21" s="141" t="s">
        <v>6</v>
      </c>
      <c r="B21" s="85" t="s">
        <v>6</v>
      </c>
    </row>
    <row r="22" spans="1:2" s="26" customFormat="1" ht="17.45" customHeight="1" x14ac:dyDescent="0.2">
      <c r="A22" s="141" t="s">
        <v>217</v>
      </c>
      <c r="B22" s="85" t="s">
        <v>218</v>
      </c>
    </row>
    <row r="23" spans="1:2" s="26" customFormat="1" ht="15" customHeight="1" x14ac:dyDescent="0.2">
      <c r="A23" s="141" t="s">
        <v>6</v>
      </c>
      <c r="B23" s="85" t="s">
        <v>6</v>
      </c>
    </row>
    <row r="24" spans="1:2" s="26" customFormat="1" ht="15" customHeight="1" x14ac:dyDescent="0.2">
      <c r="A24" s="141" t="s">
        <v>219</v>
      </c>
      <c r="B24" s="85" t="s">
        <v>220</v>
      </c>
    </row>
    <row r="25" spans="1:2" s="26" customFormat="1" ht="15" customHeight="1" x14ac:dyDescent="0.2">
      <c r="A25" s="141" t="s">
        <v>6</v>
      </c>
      <c r="B25" s="85" t="s">
        <v>6</v>
      </c>
    </row>
    <row r="26" spans="1:2" s="26" customFormat="1" ht="15" customHeight="1" x14ac:dyDescent="0.2">
      <c r="A26" s="141" t="s">
        <v>221</v>
      </c>
      <c r="B26" s="85" t="s">
        <v>222</v>
      </c>
    </row>
    <row r="27" spans="1:2" s="26" customFormat="1" ht="15" customHeight="1" x14ac:dyDescent="0.2">
      <c r="A27" s="141" t="s">
        <v>6</v>
      </c>
      <c r="B27" s="85" t="s">
        <v>6</v>
      </c>
    </row>
    <row r="28" spans="1:2" s="26" customFormat="1" ht="15" customHeight="1" x14ac:dyDescent="0.2">
      <c r="A28" s="141" t="s">
        <v>223</v>
      </c>
      <c r="B28" s="85" t="s">
        <v>224</v>
      </c>
    </row>
    <row r="29" spans="1:2" s="26" customFormat="1" ht="15" customHeight="1" x14ac:dyDescent="0.2">
      <c r="A29" s="141" t="s">
        <v>6</v>
      </c>
      <c r="B29" s="85" t="s">
        <v>6</v>
      </c>
    </row>
    <row r="30" spans="1:2" s="26" customFormat="1" ht="15" customHeight="1" x14ac:dyDescent="0.2">
      <c r="A30" s="141" t="s">
        <v>445</v>
      </c>
      <c r="B30" s="85" t="s">
        <v>451</v>
      </c>
    </row>
    <row r="31" spans="1:2" s="26" customFormat="1" ht="15" customHeight="1" x14ac:dyDescent="0.2">
      <c r="A31" s="156" t="s">
        <v>446</v>
      </c>
      <c r="B31" s="143" t="s">
        <v>452</v>
      </c>
    </row>
    <row r="32" spans="1:2" s="26" customFormat="1" ht="15" customHeight="1" x14ac:dyDescent="0.2">
      <c r="A32" s="156" t="s">
        <v>447</v>
      </c>
      <c r="B32" s="143" t="s">
        <v>453</v>
      </c>
    </row>
    <row r="33" spans="1:2" s="26" customFormat="1" ht="15" customHeight="1" x14ac:dyDescent="0.2">
      <c r="A33" s="141"/>
      <c r="B33" s="85"/>
    </row>
    <row r="34" spans="1:2" s="26" customFormat="1" ht="30.6" customHeight="1" x14ac:dyDescent="0.2">
      <c r="A34" s="141" t="s">
        <v>437</v>
      </c>
      <c r="B34" s="85" t="s">
        <v>287</v>
      </c>
    </row>
    <row r="35" spans="1:2" s="26" customFormat="1" ht="15" customHeight="1" x14ac:dyDescent="0.2">
      <c r="A35" s="141" t="s">
        <v>6</v>
      </c>
      <c r="B35" s="85" t="s">
        <v>6</v>
      </c>
    </row>
    <row r="36" spans="1:2" s="26" customFormat="1" ht="33" customHeight="1" x14ac:dyDescent="0.2">
      <c r="A36" s="141" t="s">
        <v>438</v>
      </c>
      <c r="B36" s="85" t="s">
        <v>440</v>
      </c>
    </row>
    <row r="37" spans="1:2" s="26" customFormat="1" ht="15" customHeight="1" x14ac:dyDescent="0.2">
      <c r="A37" s="141" t="s">
        <v>6</v>
      </c>
      <c r="B37" s="85" t="s">
        <v>6</v>
      </c>
    </row>
    <row r="38" spans="1:2" s="26" customFormat="1" ht="30.95" customHeight="1" x14ac:dyDescent="0.2">
      <c r="A38" s="141" t="s">
        <v>225</v>
      </c>
      <c r="B38" s="85" t="s">
        <v>226</v>
      </c>
    </row>
    <row r="39" spans="1:2" s="26" customFormat="1" ht="15" customHeight="1" x14ac:dyDescent="0.2">
      <c r="A39" s="141" t="s">
        <v>6</v>
      </c>
      <c r="B39" s="85" t="s">
        <v>6</v>
      </c>
    </row>
    <row r="40" spans="1:2" s="26" customFormat="1" ht="30" customHeight="1" x14ac:dyDescent="0.2">
      <c r="A40" s="141" t="s">
        <v>439</v>
      </c>
      <c r="B40" s="85" t="s">
        <v>227</v>
      </c>
    </row>
    <row r="41" spans="1:2" s="26" customFormat="1" ht="15" customHeight="1" x14ac:dyDescent="0.2">
      <c r="A41" s="141" t="s">
        <v>6</v>
      </c>
      <c r="B41" s="85" t="s">
        <v>6</v>
      </c>
    </row>
    <row r="42" spans="1:2" s="26" customFormat="1" ht="15.95" customHeight="1" x14ac:dyDescent="0.2">
      <c r="A42" s="28" t="s">
        <v>228</v>
      </c>
      <c r="B42" s="89" t="s">
        <v>229</v>
      </c>
    </row>
    <row r="43" spans="1:2" s="26" customFormat="1" x14ac:dyDescent="0.2"/>
    <row r="44" spans="1:2" s="26" customFormat="1" x14ac:dyDescent="0.2"/>
    <row r="45" spans="1:2" s="26" customFormat="1" x14ac:dyDescent="0.2"/>
    <row r="46" spans="1:2" s="26" customFormat="1" x14ac:dyDescent="0.2"/>
    <row r="47" spans="1:2" s="26" customFormat="1" x14ac:dyDescent="0.2"/>
    <row r="48" spans="1:2" s="26" customFormat="1" x14ac:dyDescent="0.2"/>
    <row r="49" s="26" customFormat="1" x14ac:dyDescent="0.2"/>
    <row r="50" s="26" customFormat="1" x14ac:dyDescent="0.2"/>
    <row r="51" s="26" customFormat="1" x14ac:dyDescent="0.2"/>
    <row r="52" s="26" customFormat="1" x14ac:dyDescent="0.2"/>
  </sheetData>
  <mergeCells count="1">
    <mergeCell ref="A1:B1"/>
  </mergeCells>
  <hyperlinks>
    <hyperlink ref="A2" location="TOC!A1" display="Return to Table of Contents"/>
  </hyperlinks>
  <pageMargins left="0.25" right="0.25" top="0.75" bottom="0.75" header="0.3" footer="0.3"/>
  <pageSetup scale="67" orientation="portrait" horizontalDpi="300" verticalDpi="300" r:id="rId1"/>
  <headerFooter>
    <oddHeader>&amp;L&amp;"Arial,Bold"2010-11 &amp;"Arial,Bold Italic"Survey of Dental Education&amp;"Arial,Bold"
Volume 4 - Curriculum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zoomScaleNormal="100" workbookViewId="0">
      <pane xSplit="3" ySplit="3" topLeftCell="D4" activePane="bottomRight" state="frozen"/>
      <selection pane="topRight" activeCell="D1" sqref="D1"/>
      <selection pane="bottomLeft" activeCell="A4" sqref="A4"/>
      <selection pane="bottomRight" sqref="A1:M1"/>
    </sheetView>
  </sheetViews>
  <sheetFormatPr defaultColWidth="8.7109375" defaultRowHeight="12.75" x14ac:dyDescent="0.2"/>
  <cols>
    <col min="1" max="1" width="7.140625" style="26" customWidth="1"/>
    <col min="2" max="2" width="7" style="3" customWidth="1"/>
    <col min="3" max="3" width="48.28515625" style="26" customWidth="1"/>
    <col min="4" max="4" width="19" style="26" customWidth="1"/>
    <col min="5" max="5" width="15" style="26" customWidth="1"/>
    <col min="6" max="6" width="9.42578125" style="26" customWidth="1"/>
    <col min="7" max="7" width="9.85546875" style="26" bestFit="1" customWidth="1"/>
    <col min="8" max="9" width="10" style="26" bestFit="1" customWidth="1"/>
    <col min="10" max="10" width="9.85546875" style="26" bestFit="1" customWidth="1"/>
    <col min="11" max="11" width="9.28515625" style="26" customWidth="1"/>
    <col min="12" max="12" width="12.85546875" style="26" customWidth="1"/>
    <col min="13" max="13" width="11.85546875" style="26" customWidth="1"/>
    <col min="14" max="16384" width="8.7109375" style="1"/>
  </cols>
  <sheetData>
    <row r="1" spans="1:13" ht="15.95" customHeight="1" x14ac:dyDescent="0.2">
      <c r="A1" s="180" t="s">
        <v>1</v>
      </c>
      <c r="B1" s="180"/>
      <c r="C1" s="180"/>
      <c r="D1" s="180"/>
      <c r="E1" s="180"/>
      <c r="F1" s="180"/>
      <c r="G1" s="180"/>
      <c r="H1" s="180"/>
      <c r="I1" s="180"/>
      <c r="J1" s="180"/>
      <c r="K1" s="180"/>
      <c r="L1" s="180"/>
      <c r="M1" s="180"/>
    </row>
    <row r="2" spans="1:13" ht="18.75" customHeight="1" x14ac:dyDescent="0.2">
      <c r="A2" s="184" t="s">
        <v>773</v>
      </c>
      <c r="B2" s="184"/>
      <c r="C2" s="184"/>
      <c r="G2" s="182" t="s">
        <v>272</v>
      </c>
      <c r="H2" s="183"/>
      <c r="I2" s="183"/>
      <c r="J2" s="183"/>
      <c r="K2" s="183"/>
    </row>
    <row r="3" spans="1:13" ht="41.25" customHeight="1" thickBot="1" x14ac:dyDescent="0.25">
      <c r="A3" s="33" t="s">
        <v>241</v>
      </c>
      <c r="B3" s="8" t="s">
        <v>7</v>
      </c>
      <c r="C3" s="9" t="s">
        <v>8</v>
      </c>
      <c r="D3" s="9" t="s">
        <v>9</v>
      </c>
      <c r="E3" s="9" t="s">
        <v>10</v>
      </c>
      <c r="F3" s="9" t="s">
        <v>242</v>
      </c>
      <c r="G3" s="15" t="s">
        <v>11</v>
      </c>
      <c r="H3" s="15" t="s">
        <v>12</v>
      </c>
      <c r="I3" s="15" t="s">
        <v>13</v>
      </c>
      <c r="J3" s="15" t="s">
        <v>14</v>
      </c>
      <c r="K3" s="15" t="s">
        <v>15</v>
      </c>
      <c r="L3" s="7" t="s">
        <v>243</v>
      </c>
      <c r="M3" s="35" t="s">
        <v>244</v>
      </c>
    </row>
    <row r="4" spans="1:13" ht="15" customHeight="1" x14ac:dyDescent="0.2">
      <c r="A4" s="53">
        <v>1</v>
      </c>
      <c r="B4" s="54" t="s">
        <v>16</v>
      </c>
      <c r="C4" s="55" t="s">
        <v>378</v>
      </c>
      <c r="D4" s="55" t="s">
        <v>18</v>
      </c>
      <c r="E4" s="55" t="s">
        <v>19</v>
      </c>
      <c r="F4" s="55" t="s">
        <v>20</v>
      </c>
      <c r="G4" s="56">
        <v>45</v>
      </c>
      <c r="H4" s="56">
        <v>44</v>
      </c>
      <c r="I4" s="56">
        <v>44</v>
      </c>
      <c r="J4" s="56">
        <v>44</v>
      </c>
      <c r="K4" s="56">
        <v>177</v>
      </c>
      <c r="L4" s="57">
        <v>7450.5</v>
      </c>
      <c r="M4" s="58">
        <v>42.093200000000003</v>
      </c>
    </row>
    <row r="5" spans="1:13" ht="15" customHeight="1" x14ac:dyDescent="0.2">
      <c r="A5" s="59">
        <v>2</v>
      </c>
      <c r="B5" s="60" t="s">
        <v>21</v>
      </c>
      <c r="C5" s="61" t="s">
        <v>22</v>
      </c>
      <c r="D5" s="61" t="s">
        <v>23</v>
      </c>
      <c r="E5" s="61" t="s">
        <v>19</v>
      </c>
      <c r="F5" s="61">
        <v>17</v>
      </c>
      <c r="G5" s="62">
        <v>40</v>
      </c>
      <c r="H5" s="62">
        <v>40</v>
      </c>
      <c r="I5" s="62">
        <v>41</v>
      </c>
      <c r="J5" s="62">
        <v>41</v>
      </c>
      <c r="K5" s="62">
        <v>162</v>
      </c>
      <c r="L5" s="63">
        <v>6546.55</v>
      </c>
      <c r="M5" s="64">
        <v>40.410800000000002</v>
      </c>
    </row>
    <row r="6" spans="1:13" ht="15" customHeight="1" x14ac:dyDescent="0.2">
      <c r="A6" s="59">
        <v>3</v>
      </c>
      <c r="B6" s="60" t="s">
        <v>24</v>
      </c>
      <c r="C6" s="61" t="s">
        <v>25</v>
      </c>
      <c r="D6" s="61" t="s">
        <v>18</v>
      </c>
      <c r="E6" s="61" t="s">
        <v>26</v>
      </c>
      <c r="F6" s="61" t="s">
        <v>27</v>
      </c>
      <c r="G6" s="62">
        <v>34</v>
      </c>
      <c r="H6" s="62">
        <v>45</v>
      </c>
      <c r="I6" s="62">
        <v>45</v>
      </c>
      <c r="J6" s="62">
        <v>43</v>
      </c>
      <c r="K6" s="62">
        <v>167</v>
      </c>
      <c r="L6" s="63">
        <v>6174.68</v>
      </c>
      <c r="M6" s="64">
        <v>36.9741</v>
      </c>
    </row>
    <row r="7" spans="1:13" ht="15" customHeight="1" x14ac:dyDescent="0.2">
      <c r="A7" s="59">
        <v>4</v>
      </c>
      <c r="B7" s="60" t="s">
        <v>28</v>
      </c>
      <c r="C7" s="61" t="s">
        <v>29</v>
      </c>
      <c r="D7" s="61" t="s">
        <v>18</v>
      </c>
      <c r="E7" s="61" t="s">
        <v>245</v>
      </c>
      <c r="F7" s="61" t="s">
        <v>30</v>
      </c>
      <c r="G7" s="62">
        <v>40</v>
      </c>
      <c r="H7" s="62">
        <v>38</v>
      </c>
      <c r="I7" s="62">
        <v>52</v>
      </c>
      <c r="J7" s="62">
        <v>40</v>
      </c>
      <c r="K7" s="62">
        <v>170</v>
      </c>
      <c r="L7" s="63">
        <v>5905</v>
      </c>
      <c r="M7" s="64">
        <v>34.735300000000002</v>
      </c>
    </row>
    <row r="8" spans="1:13" ht="15" customHeight="1" x14ac:dyDescent="0.2">
      <c r="A8" s="59">
        <v>5</v>
      </c>
      <c r="B8" s="60" t="s">
        <v>31</v>
      </c>
      <c r="C8" s="61" t="s">
        <v>32</v>
      </c>
      <c r="D8" s="61" t="s">
        <v>377</v>
      </c>
      <c r="E8" s="61" t="s">
        <v>19</v>
      </c>
      <c r="F8" s="61" t="s">
        <v>33</v>
      </c>
      <c r="G8" s="62">
        <v>45</v>
      </c>
      <c r="H8" s="62">
        <v>45</v>
      </c>
      <c r="I8" s="62">
        <v>45</v>
      </c>
      <c r="J8" s="62">
        <v>35</v>
      </c>
      <c r="K8" s="62">
        <v>170</v>
      </c>
      <c r="L8" s="63">
        <v>5881</v>
      </c>
      <c r="M8" s="64">
        <v>34.594099999999997</v>
      </c>
    </row>
    <row r="9" spans="1:13" ht="15" customHeight="1" x14ac:dyDescent="0.2">
      <c r="A9" s="59">
        <v>6</v>
      </c>
      <c r="B9" s="60" t="s">
        <v>34</v>
      </c>
      <c r="C9" s="61" t="s">
        <v>35</v>
      </c>
      <c r="D9" s="61" t="s">
        <v>23</v>
      </c>
      <c r="E9" s="61" t="s">
        <v>19</v>
      </c>
      <c r="F9" s="61" t="s">
        <v>36</v>
      </c>
      <c r="G9" s="62">
        <v>46</v>
      </c>
      <c r="H9" s="62">
        <v>46</v>
      </c>
      <c r="I9" s="62">
        <v>46</v>
      </c>
      <c r="J9" s="62">
        <v>36</v>
      </c>
      <c r="K9" s="62">
        <v>174</v>
      </c>
      <c r="L9" s="63">
        <v>5653</v>
      </c>
      <c r="M9" s="64">
        <v>32.488500000000002</v>
      </c>
    </row>
    <row r="10" spans="1:13" ht="15" customHeight="1" x14ac:dyDescent="0.2">
      <c r="A10" s="59">
        <v>7</v>
      </c>
      <c r="B10" s="60" t="s">
        <v>37</v>
      </c>
      <c r="C10" s="61" t="s">
        <v>38</v>
      </c>
      <c r="D10" s="61" t="s">
        <v>377</v>
      </c>
      <c r="E10" s="61" t="s">
        <v>19</v>
      </c>
      <c r="F10" s="61">
        <v>16</v>
      </c>
      <c r="G10" s="62">
        <v>33</v>
      </c>
      <c r="H10" s="62">
        <v>44</v>
      </c>
      <c r="I10" s="62">
        <v>44</v>
      </c>
      <c r="J10" s="62">
        <v>44</v>
      </c>
      <c r="K10" s="62">
        <v>165</v>
      </c>
      <c r="L10" s="63">
        <v>5586</v>
      </c>
      <c r="M10" s="64">
        <v>33.854500000000002</v>
      </c>
    </row>
    <row r="11" spans="1:13" ht="15" customHeight="1" x14ac:dyDescent="0.2">
      <c r="A11" s="59">
        <v>8</v>
      </c>
      <c r="B11" s="60" t="s">
        <v>24</v>
      </c>
      <c r="C11" s="61" t="s">
        <v>39</v>
      </c>
      <c r="D11" s="61" t="s">
        <v>18</v>
      </c>
      <c r="E11" s="61" t="s">
        <v>40</v>
      </c>
      <c r="F11" s="61">
        <v>15</v>
      </c>
      <c r="G11" s="62">
        <v>45</v>
      </c>
      <c r="H11" s="62">
        <v>45</v>
      </c>
      <c r="I11" s="62">
        <v>45</v>
      </c>
      <c r="J11" s="62">
        <v>30</v>
      </c>
      <c r="K11" s="62">
        <v>165</v>
      </c>
      <c r="L11" s="63">
        <v>5481</v>
      </c>
      <c r="M11" s="64">
        <v>33.218200000000003</v>
      </c>
    </row>
    <row r="12" spans="1:13" ht="15" customHeight="1" x14ac:dyDescent="0.2">
      <c r="A12" s="59">
        <v>9</v>
      </c>
      <c r="B12" s="60" t="s">
        <v>41</v>
      </c>
      <c r="C12" s="61" t="s">
        <v>42</v>
      </c>
      <c r="D12" s="61" t="s">
        <v>23</v>
      </c>
      <c r="E12" s="61" t="s">
        <v>19</v>
      </c>
      <c r="F12" s="61" t="s">
        <v>43</v>
      </c>
      <c r="G12" s="62">
        <v>32</v>
      </c>
      <c r="H12" s="62">
        <v>40</v>
      </c>
      <c r="I12" s="62">
        <v>45</v>
      </c>
      <c r="J12" s="62">
        <v>45</v>
      </c>
      <c r="K12" s="62">
        <v>162</v>
      </c>
      <c r="L12" s="63">
        <v>5347</v>
      </c>
      <c r="M12" s="64">
        <v>33.0062</v>
      </c>
    </row>
    <row r="13" spans="1:13" ht="15" customHeight="1" x14ac:dyDescent="0.2">
      <c r="A13" s="59">
        <v>10</v>
      </c>
      <c r="B13" s="60" t="s">
        <v>44</v>
      </c>
      <c r="C13" s="61" t="s">
        <v>45</v>
      </c>
      <c r="D13" s="61" t="s">
        <v>18</v>
      </c>
      <c r="E13" s="61" t="s">
        <v>19</v>
      </c>
      <c r="F13" s="61">
        <v>16</v>
      </c>
      <c r="G13" s="62">
        <v>32</v>
      </c>
      <c r="H13" s="62">
        <v>39</v>
      </c>
      <c r="I13" s="62">
        <v>42</v>
      </c>
      <c r="J13" s="62">
        <v>42</v>
      </c>
      <c r="K13" s="62">
        <v>155</v>
      </c>
      <c r="L13" s="63">
        <v>5309.3</v>
      </c>
      <c r="M13" s="64">
        <v>34.253500000000003</v>
      </c>
    </row>
    <row r="14" spans="1:13" ht="15" customHeight="1" x14ac:dyDescent="0.2">
      <c r="A14" s="59">
        <v>11</v>
      </c>
      <c r="B14" s="60" t="s">
        <v>46</v>
      </c>
      <c r="C14" s="61" t="s">
        <v>47</v>
      </c>
      <c r="D14" s="61" t="s">
        <v>23</v>
      </c>
      <c r="E14" s="61" t="s">
        <v>19</v>
      </c>
      <c r="F14" s="61">
        <v>16</v>
      </c>
      <c r="G14" s="62">
        <v>32</v>
      </c>
      <c r="H14" s="62">
        <v>45</v>
      </c>
      <c r="I14" s="62">
        <v>45</v>
      </c>
      <c r="J14" s="62">
        <v>32</v>
      </c>
      <c r="K14" s="62">
        <v>154</v>
      </c>
      <c r="L14" s="63">
        <v>5301</v>
      </c>
      <c r="M14" s="64">
        <v>34.4221</v>
      </c>
    </row>
    <row r="15" spans="1:13" ht="15" customHeight="1" x14ac:dyDescent="0.2">
      <c r="A15" s="59">
        <v>12</v>
      </c>
      <c r="B15" s="60" t="s">
        <v>48</v>
      </c>
      <c r="C15" s="61" t="s">
        <v>49</v>
      </c>
      <c r="D15" s="61" t="s">
        <v>23</v>
      </c>
      <c r="E15" s="61" t="s">
        <v>19</v>
      </c>
      <c r="F15" s="61" t="s">
        <v>50</v>
      </c>
      <c r="G15" s="62">
        <v>40</v>
      </c>
      <c r="H15" s="62">
        <v>42</v>
      </c>
      <c r="I15" s="62">
        <v>42</v>
      </c>
      <c r="J15" s="62">
        <v>36</v>
      </c>
      <c r="K15" s="62">
        <v>160</v>
      </c>
      <c r="L15" s="63">
        <v>5292.65</v>
      </c>
      <c r="M15" s="64">
        <v>33.079099999999997</v>
      </c>
    </row>
    <row r="16" spans="1:13" ht="15" customHeight="1" x14ac:dyDescent="0.2">
      <c r="A16" s="59">
        <v>13</v>
      </c>
      <c r="B16" s="60" t="s">
        <v>51</v>
      </c>
      <c r="C16" s="61" t="s">
        <v>52</v>
      </c>
      <c r="D16" s="61" t="s">
        <v>23</v>
      </c>
      <c r="E16" s="61" t="s">
        <v>19</v>
      </c>
      <c r="F16" s="61" t="s">
        <v>53</v>
      </c>
      <c r="G16" s="62">
        <v>37</v>
      </c>
      <c r="H16" s="62">
        <v>37</v>
      </c>
      <c r="I16" s="62">
        <v>47</v>
      </c>
      <c r="J16" s="62">
        <v>47</v>
      </c>
      <c r="K16" s="62">
        <v>168</v>
      </c>
      <c r="L16" s="63">
        <v>5271</v>
      </c>
      <c r="M16" s="64">
        <v>31.375</v>
      </c>
    </row>
    <row r="17" spans="1:13" ht="15" customHeight="1" x14ac:dyDescent="0.2">
      <c r="A17" s="59">
        <v>14</v>
      </c>
      <c r="B17" s="60" t="s">
        <v>54</v>
      </c>
      <c r="C17" s="61" t="s">
        <v>55</v>
      </c>
      <c r="D17" s="61" t="s">
        <v>18</v>
      </c>
      <c r="E17" s="61" t="s">
        <v>19</v>
      </c>
      <c r="F17" s="61" t="s">
        <v>56</v>
      </c>
      <c r="G17" s="62">
        <v>34</v>
      </c>
      <c r="H17" s="62">
        <v>33</v>
      </c>
      <c r="I17" s="62">
        <v>39</v>
      </c>
      <c r="J17" s="62">
        <v>33</v>
      </c>
      <c r="K17" s="62">
        <v>139</v>
      </c>
      <c r="L17" s="63">
        <v>5238.1499999999996</v>
      </c>
      <c r="M17" s="64">
        <v>37.6845</v>
      </c>
    </row>
    <row r="18" spans="1:13" ht="15" customHeight="1" x14ac:dyDescent="0.2">
      <c r="A18" s="59">
        <v>15</v>
      </c>
      <c r="B18" s="60" t="s">
        <v>57</v>
      </c>
      <c r="C18" s="61" t="s">
        <v>58</v>
      </c>
      <c r="D18" s="61" t="s">
        <v>23</v>
      </c>
      <c r="E18" s="61" t="s">
        <v>40</v>
      </c>
      <c r="F18" s="61">
        <v>14</v>
      </c>
      <c r="G18" s="62">
        <v>42</v>
      </c>
      <c r="H18" s="62">
        <v>42</v>
      </c>
      <c r="I18" s="62">
        <v>42</v>
      </c>
      <c r="J18" s="62">
        <v>28</v>
      </c>
      <c r="K18" s="62">
        <v>154</v>
      </c>
      <c r="L18" s="63">
        <v>5234.3500000000004</v>
      </c>
      <c r="M18" s="64">
        <v>33.9893</v>
      </c>
    </row>
    <row r="19" spans="1:13" ht="15" customHeight="1" x14ac:dyDescent="0.2">
      <c r="A19" s="59">
        <v>16</v>
      </c>
      <c r="B19" s="60" t="s">
        <v>59</v>
      </c>
      <c r="C19" s="61" t="s">
        <v>60</v>
      </c>
      <c r="D19" s="61" t="s">
        <v>23</v>
      </c>
      <c r="E19" s="61" t="s">
        <v>19</v>
      </c>
      <c r="F19" s="61">
        <v>15</v>
      </c>
      <c r="G19" s="62">
        <v>40</v>
      </c>
      <c r="H19" s="62">
        <v>30</v>
      </c>
      <c r="I19" s="62">
        <v>40</v>
      </c>
      <c r="J19" s="62">
        <v>40</v>
      </c>
      <c r="K19" s="62">
        <v>150</v>
      </c>
      <c r="L19" s="63">
        <v>5217</v>
      </c>
      <c r="M19" s="64">
        <v>34.78</v>
      </c>
    </row>
    <row r="20" spans="1:13" ht="15" customHeight="1" x14ac:dyDescent="0.2">
      <c r="A20" s="59">
        <v>17</v>
      </c>
      <c r="B20" s="60" t="s">
        <v>61</v>
      </c>
      <c r="C20" s="61" t="s">
        <v>62</v>
      </c>
      <c r="D20" s="61" t="s">
        <v>23</v>
      </c>
      <c r="E20" s="61" t="s">
        <v>26</v>
      </c>
      <c r="F20" s="61" t="s">
        <v>63</v>
      </c>
      <c r="G20" s="62">
        <v>36</v>
      </c>
      <c r="H20" s="62">
        <v>42</v>
      </c>
      <c r="I20" s="62">
        <v>42</v>
      </c>
      <c r="J20" s="62">
        <v>36</v>
      </c>
      <c r="K20" s="62">
        <v>156</v>
      </c>
      <c r="L20" s="63">
        <v>5199.8999999999996</v>
      </c>
      <c r="M20" s="64">
        <v>33.332700000000003</v>
      </c>
    </row>
    <row r="21" spans="1:13" ht="15" customHeight="1" x14ac:dyDescent="0.2">
      <c r="A21" s="59">
        <v>18</v>
      </c>
      <c r="B21" s="60" t="s">
        <v>28</v>
      </c>
      <c r="C21" s="61" t="s">
        <v>64</v>
      </c>
      <c r="D21" s="61" t="s">
        <v>18</v>
      </c>
      <c r="E21" s="61" t="s">
        <v>19</v>
      </c>
      <c r="F21" s="61" t="s">
        <v>65</v>
      </c>
      <c r="G21" s="62">
        <v>48</v>
      </c>
      <c r="H21" s="62">
        <v>48</v>
      </c>
      <c r="I21" s="62">
        <v>48</v>
      </c>
      <c r="J21" s="62">
        <v>40</v>
      </c>
      <c r="K21" s="62">
        <v>184</v>
      </c>
      <c r="L21" s="63">
        <v>5128</v>
      </c>
      <c r="M21" s="64">
        <v>27.869599999999998</v>
      </c>
    </row>
    <row r="22" spans="1:13" ht="15" customHeight="1" x14ac:dyDescent="0.2">
      <c r="A22" s="59">
        <v>19</v>
      </c>
      <c r="B22" s="60" t="s">
        <v>66</v>
      </c>
      <c r="C22" s="61" t="s">
        <v>67</v>
      </c>
      <c r="D22" s="61" t="s">
        <v>23</v>
      </c>
      <c r="E22" s="61" t="s">
        <v>40</v>
      </c>
      <c r="F22" s="61" t="s">
        <v>43</v>
      </c>
      <c r="G22" s="62">
        <v>42</v>
      </c>
      <c r="H22" s="62">
        <v>45</v>
      </c>
      <c r="I22" s="62">
        <v>45</v>
      </c>
      <c r="J22" s="62">
        <v>34</v>
      </c>
      <c r="K22" s="62">
        <v>166</v>
      </c>
      <c r="L22" s="63">
        <v>5102</v>
      </c>
      <c r="M22" s="64">
        <v>30.7349</v>
      </c>
    </row>
    <row r="23" spans="1:13" ht="15" customHeight="1" x14ac:dyDescent="0.2">
      <c r="A23" s="59">
        <v>20</v>
      </c>
      <c r="B23" s="60" t="s">
        <v>54</v>
      </c>
      <c r="C23" s="61" t="s">
        <v>68</v>
      </c>
      <c r="D23" s="61" t="s">
        <v>23</v>
      </c>
      <c r="E23" s="61" t="s">
        <v>19</v>
      </c>
      <c r="F23" s="61" t="s">
        <v>69</v>
      </c>
      <c r="G23" s="62">
        <v>36</v>
      </c>
      <c r="H23" s="62">
        <v>41</v>
      </c>
      <c r="I23" s="62">
        <v>41</v>
      </c>
      <c r="J23" s="62">
        <v>40</v>
      </c>
      <c r="K23" s="62">
        <v>158</v>
      </c>
      <c r="L23" s="63">
        <v>5102</v>
      </c>
      <c r="M23" s="64">
        <v>32.2911</v>
      </c>
    </row>
    <row r="24" spans="1:13" ht="15" customHeight="1" x14ac:dyDescent="0.2">
      <c r="A24" s="59">
        <v>21</v>
      </c>
      <c r="B24" s="60" t="s">
        <v>70</v>
      </c>
      <c r="C24" s="61" t="s">
        <v>71</v>
      </c>
      <c r="D24" s="61" t="s">
        <v>23</v>
      </c>
      <c r="E24" s="61" t="s">
        <v>19</v>
      </c>
      <c r="F24" s="61">
        <v>20</v>
      </c>
      <c r="G24" s="62">
        <v>41</v>
      </c>
      <c r="H24" s="62">
        <v>45</v>
      </c>
      <c r="I24" s="62">
        <v>47</v>
      </c>
      <c r="J24" s="62">
        <v>38</v>
      </c>
      <c r="K24" s="62">
        <v>171</v>
      </c>
      <c r="L24" s="63">
        <v>5090</v>
      </c>
      <c r="M24" s="64">
        <v>29.766100000000002</v>
      </c>
    </row>
    <row r="25" spans="1:13" ht="15" customHeight="1" x14ac:dyDescent="0.2">
      <c r="A25" s="59">
        <v>22</v>
      </c>
      <c r="B25" s="60" t="s">
        <v>28</v>
      </c>
      <c r="C25" s="61" t="s">
        <v>72</v>
      </c>
      <c r="D25" s="61" t="s">
        <v>18</v>
      </c>
      <c r="E25" s="61" t="s">
        <v>40</v>
      </c>
      <c r="F25" s="61">
        <v>15</v>
      </c>
      <c r="G25" s="62">
        <v>41</v>
      </c>
      <c r="H25" s="62">
        <v>45</v>
      </c>
      <c r="I25" s="62">
        <v>45</v>
      </c>
      <c r="J25" s="62">
        <v>34</v>
      </c>
      <c r="K25" s="62">
        <v>165</v>
      </c>
      <c r="L25" s="63">
        <v>5049</v>
      </c>
      <c r="M25" s="64">
        <v>30.6</v>
      </c>
    </row>
    <row r="26" spans="1:13" ht="15" customHeight="1" x14ac:dyDescent="0.2">
      <c r="A26" s="59">
        <v>23</v>
      </c>
      <c r="B26" s="60" t="s">
        <v>73</v>
      </c>
      <c r="C26" s="61" t="s">
        <v>74</v>
      </c>
      <c r="D26" s="61" t="s">
        <v>23</v>
      </c>
      <c r="E26" s="61" t="s">
        <v>19</v>
      </c>
      <c r="F26" s="61" t="s">
        <v>50</v>
      </c>
      <c r="G26" s="62">
        <v>35</v>
      </c>
      <c r="H26" s="62">
        <v>35</v>
      </c>
      <c r="I26" s="62">
        <v>41</v>
      </c>
      <c r="J26" s="62">
        <v>41</v>
      </c>
      <c r="K26" s="62">
        <v>152</v>
      </c>
      <c r="L26" s="63">
        <v>5026</v>
      </c>
      <c r="M26" s="64">
        <v>33.065800000000003</v>
      </c>
    </row>
    <row r="27" spans="1:13" ht="15" customHeight="1" x14ac:dyDescent="0.2">
      <c r="A27" s="59">
        <v>24</v>
      </c>
      <c r="B27" s="60" t="s">
        <v>75</v>
      </c>
      <c r="C27" s="61" t="s">
        <v>76</v>
      </c>
      <c r="D27" s="61" t="s">
        <v>23</v>
      </c>
      <c r="E27" s="61" t="s">
        <v>19</v>
      </c>
      <c r="F27" s="61">
        <v>16</v>
      </c>
      <c r="G27" s="62">
        <v>41</v>
      </c>
      <c r="H27" s="62">
        <v>41</v>
      </c>
      <c r="I27" s="62">
        <v>41</v>
      </c>
      <c r="J27" s="62">
        <v>32</v>
      </c>
      <c r="K27" s="62">
        <v>155</v>
      </c>
      <c r="L27" s="63">
        <v>5011</v>
      </c>
      <c r="M27" s="64">
        <v>32.329000000000001</v>
      </c>
    </row>
    <row r="28" spans="1:13" ht="15" customHeight="1" x14ac:dyDescent="0.2">
      <c r="A28" s="59">
        <v>25</v>
      </c>
      <c r="B28" s="60" t="s">
        <v>44</v>
      </c>
      <c r="C28" s="61" t="s">
        <v>77</v>
      </c>
      <c r="D28" s="61" t="s">
        <v>23</v>
      </c>
      <c r="E28" s="61" t="s">
        <v>19</v>
      </c>
      <c r="F28" s="61" t="s">
        <v>43</v>
      </c>
      <c r="G28" s="62">
        <v>40</v>
      </c>
      <c r="H28" s="62">
        <v>40</v>
      </c>
      <c r="I28" s="62">
        <v>40</v>
      </c>
      <c r="J28" s="62">
        <v>32</v>
      </c>
      <c r="K28" s="62">
        <v>152</v>
      </c>
      <c r="L28" s="63">
        <v>5010</v>
      </c>
      <c r="M28" s="64">
        <f>L28/K28</f>
        <v>32.960526315789473</v>
      </c>
    </row>
    <row r="29" spans="1:13" ht="15" customHeight="1" x14ac:dyDescent="0.2">
      <c r="A29" s="59">
        <v>26</v>
      </c>
      <c r="B29" s="60" t="s">
        <v>78</v>
      </c>
      <c r="C29" s="61" t="s">
        <v>79</v>
      </c>
      <c r="D29" s="61" t="s">
        <v>377</v>
      </c>
      <c r="E29" s="61" t="s">
        <v>19</v>
      </c>
      <c r="F29" s="61">
        <v>15</v>
      </c>
      <c r="G29" s="62">
        <v>45</v>
      </c>
      <c r="H29" s="62">
        <v>38</v>
      </c>
      <c r="I29" s="62">
        <v>45</v>
      </c>
      <c r="J29" s="62">
        <v>30</v>
      </c>
      <c r="K29" s="62">
        <v>158</v>
      </c>
      <c r="L29" s="63">
        <v>5005</v>
      </c>
      <c r="M29" s="64">
        <v>31.677199999999999</v>
      </c>
    </row>
    <row r="30" spans="1:13" ht="15" customHeight="1" x14ac:dyDescent="0.2">
      <c r="A30" s="59">
        <v>27</v>
      </c>
      <c r="B30" s="60" t="s">
        <v>80</v>
      </c>
      <c r="C30" s="61" t="s">
        <v>81</v>
      </c>
      <c r="D30" s="61" t="s">
        <v>23</v>
      </c>
      <c r="E30" s="61" t="s">
        <v>19</v>
      </c>
      <c r="F30" s="61" t="s">
        <v>82</v>
      </c>
      <c r="G30" s="62">
        <v>44</v>
      </c>
      <c r="H30" s="62">
        <v>37</v>
      </c>
      <c r="I30" s="62">
        <v>43</v>
      </c>
      <c r="J30" s="62">
        <v>37</v>
      </c>
      <c r="K30" s="62">
        <v>161</v>
      </c>
      <c r="L30" s="63">
        <v>5001</v>
      </c>
      <c r="M30" s="64">
        <v>31.062100000000001</v>
      </c>
    </row>
    <row r="31" spans="1:13" ht="15" customHeight="1" x14ac:dyDescent="0.2">
      <c r="A31" s="59">
        <v>28</v>
      </c>
      <c r="B31" s="60" t="s">
        <v>73</v>
      </c>
      <c r="C31" s="61" t="s">
        <v>83</v>
      </c>
      <c r="D31" s="61" t="s">
        <v>23</v>
      </c>
      <c r="E31" s="61" t="s">
        <v>19</v>
      </c>
      <c r="F31" s="61">
        <v>18</v>
      </c>
      <c r="G31" s="62">
        <v>44</v>
      </c>
      <c r="H31" s="62">
        <v>44</v>
      </c>
      <c r="I31" s="62">
        <v>44</v>
      </c>
      <c r="J31" s="62">
        <v>36</v>
      </c>
      <c r="K31" s="62">
        <v>168</v>
      </c>
      <c r="L31" s="63">
        <v>4976</v>
      </c>
      <c r="M31" s="64">
        <v>29.619</v>
      </c>
    </row>
    <row r="32" spans="1:13" ht="15" customHeight="1" x14ac:dyDescent="0.2">
      <c r="A32" s="59">
        <v>29</v>
      </c>
      <c r="B32" s="60" t="s">
        <v>84</v>
      </c>
      <c r="C32" s="61" t="s">
        <v>85</v>
      </c>
      <c r="D32" s="61" t="s">
        <v>23</v>
      </c>
      <c r="E32" s="61" t="s">
        <v>86</v>
      </c>
      <c r="F32" s="61" t="s">
        <v>87</v>
      </c>
      <c r="G32" s="62">
        <v>43</v>
      </c>
      <c r="H32" s="62">
        <v>44</v>
      </c>
      <c r="I32" s="62">
        <v>45</v>
      </c>
      <c r="J32" s="62">
        <v>42</v>
      </c>
      <c r="K32" s="62">
        <v>174</v>
      </c>
      <c r="L32" s="63">
        <v>4952</v>
      </c>
      <c r="M32" s="64">
        <v>28.459800000000001</v>
      </c>
    </row>
    <row r="33" spans="1:13" ht="15" customHeight="1" x14ac:dyDescent="0.2">
      <c r="A33" s="59">
        <v>30</v>
      </c>
      <c r="B33" s="60" t="s">
        <v>88</v>
      </c>
      <c r="C33" s="61" t="s">
        <v>89</v>
      </c>
      <c r="D33" s="61" t="s">
        <v>23</v>
      </c>
      <c r="E33" s="61" t="s">
        <v>19</v>
      </c>
      <c r="F33" s="61">
        <v>18</v>
      </c>
      <c r="G33" s="62">
        <v>36</v>
      </c>
      <c r="H33" s="62">
        <v>44</v>
      </c>
      <c r="I33" s="62">
        <v>45</v>
      </c>
      <c r="J33" s="62">
        <v>36</v>
      </c>
      <c r="K33" s="62">
        <v>161</v>
      </c>
      <c r="L33" s="63">
        <v>4932.49</v>
      </c>
      <c r="M33" s="64">
        <v>30.636600000000001</v>
      </c>
    </row>
    <row r="34" spans="1:13" ht="15" customHeight="1" x14ac:dyDescent="0.2">
      <c r="A34" s="59">
        <v>31</v>
      </c>
      <c r="B34" s="60" t="s">
        <v>90</v>
      </c>
      <c r="C34" s="61" t="s">
        <v>91</v>
      </c>
      <c r="D34" s="61" t="s">
        <v>18</v>
      </c>
      <c r="E34" s="61" t="s">
        <v>19</v>
      </c>
      <c r="F34" s="61" t="s">
        <v>92</v>
      </c>
      <c r="G34" s="62">
        <v>42</v>
      </c>
      <c r="H34" s="62">
        <v>42</v>
      </c>
      <c r="I34" s="62">
        <v>42</v>
      </c>
      <c r="J34" s="62">
        <v>32</v>
      </c>
      <c r="K34" s="62">
        <v>158</v>
      </c>
      <c r="L34" s="63">
        <v>4926</v>
      </c>
      <c r="M34" s="64">
        <v>31.177199999999999</v>
      </c>
    </row>
    <row r="35" spans="1:13" ht="15" customHeight="1" x14ac:dyDescent="0.2">
      <c r="A35" s="59">
        <v>32</v>
      </c>
      <c r="B35" s="60" t="s">
        <v>70</v>
      </c>
      <c r="C35" s="61" t="s">
        <v>93</v>
      </c>
      <c r="D35" s="61" t="s">
        <v>18</v>
      </c>
      <c r="E35" s="61" t="s">
        <v>19</v>
      </c>
      <c r="F35" s="61" t="s">
        <v>94</v>
      </c>
      <c r="G35" s="62">
        <v>37</v>
      </c>
      <c r="H35" s="62">
        <v>48</v>
      </c>
      <c r="I35" s="62">
        <v>48</v>
      </c>
      <c r="J35" s="62">
        <v>35</v>
      </c>
      <c r="K35" s="62">
        <v>168</v>
      </c>
      <c r="L35" s="63">
        <v>4865.3</v>
      </c>
      <c r="M35" s="64">
        <v>28.960100000000001</v>
      </c>
    </row>
    <row r="36" spans="1:13" ht="15" customHeight="1" x14ac:dyDescent="0.2">
      <c r="A36" s="59">
        <v>33</v>
      </c>
      <c r="B36" s="60" t="s">
        <v>95</v>
      </c>
      <c r="C36" s="61" t="s">
        <v>96</v>
      </c>
      <c r="D36" s="61" t="s">
        <v>23</v>
      </c>
      <c r="E36" s="61" t="s">
        <v>19</v>
      </c>
      <c r="F36" s="61" t="s">
        <v>97</v>
      </c>
      <c r="G36" s="62">
        <v>44</v>
      </c>
      <c r="H36" s="62">
        <v>42</v>
      </c>
      <c r="I36" s="62">
        <v>47</v>
      </c>
      <c r="J36" s="62">
        <v>35</v>
      </c>
      <c r="K36" s="62">
        <v>168</v>
      </c>
      <c r="L36" s="63">
        <v>4821</v>
      </c>
      <c r="M36" s="64">
        <v>28.696400000000001</v>
      </c>
    </row>
    <row r="37" spans="1:13" ht="15" customHeight="1" x14ac:dyDescent="0.2">
      <c r="A37" s="59">
        <v>34</v>
      </c>
      <c r="B37" s="60" t="s">
        <v>88</v>
      </c>
      <c r="C37" s="61" t="s">
        <v>98</v>
      </c>
      <c r="D37" s="61" t="s">
        <v>23</v>
      </c>
      <c r="E37" s="61" t="s">
        <v>19</v>
      </c>
      <c r="F37" s="61" t="s">
        <v>97</v>
      </c>
      <c r="G37" s="62">
        <v>34</v>
      </c>
      <c r="H37" s="62">
        <v>46</v>
      </c>
      <c r="I37" s="62">
        <v>46</v>
      </c>
      <c r="J37" s="62">
        <v>46</v>
      </c>
      <c r="K37" s="62">
        <v>172</v>
      </c>
      <c r="L37" s="63">
        <v>4808</v>
      </c>
      <c r="M37" s="64">
        <v>27.953499999999998</v>
      </c>
    </row>
    <row r="38" spans="1:13" ht="15" customHeight="1" x14ac:dyDescent="0.2">
      <c r="A38" s="59">
        <v>35</v>
      </c>
      <c r="B38" s="60" t="s">
        <v>78</v>
      </c>
      <c r="C38" s="61" t="s">
        <v>99</v>
      </c>
      <c r="D38" s="61" t="s">
        <v>377</v>
      </c>
      <c r="E38" s="61" t="s">
        <v>19</v>
      </c>
      <c r="F38" s="61" t="s">
        <v>100</v>
      </c>
      <c r="G38" s="62">
        <v>41</v>
      </c>
      <c r="H38" s="62">
        <v>48</v>
      </c>
      <c r="I38" s="62">
        <v>48</v>
      </c>
      <c r="J38" s="62">
        <v>31</v>
      </c>
      <c r="K38" s="62">
        <v>168</v>
      </c>
      <c r="L38" s="63">
        <v>4770</v>
      </c>
      <c r="M38" s="64">
        <v>28.392900000000001</v>
      </c>
    </row>
    <row r="39" spans="1:13" ht="15" customHeight="1" x14ac:dyDescent="0.2">
      <c r="A39" s="59">
        <v>36</v>
      </c>
      <c r="B39" s="60" t="s">
        <v>73</v>
      </c>
      <c r="C39" s="61" t="s">
        <v>101</v>
      </c>
      <c r="D39" s="61" t="s">
        <v>23</v>
      </c>
      <c r="E39" s="61" t="s">
        <v>19</v>
      </c>
      <c r="F39" s="61" t="s">
        <v>102</v>
      </c>
      <c r="G39" s="62">
        <v>41</v>
      </c>
      <c r="H39" s="62">
        <v>41</v>
      </c>
      <c r="I39" s="62">
        <v>43</v>
      </c>
      <c r="J39" s="62">
        <v>40</v>
      </c>
      <c r="K39" s="62">
        <v>165</v>
      </c>
      <c r="L39" s="63">
        <v>4770</v>
      </c>
      <c r="M39" s="64">
        <v>28.909099999999999</v>
      </c>
    </row>
    <row r="40" spans="1:13" ht="15" customHeight="1" x14ac:dyDescent="0.2">
      <c r="A40" s="59">
        <v>37</v>
      </c>
      <c r="B40" s="60" t="s">
        <v>16</v>
      </c>
      <c r="C40" s="61" t="s">
        <v>103</v>
      </c>
      <c r="D40" s="61" t="s">
        <v>18</v>
      </c>
      <c r="E40" s="61" t="s">
        <v>26</v>
      </c>
      <c r="F40" s="61">
        <v>10</v>
      </c>
      <c r="G40" s="62">
        <v>33</v>
      </c>
      <c r="H40" s="62">
        <v>33</v>
      </c>
      <c r="I40" s="62">
        <v>44</v>
      </c>
      <c r="J40" s="62" t="s">
        <v>147</v>
      </c>
      <c r="K40" s="62">
        <f>SUM(G40:J40)</f>
        <v>110</v>
      </c>
      <c r="L40" s="63"/>
      <c r="M40" s="64">
        <f>L40/K40</f>
        <v>0</v>
      </c>
    </row>
    <row r="41" spans="1:13" ht="15" customHeight="1" x14ac:dyDescent="0.2">
      <c r="A41" s="59">
        <v>38</v>
      </c>
      <c r="B41" s="60" t="s">
        <v>24</v>
      </c>
      <c r="C41" s="61" t="s">
        <v>104</v>
      </c>
      <c r="D41" s="61" t="s">
        <v>23</v>
      </c>
      <c r="E41" s="61" t="s">
        <v>26</v>
      </c>
      <c r="F41" s="61" t="s">
        <v>105</v>
      </c>
      <c r="G41" s="62">
        <v>34</v>
      </c>
      <c r="H41" s="62">
        <v>43</v>
      </c>
      <c r="I41" s="62">
        <v>43</v>
      </c>
      <c r="J41" s="62">
        <v>43</v>
      </c>
      <c r="K41" s="62">
        <v>163</v>
      </c>
      <c r="L41" s="63">
        <v>4736</v>
      </c>
      <c r="M41" s="64">
        <v>29.055199999999999</v>
      </c>
    </row>
    <row r="42" spans="1:13" ht="15" customHeight="1" x14ac:dyDescent="0.2">
      <c r="A42" s="59">
        <v>39</v>
      </c>
      <c r="B42" s="60" t="s">
        <v>106</v>
      </c>
      <c r="C42" s="61" t="s">
        <v>107</v>
      </c>
      <c r="D42" s="61" t="s">
        <v>18</v>
      </c>
      <c r="E42" s="61" t="s">
        <v>19</v>
      </c>
      <c r="F42" s="61" t="s">
        <v>43</v>
      </c>
      <c r="G42" s="62">
        <v>35</v>
      </c>
      <c r="H42" s="62">
        <v>41</v>
      </c>
      <c r="I42" s="62">
        <v>42</v>
      </c>
      <c r="J42" s="62">
        <v>33</v>
      </c>
      <c r="K42" s="62">
        <v>151</v>
      </c>
      <c r="L42" s="63">
        <v>4727</v>
      </c>
      <c r="M42" s="64">
        <v>31.304600000000001</v>
      </c>
    </row>
    <row r="43" spans="1:13" ht="15" customHeight="1" x14ac:dyDescent="0.2">
      <c r="A43" s="59">
        <v>40</v>
      </c>
      <c r="B43" s="60" t="s">
        <v>108</v>
      </c>
      <c r="C43" s="61" t="s">
        <v>109</v>
      </c>
      <c r="D43" s="61" t="s">
        <v>23</v>
      </c>
      <c r="E43" s="61" t="s">
        <v>19</v>
      </c>
      <c r="F43" s="61" t="s">
        <v>110</v>
      </c>
      <c r="G43" s="62">
        <v>44</v>
      </c>
      <c r="H43" s="62">
        <v>44</v>
      </c>
      <c r="I43" s="62">
        <v>42</v>
      </c>
      <c r="J43" s="62">
        <v>41</v>
      </c>
      <c r="K43" s="62">
        <v>171</v>
      </c>
      <c r="L43" s="63">
        <v>4700</v>
      </c>
      <c r="M43" s="64">
        <v>27.485399999999998</v>
      </c>
    </row>
    <row r="44" spans="1:13" ht="15" customHeight="1" x14ac:dyDescent="0.2">
      <c r="A44" s="59">
        <v>41</v>
      </c>
      <c r="B44" s="60" t="s">
        <v>111</v>
      </c>
      <c r="C44" s="61" t="s">
        <v>112</v>
      </c>
      <c r="D44" s="61" t="s">
        <v>23</v>
      </c>
      <c r="E44" s="61" t="s">
        <v>19</v>
      </c>
      <c r="F44" s="61" t="s">
        <v>113</v>
      </c>
      <c r="G44" s="62">
        <v>42</v>
      </c>
      <c r="H44" s="62">
        <v>42</v>
      </c>
      <c r="I44" s="62">
        <v>42</v>
      </c>
      <c r="J44" s="62">
        <v>32</v>
      </c>
      <c r="K44" s="62">
        <v>158</v>
      </c>
      <c r="L44" s="63">
        <v>4690</v>
      </c>
      <c r="M44" s="64">
        <v>29.683499999999999</v>
      </c>
    </row>
    <row r="45" spans="1:13" ht="15" customHeight="1" x14ac:dyDescent="0.2">
      <c r="A45" s="59">
        <v>42</v>
      </c>
      <c r="B45" s="60" t="s">
        <v>95</v>
      </c>
      <c r="C45" s="61" t="s">
        <v>114</v>
      </c>
      <c r="D45" s="61" t="s">
        <v>23</v>
      </c>
      <c r="E45" s="61" t="s">
        <v>86</v>
      </c>
      <c r="F45" s="61" t="s">
        <v>87</v>
      </c>
      <c r="G45" s="62">
        <v>45</v>
      </c>
      <c r="H45" s="62">
        <v>43</v>
      </c>
      <c r="I45" s="62">
        <v>42</v>
      </c>
      <c r="J45" s="62">
        <v>42</v>
      </c>
      <c r="K45" s="62">
        <v>172</v>
      </c>
      <c r="L45" s="63">
        <v>4689</v>
      </c>
      <c r="M45" s="64">
        <v>27.261600000000001</v>
      </c>
    </row>
    <row r="46" spans="1:13" ht="15" customHeight="1" x14ac:dyDescent="0.2">
      <c r="A46" s="59">
        <v>43</v>
      </c>
      <c r="B46" s="60" t="s">
        <v>115</v>
      </c>
      <c r="C46" s="61" t="s">
        <v>116</v>
      </c>
      <c r="D46" s="61" t="s">
        <v>23</v>
      </c>
      <c r="E46" s="61" t="s">
        <v>19</v>
      </c>
      <c r="F46" s="61">
        <v>16</v>
      </c>
      <c r="G46" s="62">
        <v>44</v>
      </c>
      <c r="H46" s="62">
        <v>43</v>
      </c>
      <c r="I46" s="62">
        <v>44</v>
      </c>
      <c r="J46" s="62">
        <v>46</v>
      </c>
      <c r="K46" s="62">
        <v>177</v>
      </c>
      <c r="L46" s="63">
        <v>4653</v>
      </c>
      <c r="M46" s="64">
        <v>26.2881</v>
      </c>
    </row>
    <row r="47" spans="1:13" ht="15" customHeight="1" x14ac:dyDescent="0.2">
      <c r="A47" s="59">
        <v>44</v>
      </c>
      <c r="B47" s="60" t="s">
        <v>117</v>
      </c>
      <c r="C47" s="61" t="s">
        <v>118</v>
      </c>
      <c r="D47" s="61" t="s">
        <v>23</v>
      </c>
      <c r="E47" s="61" t="s">
        <v>26</v>
      </c>
      <c r="F47" s="61">
        <v>12</v>
      </c>
      <c r="G47" s="62">
        <v>42</v>
      </c>
      <c r="H47" s="62">
        <v>42</v>
      </c>
      <c r="I47" s="62">
        <v>42</v>
      </c>
      <c r="J47" s="62">
        <v>42</v>
      </c>
      <c r="K47" s="62">
        <v>168</v>
      </c>
      <c r="L47" s="63">
        <v>4585</v>
      </c>
      <c r="M47" s="64">
        <v>27.291699999999999</v>
      </c>
    </row>
    <row r="48" spans="1:13" ht="15" customHeight="1" x14ac:dyDescent="0.2">
      <c r="A48" s="59">
        <v>45</v>
      </c>
      <c r="B48" s="60" t="s">
        <v>119</v>
      </c>
      <c r="C48" s="61" t="s">
        <v>120</v>
      </c>
      <c r="D48" s="61" t="s">
        <v>23</v>
      </c>
      <c r="E48" s="61" t="s">
        <v>86</v>
      </c>
      <c r="F48" s="61" t="s">
        <v>121</v>
      </c>
      <c r="G48" s="62">
        <v>40</v>
      </c>
      <c r="H48" s="62">
        <v>46</v>
      </c>
      <c r="I48" s="62">
        <v>46</v>
      </c>
      <c r="J48" s="62">
        <v>33</v>
      </c>
      <c r="K48" s="62">
        <v>165</v>
      </c>
      <c r="L48" s="63">
        <v>4453</v>
      </c>
      <c r="M48" s="64">
        <v>26.9879</v>
      </c>
    </row>
    <row r="49" spans="1:13" ht="15" customHeight="1" x14ac:dyDescent="0.2">
      <c r="A49" s="59">
        <v>46</v>
      </c>
      <c r="B49" s="60" t="s">
        <v>122</v>
      </c>
      <c r="C49" s="61" t="s">
        <v>123</v>
      </c>
      <c r="D49" s="61" t="s">
        <v>23</v>
      </c>
      <c r="E49" s="61" t="s">
        <v>19</v>
      </c>
      <c r="F49" s="61" t="s">
        <v>124</v>
      </c>
      <c r="G49" s="62">
        <v>39</v>
      </c>
      <c r="H49" s="62">
        <v>38</v>
      </c>
      <c r="I49" s="62">
        <v>44</v>
      </c>
      <c r="J49" s="62">
        <v>44</v>
      </c>
      <c r="K49" s="62">
        <v>165</v>
      </c>
      <c r="L49" s="63">
        <v>4451</v>
      </c>
      <c r="M49" s="64">
        <v>26.9758</v>
      </c>
    </row>
    <row r="50" spans="1:13" ht="15" customHeight="1" x14ac:dyDescent="0.2">
      <c r="A50" s="59">
        <v>47</v>
      </c>
      <c r="B50" s="60" t="s">
        <v>78</v>
      </c>
      <c r="C50" s="61" t="s">
        <v>125</v>
      </c>
      <c r="D50" s="61" t="s">
        <v>18</v>
      </c>
      <c r="E50" s="61" t="s">
        <v>245</v>
      </c>
      <c r="F50" s="61" t="s">
        <v>126</v>
      </c>
      <c r="G50" s="62">
        <v>39</v>
      </c>
      <c r="H50" s="62">
        <v>43</v>
      </c>
      <c r="I50" s="62">
        <v>42</v>
      </c>
      <c r="J50" s="62">
        <v>36</v>
      </c>
      <c r="K50" s="62">
        <v>160</v>
      </c>
      <c r="L50" s="63">
        <v>4435</v>
      </c>
      <c r="M50" s="64">
        <v>27.718800000000002</v>
      </c>
    </row>
    <row r="51" spans="1:13" ht="15" customHeight="1" x14ac:dyDescent="0.2">
      <c r="A51" s="59">
        <v>48</v>
      </c>
      <c r="B51" s="60" t="s">
        <v>24</v>
      </c>
      <c r="C51" s="61" t="s">
        <v>127</v>
      </c>
      <c r="D51" s="61" t="s">
        <v>18</v>
      </c>
      <c r="E51" s="61" t="s">
        <v>26</v>
      </c>
      <c r="F51" s="61">
        <v>11</v>
      </c>
      <c r="G51" s="62">
        <v>44</v>
      </c>
      <c r="H51" s="62">
        <v>44</v>
      </c>
      <c r="I51" s="62">
        <v>44</v>
      </c>
      <c r="J51" s="62" t="s">
        <v>147</v>
      </c>
      <c r="K51" s="62">
        <v>132</v>
      </c>
      <c r="L51" s="63">
        <v>4422</v>
      </c>
      <c r="M51" s="64">
        <v>33.5</v>
      </c>
    </row>
    <row r="52" spans="1:13" ht="15" customHeight="1" x14ac:dyDescent="0.2">
      <c r="A52" s="59">
        <v>49</v>
      </c>
      <c r="B52" s="60" t="s">
        <v>24</v>
      </c>
      <c r="C52" s="61" t="s">
        <v>128</v>
      </c>
      <c r="D52" s="61" t="s">
        <v>23</v>
      </c>
      <c r="E52" s="61" t="s">
        <v>26</v>
      </c>
      <c r="F52" s="61">
        <v>11</v>
      </c>
      <c r="G52" s="62">
        <v>33</v>
      </c>
      <c r="H52" s="62">
        <v>33</v>
      </c>
      <c r="I52" s="62">
        <v>44</v>
      </c>
      <c r="J52" s="62">
        <v>44</v>
      </c>
      <c r="K52" s="62">
        <v>154</v>
      </c>
      <c r="L52" s="63">
        <v>4392.5</v>
      </c>
      <c r="M52" s="64">
        <v>28.5227</v>
      </c>
    </row>
    <row r="53" spans="1:13" ht="15" customHeight="1" x14ac:dyDescent="0.2">
      <c r="A53" s="59">
        <v>50</v>
      </c>
      <c r="B53" s="60" t="s">
        <v>106</v>
      </c>
      <c r="C53" s="61" t="s">
        <v>129</v>
      </c>
      <c r="D53" s="61" t="s">
        <v>23</v>
      </c>
      <c r="E53" s="61" t="s">
        <v>26</v>
      </c>
      <c r="F53" s="61">
        <v>11</v>
      </c>
      <c r="G53" s="62">
        <v>33</v>
      </c>
      <c r="H53" s="62">
        <v>44</v>
      </c>
      <c r="I53" s="62">
        <v>44</v>
      </c>
      <c r="J53" s="62">
        <v>44</v>
      </c>
      <c r="K53" s="62">
        <v>165</v>
      </c>
      <c r="L53" s="63">
        <v>4316</v>
      </c>
      <c r="M53" s="64">
        <v>26.157599999999999</v>
      </c>
    </row>
    <row r="54" spans="1:13" ht="15" customHeight="1" x14ac:dyDescent="0.2">
      <c r="A54" s="59">
        <v>51</v>
      </c>
      <c r="B54" s="60" t="s">
        <v>130</v>
      </c>
      <c r="C54" s="61" t="s">
        <v>131</v>
      </c>
      <c r="D54" s="61" t="s">
        <v>23</v>
      </c>
      <c r="E54" s="61" t="s">
        <v>86</v>
      </c>
      <c r="F54" s="61" t="s">
        <v>132</v>
      </c>
      <c r="G54" s="62">
        <v>43</v>
      </c>
      <c r="H54" s="62">
        <v>44</v>
      </c>
      <c r="I54" s="62">
        <v>46</v>
      </c>
      <c r="J54" s="62">
        <v>41</v>
      </c>
      <c r="K54" s="62">
        <v>174</v>
      </c>
      <c r="L54" s="63">
        <v>4293</v>
      </c>
      <c r="M54" s="64">
        <v>24.6724</v>
      </c>
    </row>
    <row r="55" spans="1:13" ht="15" customHeight="1" x14ac:dyDescent="0.2">
      <c r="A55" s="59">
        <v>52</v>
      </c>
      <c r="B55" s="60" t="s">
        <v>70</v>
      </c>
      <c r="C55" s="61" t="s">
        <v>133</v>
      </c>
      <c r="D55" s="61" t="s">
        <v>23</v>
      </c>
      <c r="E55" s="61" t="s">
        <v>19</v>
      </c>
      <c r="F55" s="61" t="s">
        <v>134</v>
      </c>
      <c r="G55" s="62">
        <v>41</v>
      </c>
      <c r="H55" s="62">
        <v>40</v>
      </c>
      <c r="I55" s="62">
        <v>40</v>
      </c>
      <c r="J55" s="62">
        <v>34</v>
      </c>
      <c r="K55" s="62">
        <v>155</v>
      </c>
      <c r="L55" s="63">
        <v>4263</v>
      </c>
      <c r="M55" s="64">
        <v>27.5032</v>
      </c>
    </row>
    <row r="56" spans="1:13" ht="15" customHeight="1" x14ac:dyDescent="0.2">
      <c r="A56" s="59">
        <v>53</v>
      </c>
      <c r="B56" s="60" t="s">
        <v>135</v>
      </c>
      <c r="C56" s="61" t="s">
        <v>136</v>
      </c>
      <c r="D56" s="61" t="s">
        <v>23</v>
      </c>
      <c r="E56" s="61" t="s">
        <v>19</v>
      </c>
      <c r="F56" s="61">
        <v>15</v>
      </c>
      <c r="G56" s="62">
        <v>30</v>
      </c>
      <c r="H56" s="62">
        <v>45</v>
      </c>
      <c r="I56" s="62">
        <v>45</v>
      </c>
      <c r="J56" s="62">
        <v>45</v>
      </c>
      <c r="K56" s="62">
        <v>165</v>
      </c>
      <c r="L56" s="63">
        <v>4210.29</v>
      </c>
      <c r="M56" s="64">
        <v>25.5169</v>
      </c>
    </row>
    <row r="57" spans="1:13" ht="15" customHeight="1" x14ac:dyDescent="0.2">
      <c r="A57" s="59">
        <v>54</v>
      </c>
      <c r="B57" s="60" t="s">
        <v>37</v>
      </c>
      <c r="C57" s="61" t="s">
        <v>137</v>
      </c>
      <c r="D57" s="61" t="s">
        <v>23</v>
      </c>
      <c r="E57" s="61" t="s">
        <v>19</v>
      </c>
      <c r="F57" s="61">
        <v>14</v>
      </c>
      <c r="G57" s="62">
        <v>34</v>
      </c>
      <c r="H57" s="62">
        <v>29</v>
      </c>
      <c r="I57" s="62">
        <v>34</v>
      </c>
      <c r="J57" s="62">
        <v>36</v>
      </c>
      <c r="K57" s="62">
        <v>133</v>
      </c>
      <c r="L57" s="63">
        <v>4088</v>
      </c>
      <c r="M57" s="64">
        <v>30.736799999999999</v>
      </c>
    </row>
    <row r="58" spans="1:13" ht="15" customHeight="1" x14ac:dyDescent="0.2">
      <c r="A58" s="59">
        <v>55</v>
      </c>
      <c r="B58" s="60" t="s">
        <v>70</v>
      </c>
      <c r="C58" s="61" t="s">
        <v>138</v>
      </c>
      <c r="D58" s="61" t="s">
        <v>18</v>
      </c>
      <c r="E58" s="61" t="s">
        <v>19</v>
      </c>
      <c r="F58" s="61" t="s">
        <v>139</v>
      </c>
      <c r="G58" s="62">
        <v>38</v>
      </c>
      <c r="H58" s="62">
        <v>45</v>
      </c>
      <c r="I58" s="62">
        <v>45</v>
      </c>
      <c r="J58" s="62">
        <v>34</v>
      </c>
      <c r="K58" s="62">
        <v>162</v>
      </c>
      <c r="L58" s="63">
        <v>4008</v>
      </c>
      <c r="M58" s="64">
        <v>24.7407</v>
      </c>
    </row>
    <row r="59" spans="1:13" ht="15" customHeight="1" x14ac:dyDescent="0.2">
      <c r="A59" s="59">
        <v>56</v>
      </c>
      <c r="B59" s="60" t="s">
        <v>135</v>
      </c>
      <c r="C59" s="61" t="s">
        <v>140</v>
      </c>
      <c r="D59" s="61" t="s">
        <v>18</v>
      </c>
      <c r="E59" s="61" t="s">
        <v>245</v>
      </c>
      <c r="F59" s="61" t="s">
        <v>141</v>
      </c>
      <c r="G59" s="62">
        <v>33</v>
      </c>
      <c r="H59" s="62">
        <v>43</v>
      </c>
      <c r="I59" s="62">
        <v>43</v>
      </c>
      <c r="J59" s="62">
        <v>43</v>
      </c>
      <c r="K59" s="62">
        <v>162</v>
      </c>
      <c r="L59" s="63">
        <v>3935</v>
      </c>
      <c r="M59" s="64">
        <v>24.290099999999999</v>
      </c>
    </row>
    <row r="60" spans="1:13" ht="15" customHeight="1" x14ac:dyDescent="0.2">
      <c r="A60" s="59">
        <v>57</v>
      </c>
      <c r="B60" s="60" t="s">
        <v>142</v>
      </c>
      <c r="C60" s="61" t="s">
        <v>143</v>
      </c>
      <c r="D60" s="61" t="s">
        <v>23</v>
      </c>
      <c r="E60" s="61" t="s">
        <v>86</v>
      </c>
      <c r="F60" s="61" t="s">
        <v>144</v>
      </c>
      <c r="G60" s="62">
        <v>43</v>
      </c>
      <c r="H60" s="62">
        <v>43</v>
      </c>
      <c r="I60" s="62">
        <v>40</v>
      </c>
      <c r="J60" s="62">
        <v>43</v>
      </c>
      <c r="K60" s="62">
        <v>169</v>
      </c>
      <c r="L60" s="63">
        <v>3335</v>
      </c>
      <c r="M60" s="64">
        <v>19.733699999999999</v>
      </c>
    </row>
    <row r="61" spans="1:13" ht="15" customHeight="1" x14ac:dyDescent="0.2">
      <c r="A61" s="34">
        <v>58</v>
      </c>
      <c r="B61" s="5" t="s">
        <v>24</v>
      </c>
      <c r="C61" s="6" t="s">
        <v>145</v>
      </c>
      <c r="D61" s="6" t="s">
        <v>18</v>
      </c>
      <c r="E61" s="6" t="s">
        <v>19</v>
      </c>
      <c r="F61" s="6" t="s">
        <v>146</v>
      </c>
      <c r="G61" s="4">
        <v>42</v>
      </c>
      <c r="H61" s="4">
        <v>44</v>
      </c>
      <c r="I61" s="4" t="s">
        <v>147</v>
      </c>
      <c r="J61" s="4" t="s">
        <v>147</v>
      </c>
      <c r="K61" s="4">
        <f>SUM(G61:J61)</f>
        <v>86</v>
      </c>
      <c r="L61" s="14">
        <v>2175.25</v>
      </c>
      <c r="M61" s="36">
        <f>L61/K61</f>
        <v>25.293604651162791</v>
      </c>
    </row>
    <row r="62" spans="1:13" ht="15" customHeight="1" x14ac:dyDescent="0.2">
      <c r="A62" s="98" t="s">
        <v>408</v>
      </c>
      <c r="B62" s="82"/>
      <c r="C62" s="83"/>
      <c r="D62" s="83"/>
      <c r="E62" s="83"/>
      <c r="F62" s="84"/>
      <c r="G62" s="29" t="s">
        <v>147</v>
      </c>
      <c r="H62" s="29" t="s">
        <v>147</v>
      </c>
      <c r="I62" s="29" t="s">
        <v>147</v>
      </c>
      <c r="J62" s="29" t="s">
        <v>147</v>
      </c>
      <c r="K62" s="29" t="s">
        <v>147</v>
      </c>
      <c r="L62" s="29" t="s">
        <v>147</v>
      </c>
      <c r="M62" s="79" t="s">
        <v>147</v>
      </c>
    </row>
    <row r="63" spans="1:13" ht="15" customHeight="1" x14ac:dyDescent="0.2">
      <c r="A63" s="77" t="s">
        <v>230</v>
      </c>
      <c r="B63" s="74"/>
      <c r="C63" s="76"/>
      <c r="D63" s="76"/>
      <c r="E63" s="76"/>
      <c r="F63" s="85"/>
      <c r="G63" s="67">
        <v>39.293100000000003</v>
      </c>
      <c r="H63" s="67">
        <v>41.7759</v>
      </c>
      <c r="I63" s="27">
        <f>AVERAGE(I4:I61)</f>
        <v>43.649122807017541</v>
      </c>
      <c r="J63" s="68">
        <f>AVERAGE(J4:J61)</f>
        <v>38.163636363636364</v>
      </c>
      <c r="K63" s="68">
        <f>AVERAGE(K4:K61)</f>
        <v>160.15517241379311</v>
      </c>
      <c r="L63" s="69">
        <f>AVERAGE(L4:L61)</f>
        <v>4912.1036842105259</v>
      </c>
      <c r="M63" s="70">
        <f>(SUM(L4:L61))/(SUM(K4:K61))</f>
        <v>30.142093874475183</v>
      </c>
    </row>
    <row r="64" spans="1:13" ht="15" customHeight="1" x14ac:dyDescent="0.2">
      <c r="A64" s="77" t="s">
        <v>231</v>
      </c>
      <c r="B64" s="74"/>
      <c r="C64" s="76"/>
      <c r="D64" s="76"/>
      <c r="E64" s="76"/>
      <c r="F64" s="85"/>
      <c r="G64" s="62">
        <v>58</v>
      </c>
      <c r="H64" s="62">
        <v>58</v>
      </c>
      <c r="I64" s="62">
        <v>57</v>
      </c>
      <c r="J64" s="62">
        <v>55</v>
      </c>
      <c r="K64" s="62">
        <v>58</v>
      </c>
      <c r="L64" s="62">
        <v>58</v>
      </c>
      <c r="M64" s="71">
        <v>58</v>
      </c>
    </row>
    <row r="65" spans="1:13" ht="15" customHeight="1" x14ac:dyDescent="0.2">
      <c r="A65" s="77" t="s">
        <v>232</v>
      </c>
      <c r="B65" s="74"/>
      <c r="C65" s="76"/>
      <c r="D65" s="76"/>
      <c r="E65" s="76"/>
      <c r="F65" s="85"/>
      <c r="G65" s="62">
        <v>30</v>
      </c>
      <c r="H65" s="62">
        <v>29</v>
      </c>
      <c r="I65" s="62">
        <f>MIN(I4:I61)</f>
        <v>34</v>
      </c>
      <c r="J65" s="62">
        <f>MIN(J4:J61)</f>
        <v>28</v>
      </c>
      <c r="K65" s="62">
        <f>MIN(K4:K61)</f>
        <v>86</v>
      </c>
      <c r="L65" s="63">
        <v>2175.25</v>
      </c>
      <c r="M65" s="64">
        <f>MIN(M4:M61)</f>
        <v>0</v>
      </c>
    </row>
    <row r="66" spans="1:13" ht="15" customHeight="1" x14ac:dyDescent="0.2">
      <c r="A66" s="77" t="s">
        <v>233</v>
      </c>
      <c r="B66" s="74"/>
      <c r="C66" s="76"/>
      <c r="D66" s="76"/>
      <c r="E66" s="76"/>
      <c r="F66" s="85"/>
      <c r="G66" s="62">
        <v>48</v>
      </c>
      <c r="H66" s="62">
        <v>48</v>
      </c>
      <c r="I66" s="62">
        <f>MAX(I4:I61)</f>
        <v>52</v>
      </c>
      <c r="J66" s="62">
        <f>MAX(J4:J61)</f>
        <v>47</v>
      </c>
      <c r="K66" s="62">
        <f>MAX(K4:K61)</f>
        <v>184</v>
      </c>
      <c r="L66" s="63">
        <v>7450.5</v>
      </c>
      <c r="M66" s="64">
        <f>MAX(M4:M61)</f>
        <v>42.093200000000003</v>
      </c>
    </row>
    <row r="67" spans="1:13" ht="15" customHeight="1" x14ac:dyDescent="0.2">
      <c r="A67" s="86" t="s">
        <v>234</v>
      </c>
      <c r="B67" s="87"/>
      <c r="C67" s="88"/>
      <c r="D67" s="88"/>
      <c r="E67" s="88"/>
      <c r="F67" s="89"/>
      <c r="G67" s="4">
        <v>40</v>
      </c>
      <c r="H67" s="4">
        <v>43</v>
      </c>
      <c r="I67" s="4">
        <v>44</v>
      </c>
      <c r="J67" s="4">
        <f>MEDIAN(J4:J61)</f>
        <v>38</v>
      </c>
      <c r="K67" s="4">
        <f>MEDIAN(K4:K61)</f>
        <v>164</v>
      </c>
      <c r="L67" s="14">
        <v>4942.25</v>
      </c>
      <c r="M67" s="36">
        <v>30.6858</v>
      </c>
    </row>
    <row r="68" spans="1:13" ht="15" customHeight="1" x14ac:dyDescent="0.2">
      <c r="A68" s="98" t="s">
        <v>407</v>
      </c>
      <c r="B68" s="82"/>
      <c r="C68" s="83"/>
      <c r="D68" s="83"/>
      <c r="E68" s="83"/>
      <c r="F68" s="84"/>
      <c r="G68" s="29" t="s">
        <v>147</v>
      </c>
      <c r="H68" s="29" t="s">
        <v>147</v>
      </c>
      <c r="I68" s="29" t="s">
        <v>147</v>
      </c>
      <c r="J68" s="29" t="s">
        <v>147</v>
      </c>
      <c r="K68" s="29" t="s">
        <v>147</v>
      </c>
      <c r="L68" s="81" t="s">
        <v>147</v>
      </c>
      <c r="M68" s="79" t="s">
        <v>147</v>
      </c>
    </row>
    <row r="69" spans="1:13" ht="15" customHeight="1" x14ac:dyDescent="0.2">
      <c r="A69" s="77" t="s">
        <v>230</v>
      </c>
      <c r="B69" s="74"/>
      <c r="C69" s="76"/>
      <c r="D69" s="76"/>
      <c r="E69" s="76"/>
      <c r="F69" s="85"/>
      <c r="G69" s="67">
        <f>AVERAGE(G4:G39,G41:G60)</f>
        <v>39.357142857142854</v>
      </c>
      <c r="H69" s="67">
        <f>AVERAGE(H4:H39,H41:H60)</f>
        <v>41.892857142857146</v>
      </c>
      <c r="I69" s="67">
        <f>AVERAGE(I4:I39,I41:I60)</f>
        <v>43.642857142857146</v>
      </c>
      <c r="J69" s="67">
        <f>AVERAGE(J4:J39,J41:J60)</f>
        <v>38.163636363636364</v>
      </c>
      <c r="K69" s="67">
        <f>AVERAGE(K4:K39,K41:K60)</f>
        <v>162.375</v>
      </c>
      <c r="L69" s="72">
        <v>4960.9799999999996</v>
      </c>
      <c r="M69" s="64">
        <f>(SUM(L4:L60)-L40)/(SUM(K4:K60)-K40)</f>
        <v>30.55258550533377</v>
      </c>
    </row>
    <row r="70" spans="1:13" ht="15" customHeight="1" x14ac:dyDescent="0.2">
      <c r="A70" s="77" t="s">
        <v>231</v>
      </c>
      <c r="B70" s="87"/>
      <c r="C70" s="76"/>
      <c r="D70" s="76"/>
      <c r="E70" s="76"/>
      <c r="F70" s="85"/>
      <c r="G70" s="62">
        <v>56</v>
      </c>
      <c r="H70" s="62">
        <v>56</v>
      </c>
      <c r="I70" s="62">
        <v>56</v>
      </c>
      <c r="J70" s="62">
        <v>55</v>
      </c>
      <c r="K70" s="62">
        <v>56</v>
      </c>
      <c r="L70" s="62">
        <v>56</v>
      </c>
      <c r="M70" s="71">
        <v>56</v>
      </c>
    </row>
    <row r="71" spans="1:13" ht="9.9499999999999993" customHeight="1" x14ac:dyDescent="0.2">
      <c r="A71" s="37"/>
      <c r="B71" s="175"/>
      <c r="C71" s="29"/>
      <c r="D71" s="29"/>
      <c r="E71" s="29"/>
      <c r="F71" s="176"/>
      <c r="G71" s="30"/>
      <c r="H71" s="30"/>
      <c r="I71" s="30"/>
      <c r="J71" s="30"/>
      <c r="K71" s="30"/>
      <c r="L71" s="26">
        <f>L69*L70</f>
        <v>277814.88</v>
      </c>
      <c r="M71" s="177"/>
    </row>
    <row r="72" spans="1:13" x14ac:dyDescent="0.2">
      <c r="A72" s="181" t="s">
        <v>383</v>
      </c>
      <c r="B72" s="181"/>
      <c r="C72" s="181"/>
      <c r="D72" s="181"/>
      <c r="E72" s="181"/>
      <c r="F72" s="181"/>
      <c r="G72" s="181"/>
      <c r="H72" s="181"/>
      <c r="I72" s="181"/>
      <c r="J72" s="181"/>
      <c r="K72" s="181"/>
      <c r="L72" s="181"/>
      <c r="M72" s="181"/>
    </row>
    <row r="73" spans="1:13" x14ac:dyDescent="0.2">
      <c r="A73" s="144" t="s">
        <v>750</v>
      </c>
    </row>
    <row r="74" spans="1:13" x14ac:dyDescent="0.2">
      <c r="A74" s="145" t="s">
        <v>751</v>
      </c>
    </row>
  </sheetData>
  <mergeCells count="4">
    <mergeCell ref="A1:M1"/>
    <mergeCell ref="A72:M72"/>
    <mergeCell ref="G2:K2"/>
    <mergeCell ref="A2:C2"/>
  </mergeCells>
  <conditionalFormatting sqref="A62">
    <cfRule type="expression" dxfId="55" priority="2">
      <formula>MOD( ROW( ), 2) =0</formula>
    </cfRule>
  </conditionalFormatting>
  <conditionalFormatting sqref="A68">
    <cfRule type="expression" dxfId="54" priority="1">
      <formula>MOD( ROW( ), 2) =0</formula>
    </cfRule>
  </conditionalFormatting>
  <hyperlinks>
    <hyperlink ref="A2" location="TOC!A1" display="Return to Table of Contents"/>
  </hyperlinks>
  <pageMargins left="0.25" right="0.25" top="0.75" bottom="0.75" header="0.3" footer="0.3"/>
  <pageSetup scale="57" orientation="portrait" r:id="rId1"/>
  <headerFooter>
    <oddHeader>&amp;L&amp;"Arial,Bold"2010-11&amp;"Arial,Bold Italic" Survey of Dental Education&amp;"Arial,Regular"
&amp;"Arial,Bold"Volume 4 - Curriculum</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xSplit="3" ySplit="4" topLeftCell="D5" activePane="bottomRight" state="frozen"/>
      <selection pane="topRight" activeCell="D1" sqref="D1"/>
      <selection pane="bottomLeft" activeCell="A4" sqref="A4"/>
      <selection pane="bottomRight" sqref="A1:J1"/>
    </sheetView>
  </sheetViews>
  <sheetFormatPr defaultColWidth="8.7109375" defaultRowHeight="12.75" x14ac:dyDescent="0.2"/>
  <cols>
    <col min="1" max="1" width="6.28515625" style="10" customWidth="1"/>
    <col min="2" max="2" width="20.140625" style="1" customWidth="1"/>
    <col min="3" max="3" width="48.28515625" style="1" bestFit="1" customWidth="1"/>
    <col min="4" max="4" width="11" style="1" customWidth="1"/>
    <col min="5" max="5" width="5.7109375" style="1" customWidth="1"/>
    <col min="6" max="6" width="11.28515625" style="1" customWidth="1"/>
    <col min="7" max="7" width="5.5703125" style="1" customWidth="1"/>
    <col min="8" max="8" width="11" style="1" customWidth="1"/>
    <col min="9" max="9" width="5.42578125" style="1" customWidth="1"/>
    <col min="10" max="10" width="9.42578125" style="1" customWidth="1"/>
    <col min="11" max="16384" width="8.7109375" style="1"/>
  </cols>
  <sheetData>
    <row r="1" spans="1:10" ht="15.95" customHeight="1" x14ac:dyDescent="0.2">
      <c r="A1" s="180" t="s">
        <v>2</v>
      </c>
      <c r="B1" s="180"/>
      <c r="C1" s="180"/>
      <c r="D1" s="180"/>
      <c r="E1" s="180"/>
      <c r="F1" s="180"/>
      <c r="G1" s="180"/>
      <c r="H1" s="180"/>
      <c r="I1" s="180"/>
      <c r="J1" s="180"/>
    </row>
    <row r="2" spans="1:10" s="26" customFormat="1" ht="15.95" customHeight="1" x14ac:dyDescent="0.2">
      <c r="A2" s="188" t="s">
        <v>773</v>
      </c>
      <c r="B2" s="188"/>
      <c r="C2" s="157"/>
      <c r="D2" s="157"/>
      <c r="E2" s="157"/>
      <c r="F2" s="157"/>
      <c r="G2" s="157"/>
      <c r="H2" s="157"/>
      <c r="I2" s="157"/>
      <c r="J2" s="157"/>
    </row>
    <row r="3" spans="1:10" ht="42" customHeight="1" x14ac:dyDescent="0.2">
      <c r="A3" s="149"/>
      <c r="B3" s="38"/>
      <c r="C3" s="105"/>
      <c r="D3" s="186" t="s">
        <v>379</v>
      </c>
      <c r="E3" s="187"/>
      <c r="F3" s="186" t="s">
        <v>381</v>
      </c>
      <c r="G3" s="187"/>
      <c r="H3" s="186" t="s">
        <v>382</v>
      </c>
      <c r="I3" s="187"/>
      <c r="J3" s="39"/>
    </row>
    <row r="4" spans="1:10" s="2" customFormat="1" ht="26.25" thickBot="1" x14ac:dyDescent="0.25">
      <c r="A4" s="106" t="s">
        <v>7</v>
      </c>
      <c r="B4" s="107" t="s">
        <v>9</v>
      </c>
      <c r="C4" s="107" t="s">
        <v>8</v>
      </c>
      <c r="D4" s="40" t="s">
        <v>380</v>
      </c>
      <c r="E4" s="40" t="s">
        <v>148</v>
      </c>
      <c r="F4" s="40" t="s">
        <v>380</v>
      </c>
      <c r="G4" s="40" t="s">
        <v>148</v>
      </c>
      <c r="H4" s="40" t="s">
        <v>380</v>
      </c>
      <c r="I4" s="40" t="s">
        <v>148</v>
      </c>
      <c r="J4" s="40" t="s">
        <v>149</v>
      </c>
    </row>
    <row r="5" spans="1:10" ht="15" customHeight="1" x14ac:dyDescent="0.2">
      <c r="A5" s="54" t="s">
        <v>108</v>
      </c>
      <c r="B5" s="55" t="s">
        <v>23</v>
      </c>
      <c r="C5" s="90" t="s">
        <v>109</v>
      </c>
      <c r="D5" s="57">
        <v>636</v>
      </c>
      <c r="E5" s="91">
        <v>13.5</v>
      </c>
      <c r="F5" s="57">
        <v>3722</v>
      </c>
      <c r="G5" s="91">
        <v>79.2</v>
      </c>
      <c r="H5" s="57">
        <v>342</v>
      </c>
      <c r="I5" s="91">
        <v>7.3</v>
      </c>
      <c r="J5" s="57">
        <v>4700</v>
      </c>
    </row>
    <row r="6" spans="1:10" ht="15" customHeight="1" x14ac:dyDescent="0.2">
      <c r="A6" s="60" t="s">
        <v>16</v>
      </c>
      <c r="B6" s="61" t="s">
        <v>18</v>
      </c>
      <c r="C6" s="92" t="s">
        <v>378</v>
      </c>
      <c r="D6" s="63">
        <v>1072</v>
      </c>
      <c r="E6" s="67">
        <v>14.4</v>
      </c>
      <c r="F6" s="63">
        <v>6205</v>
      </c>
      <c r="G6" s="67">
        <v>83.3</v>
      </c>
      <c r="H6" s="63">
        <v>173.5</v>
      </c>
      <c r="I6" s="67">
        <v>2.2999999999999998</v>
      </c>
      <c r="J6" s="63">
        <v>7450.5</v>
      </c>
    </row>
    <row r="7" spans="1:10" ht="15" customHeight="1" x14ac:dyDescent="0.2">
      <c r="A7" s="60" t="s">
        <v>16</v>
      </c>
      <c r="B7" s="61" t="s">
        <v>18</v>
      </c>
      <c r="C7" s="92" t="s">
        <v>103</v>
      </c>
      <c r="D7" s="63">
        <v>519</v>
      </c>
      <c r="E7" s="67">
        <v>10.9</v>
      </c>
      <c r="F7" s="63">
        <v>4026</v>
      </c>
      <c r="G7" s="67">
        <v>84.4</v>
      </c>
      <c r="H7" s="63">
        <v>225</v>
      </c>
      <c r="I7" s="67">
        <v>4.7</v>
      </c>
      <c r="J7" s="63">
        <v>4770</v>
      </c>
    </row>
    <row r="8" spans="1:10" ht="15" customHeight="1" x14ac:dyDescent="0.2">
      <c r="A8" s="60" t="s">
        <v>24</v>
      </c>
      <c r="B8" s="61" t="s">
        <v>18</v>
      </c>
      <c r="C8" s="92" t="s">
        <v>127</v>
      </c>
      <c r="D8" s="63">
        <v>539</v>
      </c>
      <c r="E8" s="67">
        <v>12.2</v>
      </c>
      <c r="F8" s="63">
        <v>3470</v>
      </c>
      <c r="G8" s="67">
        <v>78.5</v>
      </c>
      <c r="H8" s="63">
        <v>413</v>
      </c>
      <c r="I8" s="67">
        <v>9.3000000000000007</v>
      </c>
      <c r="J8" s="63">
        <v>4422</v>
      </c>
    </row>
    <row r="9" spans="1:10" ht="15" customHeight="1" x14ac:dyDescent="0.2">
      <c r="A9" s="60" t="s">
        <v>24</v>
      </c>
      <c r="B9" s="61" t="s">
        <v>23</v>
      </c>
      <c r="C9" s="92" t="s">
        <v>128</v>
      </c>
      <c r="D9" s="63">
        <v>446</v>
      </c>
      <c r="E9" s="67">
        <v>10.199999999999999</v>
      </c>
      <c r="F9" s="63">
        <v>3670.5</v>
      </c>
      <c r="G9" s="67">
        <v>83.6</v>
      </c>
      <c r="H9" s="63">
        <v>276</v>
      </c>
      <c r="I9" s="67">
        <v>6.3</v>
      </c>
      <c r="J9" s="63">
        <v>4392.5</v>
      </c>
    </row>
    <row r="10" spans="1:10" ht="15" customHeight="1" x14ac:dyDescent="0.2">
      <c r="A10" s="60" t="s">
        <v>24</v>
      </c>
      <c r="B10" s="61" t="s">
        <v>23</v>
      </c>
      <c r="C10" s="92" t="s">
        <v>104</v>
      </c>
      <c r="D10" s="63">
        <v>699</v>
      </c>
      <c r="E10" s="67">
        <v>14.8</v>
      </c>
      <c r="F10" s="63">
        <v>3843</v>
      </c>
      <c r="G10" s="67">
        <v>81.099999999999994</v>
      </c>
      <c r="H10" s="63">
        <v>194</v>
      </c>
      <c r="I10" s="67">
        <v>4.0999999999999996</v>
      </c>
      <c r="J10" s="63">
        <v>4736</v>
      </c>
    </row>
    <row r="11" spans="1:10" ht="15" customHeight="1" x14ac:dyDescent="0.2">
      <c r="A11" s="60" t="s">
        <v>24</v>
      </c>
      <c r="B11" s="61" t="s">
        <v>18</v>
      </c>
      <c r="C11" s="92" t="s">
        <v>39</v>
      </c>
      <c r="D11" s="63">
        <v>655</v>
      </c>
      <c r="E11" s="67">
        <v>12</v>
      </c>
      <c r="F11" s="63">
        <v>4563</v>
      </c>
      <c r="G11" s="67">
        <v>83.3</v>
      </c>
      <c r="H11" s="63">
        <v>263</v>
      </c>
      <c r="I11" s="67">
        <v>4.8</v>
      </c>
      <c r="J11" s="63">
        <v>5481</v>
      </c>
    </row>
    <row r="12" spans="1:10" ht="15" customHeight="1" x14ac:dyDescent="0.2">
      <c r="A12" s="60" t="s">
        <v>24</v>
      </c>
      <c r="B12" s="61" t="s">
        <v>18</v>
      </c>
      <c r="C12" s="61" t="s">
        <v>25</v>
      </c>
      <c r="D12" s="63">
        <v>743.45</v>
      </c>
      <c r="E12" s="67">
        <v>12</v>
      </c>
      <c r="F12" s="63">
        <v>3500.05</v>
      </c>
      <c r="G12" s="67">
        <v>56.7</v>
      </c>
      <c r="H12" s="63">
        <v>1931.18</v>
      </c>
      <c r="I12" s="67">
        <v>31.3</v>
      </c>
      <c r="J12" s="63">
        <v>6174.68</v>
      </c>
    </row>
    <row r="13" spans="1:10" ht="15" customHeight="1" x14ac:dyDescent="0.2">
      <c r="A13" s="60" t="s">
        <v>24</v>
      </c>
      <c r="B13" s="61" t="s">
        <v>18</v>
      </c>
      <c r="C13" s="61" t="s">
        <v>145</v>
      </c>
      <c r="D13" s="63">
        <v>1245</v>
      </c>
      <c r="E13" s="67">
        <v>57.2</v>
      </c>
      <c r="F13" s="63">
        <v>859.25</v>
      </c>
      <c r="G13" s="67">
        <v>39.5</v>
      </c>
      <c r="H13" s="63">
        <v>71</v>
      </c>
      <c r="I13" s="67">
        <v>3.3</v>
      </c>
      <c r="J13" s="63">
        <v>2175.25</v>
      </c>
    </row>
    <row r="14" spans="1:10" ht="15" customHeight="1" x14ac:dyDescent="0.2">
      <c r="A14" s="60" t="s">
        <v>34</v>
      </c>
      <c r="B14" s="61" t="s">
        <v>23</v>
      </c>
      <c r="C14" s="61" t="s">
        <v>35</v>
      </c>
      <c r="D14" s="63">
        <v>686</v>
      </c>
      <c r="E14" s="67">
        <v>12.1</v>
      </c>
      <c r="F14" s="63">
        <v>4742</v>
      </c>
      <c r="G14" s="67">
        <v>83.9</v>
      </c>
      <c r="H14" s="63">
        <v>225</v>
      </c>
      <c r="I14" s="67">
        <v>4</v>
      </c>
      <c r="J14" s="63">
        <v>5653</v>
      </c>
    </row>
    <row r="15" spans="1:10" ht="15" customHeight="1" x14ac:dyDescent="0.2">
      <c r="A15" s="60" t="s">
        <v>84</v>
      </c>
      <c r="B15" s="61" t="s">
        <v>23</v>
      </c>
      <c r="C15" s="61" t="s">
        <v>85</v>
      </c>
      <c r="D15" s="63">
        <v>1340.25</v>
      </c>
      <c r="E15" s="67">
        <v>27.1</v>
      </c>
      <c r="F15" s="63">
        <v>3345.25</v>
      </c>
      <c r="G15" s="67">
        <v>67.599999999999994</v>
      </c>
      <c r="H15" s="63">
        <v>266.5</v>
      </c>
      <c r="I15" s="67">
        <v>5.4</v>
      </c>
      <c r="J15" s="63">
        <v>4952</v>
      </c>
    </row>
    <row r="16" spans="1:10" ht="15" customHeight="1" x14ac:dyDescent="0.2">
      <c r="A16" s="60" t="s">
        <v>90</v>
      </c>
      <c r="B16" s="61" t="s">
        <v>18</v>
      </c>
      <c r="C16" s="61" t="s">
        <v>91</v>
      </c>
      <c r="D16" s="63">
        <v>879</v>
      </c>
      <c r="E16" s="67">
        <v>17.8</v>
      </c>
      <c r="F16" s="63">
        <v>3893</v>
      </c>
      <c r="G16" s="67">
        <v>79</v>
      </c>
      <c r="H16" s="63">
        <v>154</v>
      </c>
      <c r="I16" s="67">
        <v>3.1</v>
      </c>
      <c r="J16" s="63">
        <v>4926</v>
      </c>
    </row>
    <row r="17" spans="1:10" ht="15" customHeight="1" x14ac:dyDescent="0.2">
      <c r="A17" s="60" t="s">
        <v>135</v>
      </c>
      <c r="B17" s="61" t="s">
        <v>23</v>
      </c>
      <c r="C17" s="61" t="s">
        <v>136</v>
      </c>
      <c r="D17" s="63">
        <v>683.99</v>
      </c>
      <c r="E17" s="67">
        <v>16.2</v>
      </c>
      <c r="F17" s="63">
        <v>3271.25</v>
      </c>
      <c r="G17" s="67">
        <v>77.7</v>
      </c>
      <c r="H17" s="63">
        <v>255.05</v>
      </c>
      <c r="I17" s="67">
        <v>6.1</v>
      </c>
      <c r="J17" s="63">
        <v>4210.29</v>
      </c>
    </row>
    <row r="18" spans="1:10" ht="15" customHeight="1" x14ac:dyDescent="0.2">
      <c r="A18" s="60" t="s">
        <v>135</v>
      </c>
      <c r="B18" s="61" t="s">
        <v>18</v>
      </c>
      <c r="C18" s="61" t="s">
        <v>140</v>
      </c>
      <c r="D18" s="63">
        <v>566</v>
      </c>
      <c r="E18" s="67">
        <v>14.4</v>
      </c>
      <c r="F18" s="63">
        <v>3125</v>
      </c>
      <c r="G18" s="67">
        <v>79.400000000000006</v>
      </c>
      <c r="H18" s="63">
        <v>244</v>
      </c>
      <c r="I18" s="67">
        <v>6.2</v>
      </c>
      <c r="J18" s="63">
        <v>3935</v>
      </c>
    </row>
    <row r="19" spans="1:10" ht="15" customHeight="1" x14ac:dyDescent="0.2">
      <c r="A19" s="60" t="s">
        <v>41</v>
      </c>
      <c r="B19" s="61" t="s">
        <v>23</v>
      </c>
      <c r="C19" s="61" t="s">
        <v>42</v>
      </c>
      <c r="D19" s="63">
        <v>1030</v>
      </c>
      <c r="E19" s="67">
        <v>19.3</v>
      </c>
      <c r="F19" s="63">
        <v>4067</v>
      </c>
      <c r="G19" s="67">
        <v>76.099999999999994</v>
      </c>
      <c r="H19" s="63">
        <v>250</v>
      </c>
      <c r="I19" s="67">
        <v>4.7</v>
      </c>
      <c r="J19" s="63">
        <v>5347</v>
      </c>
    </row>
    <row r="20" spans="1:10" ht="15" customHeight="1" x14ac:dyDescent="0.2">
      <c r="A20" s="60" t="s">
        <v>88</v>
      </c>
      <c r="B20" s="61" t="s">
        <v>23</v>
      </c>
      <c r="C20" s="61" t="s">
        <v>89</v>
      </c>
      <c r="D20" s="63">
        <v>906.16</v>
      </c>
      <c r="E20" s="67">
        <v>18.399999999999999</v>
      </c>
      <c r="F20" s="63">
        <v>3567.83</v>
      </c>
      <c r="G20" s="67">
        <v>72.3</v>
      </c>
      <c r="H20" s="63">
        <v>458.5</v>
      </c>
      <c r="I20" s="67">
        <v>9.3000000000000007</v>
      </c>
      <c r="J20" s="63">
        <v>4932.49</v>
      </c>
    </row>
    <row r="21" spans="1:10" ht="15" customHeight="1" x14ac:dyDescent="0.2">
      <c r="A21" s="60" t="s">
        <v>88</v>
      </c>
      <c r="B21" s="61" t="s">
        <v>23</v>
      </c>
      <c r="C21" s="61" t="s">
        <v>98</v>
      </c>
      <c r="D21" s="63">
        <v>660</v>
      </c>
      <c r="E21" s="67">
        <v>13.7</v>
      </c>
      <c r="F21" s="63">
        <v>4002</v>
      </c>
      <c r="G21" s="67">
        <v>83.2</v>
      </c>
      <c r="H21" s="63">
        <v>146</v>
      </c>
      <c r="I21" s="67">
        <v>3</v>
      </c>
      <c r="J21" s="63">
        <v>4808</v>
      </c>
    </row>
    <row r="22" spans="1:10" ht="15" customHeight="1" x14ac:dyDescent="0.2">
      <c r="A22" s="60" t="s">
        <v>115</v>
      </c>
      <c r="B22" s="61" t="s">
        <v>23</v>
      </c>
      <c r="C22" s="61" t="s">
        <v>116</v>
      </c>
      <c r="D22" s="63">
        <v>650</v>
      </c>
      <c r="E22" s="67">
        <v>14</v>
      </c>
      <c r="F22" s="63">
        <v>3237</v>
      </c>
      <c r="G22" s="67">
        <v>69.599999999999994</v>
      </c>
      <c r="H22" s="63">
        <v>766</v>
      </c>
      <c r="I22" s="67">
        <v>16.5</v>
      </c>
      <c r="J22" s="63">
        <v>4653</v>
      </c>
    </row>
    <row r="23" spans="1:10" ht="15" customHeight="1" x14ac:dyDescent="0.2">
      <c r="A23" s="60" t="s">
        <v>21</v>
      </c>
      <c r="B23" s="61" t="s">
        <v>23</v>
      </c>
      <c r="C23" s="61" t="s">
        <v>22</v>
      </c>
      <c r="D23" s="63">
        <v>875.08</v>
      </c>
      <c r="E23" s="67">
        <v>13.4</v>
      </c>
      <c r="F23" s="63">
        <v>5019.4399999999996</v>
      </c>
      <c r="G23" s="67">
        <v>76.7</v>
      </c>
      <c r="H23" s="63">
        <v>652.03</v>
      </c>
      <c r="I23" s="67">
        <v>10</v>
      </c>
      <c r="J23" s="63">
        <v>6546.55</v>
      </c>
    </row>
    <row r="24" spans="1:10" ht="15" customHeight="1" x14ac:dyDescent="0.2">
      <c r="A24" s="60" t="s">
        <v>95</v>
      </c>
      <c r="B24" s="61" t="s">
        <v>23</v>
      </c>
      <c r="C24" s="61" t="s">
        <v>114</v>
      </c>
      <c r="D24" s="63">
        <v>845.5</v>
      </c>
      <c r="E24" s="67">
        <v>18</v>
      </c>
      <c r="F24" s="63">
        <v>3600.5</v>
      </c>
      <c r="G24" s="67">
        <v>76.8</v>
      </c>
      <c r="H24" s="63">
        <v>243</v>
      </c>
      <c r="I24" s="67">
        <v>5.2</v>
      </c>
      <c r="J24" s="63">
        <v>4689</v>
      </c>
    </row>
    <row r="25" spans="1:10" ht="15" customHeight="1" x14ac:dyDescent="0.2">
      <c r="A25" s="60" t="s">
        <v>95</v>
      </c>
      <c r="B25" s="61" t="s">
        <v>23</v>
      </c>
      <c r="C25" s="61" t="s">
        <v>96</v>
      </c>
      <c r="D25" s="63">
        <v>741</v>
      </c>
      <c r="E25" s="67">
        <v>15.4</v>
      </c>
      <c r="F25" s="63">
        <v>3843</v>
      </c>
      <c r="G25" s="67">
        <v>79.7</v>
      </c>
      <c r="H25" s="63">
        <v>237</v>
      </c>
      <c r="I25" s="67">
        <v>4.9000000000000004</v>
      </c>
      <c r="J25" s="63">
        <v>4821</v>
      </c>
    </row>
    <row r="26" spans="1:10" ht="15" customHeight="1" x14ac:dyDescent="0.2">
      <c r="A26" s="60" t="s">
        <v>142</v>
      </c>
      <c r="B26" s="61" t="s">
        <v>23</v>
      </c>
      <c r="C26" s="61" t="s">
        <v>143</v>
      </c>
      <c r="D26" s="63">
        <v>623</v>
      </c>
      <c r="E26" s="67">
        <v>18.7</v>
      </c>
      <c r="F26" s="63">
        <v>2459</v>
      </c>
      <c r="G26" s="67">
        <v>73.7</v>
      </c>
      <c r="H26" s="63">
        <v>253</v>
      </c>
      <c r="I26" s="67">
        <v>7.6</v>
      </c>
      <c r="J26" s="63">
        <v>3335</v>
      </c>
    </row>
    <row r="27" spans="1:10" ht="15" customHeight="1" x14ac:dyDescent="0.2">
      <c r="A27" s="60" t="s">
        <v>122</v>
      </c>
      <c r="B27" s="61" t="s">
        <v>23</v>
      </c>
      <c r="C27" s="61" t="s">
        <v>123</v>
      </c>
      <c r="D27" s="63">
        <v>736</v>
      </c>
      <c r="E27" s="67">
        <v>16.5</v>
      </c>
      <c r="F27" s="63">
        <v>3361</v>
      </c>
      <c r="G27" s="67">
        <v>75.5</v>
      </c>
      <c r="H27" s="63">
        <v>354</v>
      </c>
      <c r="I27" s="67">
        <v>8</v>
      </c>
      <c r="J27" s="63">
        <v>4451</v>
      </c>
    </row>
    <row r="28" spans="1:10" ht="15" customHeight="1" x14ac:dyDescent="0.2">
      <c r="A28" s="60" t="s">
        <v>28</v>
      </c>
      <c r="B28" s="61" t="s">
        <v>18</v>
      </c>
      <c r="C28" s="61" t="s">
        <v>29</v>
      </c>
      <c r="D28" s="63">
        <v>1455</v>
      </c>
      <c r="E28" s="67">
        <v>24.6</v>
      </c>
      <c r="F28" s="63">
        <v>4115</v>
      </c>
      <c r="G28" s="67">
        <v>69.7</v>
      </c>
      <c r="H28" s="63">
        <v>335</v>
      </c>
      <c r="I28" s="67">
        <v>5.7</v>
      </c>
      <c r="J28" s="63">
        <v>5905</v>
      </c>
    </row>
    <row r="29" spans="1:10" ht="15" customHeight="1" x14ac:dyDescent="0.2">
      <c r="A29" s="60" t="s">
        <v>28</v>
      </c>
      <c r="B29" s="61" t="s">
        <v>18</v>
      </c>
      <c r="C29" s="61" t="s">
        <v>64</v>
      </c>
      <c r="D29" s="63">
        <v>606</v>
      </c>
      <c r="E29" s="67">
        <v>11.8</v>
      </c>
      <c r="F29" s="63">
        <v>4354</v>
      </c>
      <c r="G29" s="67">
        <v>84.9</v>
      </c>
      <c r="H29" s="63">
        <v>168</v>
      </c>
      <c r="I29" s="67">
        <v>3.3</v>
      </c>
      <c r="J29" s="63">
        <v>5128</v>
      </c>
    </row>
    <row r="30" spans="1:10" ht="15" customHeight="1" x14ac:dyDescent="0.2">
      <c r="A30" s="60" t="s">
        <v>28</v>
      </c>
      <c r="B30" s="61" t="s">
        <v>18</v>
      </c>
      <c r="C30" s="61" t="s">
        <v>72</v>
      </c>
      <c r="D30" s="63">
        <v>706</v>
      </c>
      <c r="E30" s="67">
        <v>14</v>
      </c>
      <c r="F30" s="63">
        <v>3931</v>
      </c>
      <c r="G30" s="67">
        <v>77.900000000000006</v>
      </c>
      <c r="H30" s="63">
        <v>412</v>
      </c>
      <c r="I30" s="67">
        <v>8.1999999999999993</v>
      </c>
      <c r="J30" s="63">
        <v>5049</v>
      </c>
    </row>
    <row r="31" spans="1:10" ht="15" customHeight="1" x14ac:dyDescent="0.2">
      <c r="A31" s="60" t="s">
        <v>37</v>
      </c>
      <c r="B31" s="61" t="s">
        <v>377</v>
      </c>
      <c r="C31" s="61" t="s">
        <v>38</v>
      </c>
      <c r="D31" s="63">
        <v>925</v>
      </c>
      <c r="E31" s="67">
        <v>16.600000000000001</v>
      </c>
      <c r="F31" s="63">
        <v>4088</v>
      </c>
      <c r="G31" s="67">
        <v>73.2</v>
      </c>
      <c r="H31" s="63">
        <v>573</v>
      </c>
      <c r="I31" s="67">
        <v>10.3</v>
      </c>
      <c r="J31" s="63">
        <v>5586</v>
      </c>
    </row>
    <row r="32" spans="1:10" ht="15" customHeight="1" x14ac:dyDescent="0.2">
      <c r="A32" s="60" t="s">
        <v>37</v>
      </c>
      <c r="B32" s="61" t="s">
        <v>23</v>
      </c>
      <c r="C32" s="61" t="s">
        <v>137</v>
      </c>
      <c r="D32" s="63">
        <v>677</v>
      </c>
      <c r="E32" s="67">
        <v>16.600000000000001</v>
      </c>
      <c r="F32" s="63">
        <v>3145</v>
      </c>
      <c r="G32" s="67">
        <v>76.900000000000006</v>
      </c>
      <c r="H32" s="63">
        <v>266</v>
      </c>
      <c r="I32" s="67">
        <v>6.5</v>
      </c>
      <c r="J32" s="63">
        <v>4088</v>
      </c>
    </row>
    <row r="33" spans="1:10" ht="15" customHeight="1" x14ac:dyDescent="0.2">
      <c r="A33" s="60" t="s">
        <v>119</v>
      </c>
      <c r="B33" s="61" t="s">
        <v>23</v>
      </c>
      <c r="C33" s="61" t="s">
        <v>120</v>
      </c>
      <c r="D33" s="63">
        <v>633</v>
      </c>
      <c r="E33" s="67">
        <v>14.2</v>
      </c>
      <c r="F33" s="63">
        <v>3661</v>
      </c>
      <c r="G33" s="67">
        <v>82.2</v>
      </c>
      <c r="H33" s="63">
        <v>159</v>
      </c>
      <c r="I33" s="67">
        <v>3.6</v>
      </c>
      <c r="J33" s="63">
        <v>4453</v>
      </c>
    </row>
    <row r="34" spans="1:10" ht="15" customHeight="1" x14ac:dyDescent="0.2">
      <c r="A34" s="60" t="s">
        <v>51</v>
      </c>
      <c r="B34" s="61" t="s">
        <v>23</v>
      </c>
      <c r="C34" s="61" t="s">
        <v>52</v>
      </c>
      <c r="D34" s="63">
        <v>944</v>
      </c>
      <c r="E34" s="67">
        <v>17.899999999999999</v>
      </c>
      <c r="F34" s="63">
        <v>4154</v>
      </c>
      <c r="G34" s="67">
        <v>78.8</v>
      </c>
      <c r="H34" s="63">
        <v>173</v>
      </c>
      <c r="I34" s="67">
        <v>3.3</v>
      </c>
      <c r="J34" s="63">
        <v>5271</v>
      </c>
    </row>
    <row r="35" spans="1:10" ht="15" customHeight="1" x14ac:dyDescent="0.2">
      <c r="A35" s="60" t="s">
        <v>46</v>
      </c>
      <c r="B35" s="61" t="s">
        <v>23</v>
      </c>
      <c r="C35" s="61" t="s">
        <v>47</v>
      </c>
      <c r="D35" s="63">
        <v>714</v>
      </c>
      <c r="E35" s="67">
        <v>13.5</v>
      </c>
      <c r="F35" s="63">
        <v>4302</v>
      </c>
      <c r="G35" s="67">
        <v>81.2</v>
      </c>
      <c r="H35" s="63">
        <v>285</v>
      </c>
      <c r="I35" s="67">
        <v>5.4</v>
      </c>
      <c r="J35" s="63">
        <v>5301</v>
      </c>
    </row>
    <row r="36" spans="1:10" ht="15" customHeight="1" x14ac:dyDescent="0.2">
      <c r="A36" s="60" t="s">
        <v>44</v>
      </c>
      <c r="B36" s="61" t="s">
        <v>18</v>
      </c>
      <c r="C36" s="61" t="s">
        <v>45</v>
      </c>
      <c r="D36" s="63">
        <v>970</v>
      </c>
      <c r="E36" s="67">
        <v>18.3</v>
      </c>
      <c r="F36" s="63">
        <v>3772.7</v>
      </c>
      <c r="G36" s="67">
        <v>71.099999999999994</v>
      </c>
      <c r="H36" s="63">
        <v>566.6</v>
      </c>
      <c r="I36" s="67">
        <v>10.7</v>
      </c>
      <c r="J36" s="63">
        <v>5309.3</v>
      </c>
    </row>
    <row r="37" spans="1:10" ht="15" customHeight="1" x14ac:dyDescent="0.2">
      <c r="A37" s="60" t="s">
        <v>44</v>
      </c>
      <c r="B37" s="61" t="s">
        <v>23</v>
      </c>
      <c r="C37" s="61" t="s">
        <v>77</v>
      </c>
      <c r="D37" s="63">
        <v>807</v>
      </c>
      <c r="E37" s="67">
        <v>16.100000000000001</v>
      </c>
      <c r="F37" s="63">
        <v>3934</v>
      </c>
      <c r="G37" s="67">
        <v>78.5</v>
      </c>
      <c r="H37" s="63">
        <v>269</v>
      </c>
      <c r="I37" s="67">
        <v>5.4</v>
      </c>
      <c r="J37" s="63">
        <v>5010</v>
      </c>
    </row>
    <row r="38" spans="1:10" ht="15" customHeight="1" x14ac:dyDescent="0.2">
      <c r="A38" s="60" t="s">
        <v>57</v>
      </c>
      <c r="B38" s="61" t="s">
        <v>23</v>
      </c>
      <c r="C38" s="61" t="s">
        <v>58</v>
      </c>
      <c r="D38" s="63">
        <v>861.95</v>
      </c>
      <c r="E38" s="67">
        <v>16.5</v>
      </c>
      <c r="F38" s="63">
        <v>3661.6</v>
      </c>
      <c r="G38" s="67">
        <v>70</v>
      </c>
      <c r="H38" s="63">
        <v>710.8</v>
      </c>
      <c r="I38" s="67">
        <v>13.6</v>
      </c>
      <c r="J38" s="63">
        <v>5234.3500000000004</v>
      </c>
    </row>
    <row r="39" spans="1:10" ht="15" customHeight="1" x14ac:dyDescent="0.2">
      <c r="A39" s="60" t="s">
        <v>66</v>
      </c>
      <c r="B39" s="61" t="s">
        <v>23</v>
      </c>
      <c r="C39" s="61" t="s">
        <v>67</v>
      </c>
      <c r="D39" s="63">
        <v>735</v>
      </c>
      <c r="E39" s="67">
        <v>14.4</v>
      </c>
      <c r="F39" s="63">
        <v>4234</v>
      </c>
      <c r="G39" s="67">
        <v>83</v>
      </c>
      <c r="H39" s="63">
        <v>133</v>
      </c>
      <c r="I39" s="67">
        <v>2.6</v>
      </c>
      <c r="J39" s="63">
        <v>5102</v>
      </c>
    </row>
    <row r="40" spans="1:10" ht="15" customHeight="1" x14ac:dyDescent="0.2">
      <c r="A40" s="60" t="s">
        <v>70</v>
      </c>
      <c r="B40" s="61" t="s">
        <v>18</v>
      </c>
      <c r="C40" s="61" t="s">
        <v>138</v>
      </c>
      <c r="D40" s="63">
        <v>969</v>
      </c>
      <c r="E40" s="67">
        <v>24.2</v>
      </c>
      <c r="F40" s="63">
        <v>2660</v>
      </c>
      <c r="G40" s="67">
        <v>66.400000000000006</v>
      </c>
      <c r="H40" s="63">
        <v>379</v>
      </c>
      <c r="I40" s="67">
        <v>9.5</v>
      </c>
      <c r="J40" s="63">
        <v>4008</v>
      </c>
    </row>
    <row r="41" spans="1:10" ht="15" customHeight="1" x14ac:dyDescent="0.2">
      <c r="A41" s="60" t="s">
        <v>70</v>
      </c>
      <c r="B41" s="61" t="s">
        <v>18</v>
      </c>
      <c r="C41" s="61" t="s">
        <v>93</v>
      </c>
      <c r="D41" s="63">
        <v>812.3</v>
      </c>
      <c r="E41" s="67">
        <v>16.7</v>
      </c>
      <c r="F41" s="63">
        <v>3716.1</v>
      </c>
      <c r="G41" s="67">
        <v>76.400000000000006</v>
      </c>
      <c r="H41" s="63">
        <v>336.9</v>
      </c>
      <c r="I41" s="67">
        <v>6.9</v>
      </c>
      <c r="J41" s="63">
        <v>4865.3</v>
      </c>
    </row>
    <row r="42" spans="1:10" ht="15" customHeight="1" x14ac:dyDescent="0.2">
      <c r="A42" s="60" t="s">
        <v>70</v>
      </c>
      <c r="B42" s="61" t="s">
        <v>23</v>
      </c>
      <c r="C42" s="61" t="s">
        <v>71</v>
      </c>
      <c r="D42" s="63">
        <v>1078</v>
      </c>
      <c r="E42" s="67">
        <v>21.2</v>
      </c>
      <c r="F42" s="63">
        <v>3676</v>
      </c>
      <c r="G42" s="67">
        <v>72.2</v>
      </c>
      <c r="H42" s="63">
        <v>336</v>
      </c>
      <c r="I42" s="67">
        <v>6.6</v>
      </c>
      <c r="J42" s="63">
        <v>5090</v>
      </c>
    </row>
    <row r="43" spans="1:10" ht="15" customHeight="1" x14ac:dyDescent="0.2">
      <c r="A43" s="60" t="s">
        <v>70</v>
      </c>
      <c r="B43" s="61" t="s">
        <v>23</v>
      </c>
      <c r="C43" s="61" t="s">
        <v>133</v>
      </c>
      <c r="D43" s="63">
        <v>828.5</v>
      </c>
      <c r="E43" s="67">
        <v>19.399999999999999</v>
      </c>
      <c r="F43" s="63">
        <v>3110</v>
      </c>
      <c r="G43" s="67">
        <v>73</v>
      </c>
      <c r="H43" s="63">
        <v>324.5</v>
      </c>
      <c r="I43" s="67">
        <v>7.6</v>
      </c>
      <c r="J43" s="63">
        <v>4263</v>
      </c>
    </row>
    <row r="44" spans="1:10" ht="15" customHeight="1" x14ac:dyDescent="0.2">
      <c r="A44" s="60" t="s">
        <v>111</v>
      </c>
      <c r="B44" s="61" t="s">
        <v>23</v>
      </c>
      <c r="C44" s="61" t="s">
        <v>112</v>
      </c>
      <c r="D44" s="63">
        <v>757</v>
      </c>
      <c r="E44" s="67">
        <v>16.100000000000001</v>
      </c>
      <c r="F44" s="63">
        <v>3701</v>
      </c>
      <c r="G44" s="67">
        <v>78.900000000000006</v>
      </c>
      <c r="H44" s="63">
        <v>232</v>
      </c>
      <c r="I44" s="67">
        <v>4.9000000000000004</v>
      </c>
      <c r="J44" s="63">
        <v>4690</v>
      </c>
    </row>
    <row r="45" spans="1:10" ht="15" customHeight="1" x14ac:dyDescent="0.2">
      <c r="A45" s="60" t="s">
        <v>106</v>
      </c>
      <c r="B45" s="61" t="s">
        <v>23</v>
      </c>
      <c r="C45" s="61" t="s">
        <v>129</v>
      </c>
      <c r="D45" s="63">
        <v>765</v>
      </c>
      <c r="E45" s="67">
        <v>17.7</v>
      </c>
      <c r="F45" s="63">
        <v>3352</v>
      </c>
      <c r="G45" s="67">
        <v>77.7</v>
      </c>
      <c r="H45" s="63">
        <v>199</v>
      </c>
      <c r="I45" s="67">
        <v>4.5999999999999996</v>
      </c>
      <c r="J45" s="63">
        <v>4316</v>
      </c>
    </row>
    <row r="46" spans="1:10" ht="15" customHeight="1" x14ac:dyDescent="0.2">
      <c r="A46" s="60" t="s">
        <v>106</v>
      </c>
      <c r="B46" s="61" t="s">
        <v>18</v>
      </c>
      <c r="C46" s="61" t="s">
        <v>107</v>
      </c>
      <c r="D46" s="63">
        <v>780</v>
      </c>
      <c r="E46" s="67">
        <v>16.5</v>
      </c>
      <c r="F46" s="63">
        <v>3751</v>
      </c>
      <c r="G46" s="67">
        <v>79.400000000000006</v>
      </c>
      <c r="H46" s="63">
        <v>196</v>
      </c>
      <c r="I46" s="67">
        <v>4.0999999999999996</v>
      </c>
      <c r="J46" s="63">
        <v>4727</v>
      </c>
    </row>
    <row r="47" spans="1:10" ht="15" customHeight="1" x14ac:dyDescent="0.2">
      <c r="A47" s="60" t="s">
        <v>80</v>
      </c>
      <c r="B47" s="61" t="s">
        <v>23</v>
      </c>
      <c r="C47" s="61" t="s">
        <v>81</v>
      </c>
      <c r="D47" s="63">
        <v>742</v>
      </c>
      <c r="E47" s="67">
        <v>14.8</v>
      </c>
      <c r="F47" s="63">
        <v>4023</v>
      </c>
      <c r="G47" s="67">
        <v>80.400000000000006</v>
      </c>
      <c r="H47" s="63">
        <v>236</v>
      </c>
      <c r="I47" s="67">
        <v>4.7</v>
      </c>
      <c r="J47" s="63">
        <v>5001</v>
      </c>
    </row>
    <row r="48" spans="1:10" ht="15" customHeight="1" x14ac:dyDescent="0.2">
      <c r="A48" s="60" t="s">
        <v>117</v>
      </c>
      <c r="B48" s="61" t="s">
        <v>23</v>
      </c>
      <c r="C48" s="61" t="s">
        <v>118</v>
      </c>
      <c r="D48" s="63">
        <v>849</v>
      </c>
      <c r="E48" s="67">
        <v>18.5</v>
      </c>
      <c r="F48" s="63">
        <v>3592</v>
      </c>
      <c r="G48" s="67">
        <v>78.3</v>
      </c>
      <c r="H48" s="63">
        <v>144</v>
      </c>
      <c r="I48" s="67">
        <v>3.1</v>
      </c>
      <c r="J48" s="63">
        <v>4585</v>
      </c>
    </row>
    <row r="49" spans="1:10" ht="15" customHeight="1" x14ac:dyDescent="0.2">
      <c r="A49" s="60" t="s">
        <v>78</v>
      </c>
      <c r="B49" s="61" t="s">
        <v>377</v>
      </c>
      <c r="C49" s="61" t="s">
        <v>99</v>
      </c>
      <c r="D49" s="63">
        <v>877</v>
      </c>
      <c r="E49" s="67">
        <v>18.399999999999999</v>
      </c>
      <c r="F49" s="63">
        <v>3733</v>
      </c>
      <c r="G49" s="67">
        <v>78.3</v>
      </c>
      <c r="H49" s="63">
        <v>160</v>
      </c>
      <c r="I49" s="67">
        <v>3.4</v>
      </c>
      <c r="J49" s="63">
        <v>4770</v>
      </c>
    </row>
    <row r="50" spans="1:10" ht="15" customHeight="1" x14ac:dyDescent="0.2">
      <c r="A50" s="60" t="s">
        <v>78</v>
      </c>
      <c r="B50" s="61" t="s">
        <v>18</v>
      </c>
      <c r="C50" s="61" t="s">
        <v>125</v>
      </c>
      <c r="D50" s="63">
        <v>750</v>
      </c>
      <c r="E50" s="67">
        <v>16.899999999999999</v>
      </c>
      <c r="F50" s="63">
        <v>3200</v>
      </c>
      <c r="G50" s="67">
        <v>72.2</v>
      </c>
      <c r="H50" s="63">
        <v>485</v>
      </c>
      <c r="I50" s="67">
        <v>10.9</v>
      </c>
      <c r="J50" s="63">
        <v>4435</v>
      </c>
    </row>
    <row r="51" spans="1:10" ht="15" customHeight="1" x14ac:dyDescent="0.2">
      <c r="A51" s="60" t="s">
        <v>78</v>
      </c>
      <c r="B51" s="61" t="s">
        <v>377</v>
      </c>
      <c r="C51" s="61" t="s">
        <v>79</v>
      </c>
      <c r="D51" s="63">
        <v>838</v>
      </c>
      <c r="E51" s="67">
        <v>16.7</v>
      </c>
      <c r="F51" s="63">
        <v>3902</v>
      </c>
      <c r="G51" s="67">
        <v>78</v>
      </c>
      <c r="H51" s="63">
        <v>265</v>
      </c>
      <c r="I51" s="67">
        <v>5.3</v>
      </c>
      <c r="J51" s="63">
        <v>5005</v>
      </c>
    </row>
    <row r="52" spans="1:10" ht="15" customHeight="1" x14ac:dyDescent="0.2">
      <c r="A52" s="60" t="s">
        <v>59</v>
      </c>
      <c r="B52" s="61" t="s">
        <v>23</v>
      </c>
      <c r="C52" s="61" t="s">
        <v>60</v>
      </c>
      <c r="D52" s="63">
        <v>774</v>
      </c>
      <c r="E52" s="67">
        <v>14.8</v>
      </c>
      <c r="F52" s="63">
        <v>4084</v>
      </c>
      <c r="G52" s="67">
        <v>78.3</v>
      </c>
      <c r="H52" s="63">
        <v>359</v>
      </c>
      <c r="I52" s="67">
        <v>6.9</v>
      </c>
      <c r="J52" s="63">
        <v>5217</v>
      </c>
    </row>
    <row r="53" spans="1:10" ht="15" customHeight="1" x14ac:dyDescent="0.2">
      <c r="A53" s="60" t="s">
        <v>54</v>
      </c>
      <c r="B53" s="61" t="s">
        <v>18</v>
      </c>
      <c r="C53" s="61" t="s">
        <v>55</v>
      </c>
      <c r="D53" s="63">
        <v>1075.1500000000001</v>
      </c>
      <c r="E53" s="67">
        <v>20.5</v>
      </c>
      <c r="F53" s="63">
        <v>3967</v>
      </c>
      <c r="G53" s="67">
        <v>75.7</v>
      </c>
      <c r="H53" s="63">
        <v>196</v>
      </c>
      <c r="I53" s="67">
        <v>3.7</v>
      </c>
      <c r="J53" s="63">
        <v>5238.1499999999996</v>
      </c>
    </row>
    <row r="54" spans="1:10" ht="15" customHeight="1" x14ac:dyDescent="0.2">
      <c r="A54" s="60" t="s">
        <v>54</v>
      </c>
      <c r="B54" s="61" t="s">
        <v>23</v>
      </c>
      <c r="C54" s="61" t="s">
        <v>68</v>
      </c>
      <c r="D54" s="63">
        <v>826.5</v>
      </c>
      <c r="E54" s="67">
        <v>16.2</v>
      </c>
      <c r="F54" s="63">
        <v>3767.5</v>
      </c>
      <c r="G54" s="67">
        <v>73.8</v>
      </c>
      <c r="H54" s="63">
        <v>508</v>
      </c>
      <c r="I54" s="67">
        <v>10</v>
      </c>
      <c r="J54" s="63">
        <v>5102</v>
      </c>
    </row>
    <row r="55" spans="1:10" ht="15" customHeight="1" x14ac:dyDescent="0.2">
      <c r="A55" s="60" t="s">
        <v>73</v>
      </c>
      <c r="B55" s="61" t="s">
        <v>23</v>
      </c>
      <c r="C55" s="61" t="s">
        <v>74</v>
      </c>
      <c r="D55" s="63">
        <v>797</v>
      </c>
      <c r="E55" s="67">
        <v>15.9</v>
      </c>
      <c r="F55" s="63">
        <v>4031</v>
      </c>
      <c r="G55" s="67">
        <v>80.2</v>
      </c>
      <c r="H55" s="63">
        <v>198</v>
      </c>
      <c r="I55" s="67">
        <v>3.9</v>
      </c>
      <c r="J55" s="63">
        <v>5026</v>
      </c>
    </row>
    <row r="56" spans="1:10" ht="15" customHeight="1" x14ac:dyDescent="0.2">
      <c r="A56" s="60" t="s">
        <v>73</v>
      </c>
      <c r="B56" s="61" t="s">
        <v>23</v>
      </c>
      <c r="C56" s="61" t="s">
        <v>83</v>
      </c>
      <c r="D56" s="63">
        <v>889</v>
      </c>
      <c r="E56" s="67">
        <v>17.899999999999999</v>
      </c>
      <c r="F56" s="63">
        <v>3769</v>
      </c>
      <c r="G56" s="67">
        <v>75.7</v>
      </c>
      <c r="H56" s="63">
        <v>318</v>
      </c>
      <c r="I56" s="67">
        <v>6.4</v>
      </c>
      <c r="J56" s="63">
        <v>4976</v>
      </c>
    </row>
    <row r="57" spans="1:10" ht="15" customHeight="1" x14ac:dyDescent="0.2">
      <c r="A57" s="60" t="s">
        <v>73</v>
      </c>
      <c r="B57" s="61" t="s">
        <v>23</v>
      </c>
      <c r="C57" s="61" t="s">
        <v>101</v>
      </c>
      <c r="D57" s="63">
        <v>885</v>
      </c>
      <c r="E57" s="67">
        <v>18.600000000000001</v>
      </c>
      <c r="F57" s="63">
        <v>3433</v>
      </c>
      <c r="G57" s="67">
        <v>72</v>
      </c>
      <c r="H57" s="63">
        <v>452</v>
      </c>
      <c r="I57" s="67">
        <v>9.5</v>
      </c>
      <c r="J57" s="63">
        <v>4770</v>
      </c>
    </row>
    <row r="58" spans="1:10" ht="15" customHeight="1" x14ac:dyDescent="0.2">
      <c r="A58" s="60" t="s">
        <v>48</v>
      </c>
      <c r="B58" s="61" t="s">
        <v>23</v>
      </c>
      <c r="C58" s="61" t="s">
        <v>49</v>
      </c>
      <c r="D58" s="63">
        <v>805</v>
      </c>
      <c r="E58" s="67">
        <v>15.2</v>
      </c>
      <c r="F58" s="63">
        <v>4021.65</v>
      </c>
      <c r="G58" s="67">
        <v>76</v>
      </c>
      <c r="H58" s="63">
        <v>466</v>
      </c>
      <c r="I58" s="67">
        <v>8.8000000000000007</v>
      </c>
      <c r="J58" s="63">
        <v>5292.65</v>
      </c>
    </row>
    <row r="59" spans="1:10" ht="15" customHeight="1" x14ac:dyDescent="0.2">
      <c r="A59" s="60" t="s">
        <v>61</v>
      </c>
      <c r="B59" s="61" t="s">
        <v>23</v>
      </c>
      <c r="C59" s="61" t="s">
        <v>62</v>
      </c>
      <c r="D59" s="63">
        <v>662.25</v>
      </c>
      <c r="E59" s="67">
        <v>12.7</v>
      </c>
      <c r="F59" s="63">
        <v>3759.75</v>
      </c>
      <c r="G59" s="67">
        <v>72.3</v>
      </c>
      <c r="H59" s="63">
        <v>777.9</v>
      </c>
      <c r="I59" s="67">
        <v>15</v>
      </c>
      <c r="J59" s="63">
        <v>5199.8999999999996</v>
      </c>
    </row>
    <row r="60" spans="1:10" ht="15" customHeight="1" x14ac:dyDescent="0.2">
      <c r="A60" s="60" t="s">
        <v>75</v>
      </c>
      <c r="B60" s="61" t="s">
        <v>23</v>
      </c>
      <c r="C60" s="61" t="s">
        <v>76</v>
      </c>
      <c r="D60" s="63">
        <v>924</v>
      </c>
      <c r="E60" s="67">
        <v>18.399999999999999</v>
      </c>
      <c r="F60" s="63">
        <v>3720</v>
      </c>
      <c r="G60" s="67">
        <v>74.2</v>
      </c>
      <c r="H60" s="63">
        <v>367</v>
      </c>
      <c r="I60" s="67">
        <v>7.3</v>
      </c>
      <c r="J60" s="63">
        <v>5011</v>
      </c>
    </row>
    <row r="61" spans="1:10" ht="15" customHeight="1" x14ac:dyDescent="0.2">
      <c r="A61" s="60" t="s">
        <v>31</v>
      </c>
      <c r="B61" s="61" t="s">
        <v>377</v>
      </c>
      <c r="C61" s="61" t="s">
        <v>32</v>
      </c>
      <c r="D61" s="63">
        <v>843</v>
      </c>
      <c r="E61" s="67">
        <v>14.3</v>
      </c>
      <c r="F61" s="63">
        <v>4552</v>
      </c>
      <c r="G61" s="67">
        <v>77.400000000000006</v>
      </c>
      <c r="H61" s="63">
        <v>486</v>
      </c>
      <c r="I61" s="67">
        <v>8.3000000000000007</v>
      </c>
      <c r="J61" s="63">
        <v>5881</v>
      </c>
    </row>
    <row r="62" spans="1:10" ht="15" customHeight="1" x14ac:dyDescent="0.2">
      <c r="A62" s="5" t="s">
        <v>130</v>
      </c>
      <c r="B62" s="6" t="s">
        <v>23</v>
      </c>
      <c r="C62" s="6" t="s">
        <v>131</v>
      </c>
      <c r="D62" s="14">
        <v>857</v>
      </c>
      <c r="E62" s="93">
        <v>20</v>
      </c>
      <c r="F62" s="14">
        <v>2836</v>
      </c>
      <c r="G62" s="93">
        <v>66.099999999999994</v>
      </c>
      <c r="H62" s="14">
        <v>600</v>
      </c>
      <c r="I62" s="93">
        <v>14</v>
      </c>
      <c r="J62" s="14">
        <v>4293</v>
      </c>
    </row>
    <row r="63" spans="1:10" ht="15" customHeight="1" x14ac:dyDescent="0.2">
      <c r="A63" s="98" t="s">
        <v>408</v>
      </c>
      <c r="B63" s="32"/>
      <c r="C63" s="99"/>
      <c r="D63" s="30"/>
      <c r="E63" s="30"/>
      <c r="F63" s="30"/>
      <c r="G63" s="94"/>
      <c r="H63" s="30"/>
      <c r="I63" s="30"/>
      <c r="J63" s="30"/>
    </row>
    <row r="64" spans="1:10" ht="15" customHeight="1" x14ac:dyDescent="0.2">
      <c r="A64" s="100" t="s">
        <v>230</v>
      </c>
      <c r="B64" s="77" t="s">
        <v>230</v>
      </c>
      <c r="C64" s="101"/>
      <c r="D64" s="67">
        <v>813.69</v>
      </c>
      <c r="E64" s="67">
        <f>D64/$J64*100</f>
        <v>16.573279154318538</v>
      </c>
      <c r="F64" s="72">
        <v>3743.13</v>
      </c>
      <c r="G64" s="67">
        <f>F64/$J64*100</f>
        <v>76.240261525770677</v>
      </c>
      <c r="H64" s="67">
        <v>352.84</v>
      </c>
      <c r="I64" s="67">
        <f>H64/$J64*100</f>
        <v>7.1866630004175454</v>
      </c>
      <c r="J64" s="72">
        <v>4909.6499999999996</v>
      </c>
    </row>
    <row r="65" spans="1:10" ht="15" customHeight="1" x14ac:dyDescent="0.2">
      <c r="A65" s="100" t="s">
        <v>231</v>
      </c>
      <c r="B65" s="77"/>
      <c r="C65" s="101"/>
      <c r="D65" s="62">
        <v>58</v>
      </c>
      <c r="E65" s="65" t="s">
        <v>147</v>
      </c>
      <c r="F65" s="62">
        <v>58</v>
      </c>
      <c r="G65" s="65" t="s">
        <v>147</v>
      </c>
      <c r="H65" s="62">
        <v>58</v>
      </c>
      <c r="I65" s="65" t="s">
        <v>147</v>
      </c>
      <c r="J65" s="62">
        <v>58</v>
      </c>
    </row>
    <row r="66" spans="1:10" ht="15" customHeight="1" x14ac:dyDescent="0.2">
      <c r="A66" s="100" t="s">
        <v>232</v>
      </c>
      <c r="B66" s="77"/>
      <c r="C66" s="101"/>
      <c r="D66" s="95">
        <v>446</v>
      </c>
      <c r="E66" s="96" t="s">
        <v>147</v>
      </c>
      <c r="F66" s="95">
        <v>859.25</v>
      </c>
      <c r="G66" s="96" t="s">
        <v>147</v>
      </c>
      <c r="H66" s="95">
        <v>71</v>
      </c>
      <c r="I66" s="96" t="s">
        <v>147</v>
      </c>
      <c r="J66" s="72">
        <v>2175.25</v>
      </c>
    </row>
    <row r="67" spans="1:10" ht="15" customHeight="1" x14ac:dyDescent="0.2">
      <c r="A67" s="100" t="s">
        <v>233</v>
      </c>
      <c r="B67" s="77"/>
      <c r="C67" s="101"/>
      <c r="D67" s="63">
        <v>1455</v>
      </c>
      <c r="E67" s="96" t="s">
        <v>147</v>
      </c>
      <c r="F67" s="63">
        <v>6205</v>
      </c>
      <c r="G67" s="96" t="s">
        <v>147</v>
      </c>
      <c r="H67" s="63">
        <v>1931.18</v>
      </c>
      <c r="I67" s="96" t="s">
        <v>147</v>
      </c>
      <c r="J67" s="72">
        <v>7450.5</v>
      </c>
    </row>
    <row r="68" spans="1:10" ht="15" customHeight="1" x14ac:dyDescent="0.2">
      <c r="A68" s="102" t="s">
        <v>234</v>
      </c>
      <c r="B68" s="86"/>
      <c r="C68" s="103"/>
      <c r="D68" s="17">
        <v>801</v>
      </c>
      <c r="E68" s="18" t="s">
        <v>147</v>
      </c>
      <c r="F68" s="14">
        <v>3755.38</v>
      </c>
      <c r="G68" s="18" t="s">
        <v>147</v>
      </c>
      <c r="H68" s="17">
        <v>267.75</v>
      </c>
      <c r="I68" s="18" t="s">
        <v>147</v>
      </c>
      <c r="J68" s="97">
        <v>4942.25</v>
      </c>
    </row>
    <row r="69" spans="1:10" ht="15" customHeight="1" x14ac:dyDescent="0.2">
      <c r="A69" s="98" t="s">
        <v>407</v>
      </c>
      <c r="B69" s="32"/>
      <c r="C69" s="104"/>
      <c r="D69" s="30"/>
      <c r="E69" s="29"/>
      <c r="F69" s="30"/>
      <c r="G69" s="29"/>
      <c r="H69" s="30"/>
      <c r="I69" s="29"/>
      <c r="J69" s="30"/>
    </row>
    <row r="70" spans="1:10" ht="15" customHeight="1" x14ac:dyDescent="0.2">
      <c r="A70" s="100" t="s">
        <v>230</v>
      </c>
      <c r="B70" s="77"/>
      <c r="C70" s="101"/>
      <c r="D70" s="67">
        <v>811.25</v>
      </c>
      <c r="E70" s="67">
        <f>D70/$J70*100</f>
        <v>16.352615813810985</v>
      </c>
      <c r="F70" s="72">
        <v>3789.57</v>
      </c>
      <c r="G70" s="67">
        <f>F70/$J70*100</f>
        <v>76.38752827062396</v>
      </c>
      <c r="H70" s="67">
        <v>360.15</v>
      </c>
      <c r="I70" s="67">
        <f>H70/$J70*100</f>
        <v>7.2596543424887834</v>
      </c>
      <c r="J70" s="72">
        <v>4960.9799999999996</v>
      </c>
    </row>
    <row r="71" spans="1:10" ht="15" customHeight="1" x14ac:dyDescent="0.2">
      <c r="A71" s="102" t="s">
        <v>231</v>
      </c>
      <c r="B71" s="86"/>
      <c r="C71" s="103"/>
      <c r="D71" s="4">
        <v>56</v>
      </c>
      <c r="E71" s="19" t="s">
        <v>147</v>
      </c>
      <c r="F71" s="4">
        <v>56</v>
      </c>
      <c r="G71" s="19" t="s">
        <v>147</v>
      </c>
      <c r="H71" s="4">
        <v>56</v>
      </c>
      <c r="I71" s="19" t="s">
        <v>147</v>
      </c>
      <c r="J71" s="4">
        <v>56</v>
      </c>
    </row>
    <row r="72" spans="1:10" ht="33" customHeight="1" x14ac:dyDescent="0.2">
      <c r="A72" s="185" t="s">
        <v>383</v>
      </c>
      <c r="B72" s="185"/>
      <c r="C72" s="185"/>
      <c r="D72" s="185"/>
      <c r="E72" s="185"/>
      <c r="F72" s="185"/>
      <c r="G72" s="185"/>
      <c r="H72" s="185"/>
      <c r="I72" s="185"/>
      <c r="J72" s="185"/>
    </row>
    <row r="73" spans="1:10" ht="17.25" customHeight="1" x14ac:dyDescent="0.2">
      <c r="A73" s="144" t="s">
        <v>750</v>
      </c>
      <c r="B73" s="3"/>
      <c r="C73" s="26"/>
      <c r="D73" s="1">
        <f>D70*D71</f>
        <v>45430</v>
      </c>
      <c r="F73" s="26">
        <f>F70*F71</f>
        <v>212215.92</v>
      </c>
      <c r="H73" s="26">
        <f>H70*H71</f>
        <v>20168.399999999998</v>
      </c>
    </row>
    <row r="74" spans="1:10" x14ac:dyDescent="0.2">
      <c r="A74" s="145" t="s">
        <v>751</v>
      </c>
      <c r="B74" s="3"/>
      <c r="C74" s="26"/>
    </row>
  </sheetData>
  <mergeCells count="6">
    <mergeCell ref="A1:J1"/>
    <mergeCell ref="A72:J72"/>
    <mergeCell ref="D3:E3"/>
    <mergeCell ref="F3:G3"/>
    <mergeCell ref="H3:I3"/>
    <mergeCell ref="A2:B2"/>
  </mergeCells>
  <conditionalFormatting sqref="A5:J62 A64:J68 B63:J63 A70:J71 B69:J69">
    <cfRule type="expression" dxfId="24" priority="3">
      <formula>MOD( ROW( ), 2) =0</formula>
    </cfRule>
  </conditionalFormatting>
  <conditionalFormatting sqref="A63">
    <cfRule type="expression" dxfId="23" priority="2">
      <formula>MOD( ROW( ), 2) =0</formula>
    </cfRule>
  </conditionalFormatting>
  <conditionalFormatting sqref="A69">
    <cfRule type="expression" dxfId="22" priority="1">
      <formula>MOD( ROW( ), 2) =0</formula>
    </cfRule>
  </conditionalFormatting>
  <hyperlinks>
    <hyperlink ref="A2" location="TOC!A1" display="Return to Table of Contents"/>
  </hyperlinks>
  <pageMargins left="0.25" right="0.25" top="0.75" bottom="0.75" header="0.3" footer="0.3"/>
  <pageSetup scale="60" orientation="portrait" horizontalDpi="300" verticalDpi="300" r:id="rId1"/>
  <headerFooter>
    <oddHeader>&amp;L&amp;"Arial,Bold"2010-11 &amp;"Arial,Bold Italic"Survey of Dental Education&amp;"Arial,Bold"
Volume 4 - Curriculum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5"/>
  <sheetViews>
    <sheetView showGridLines="0" zoomScaleNormal="100" workbookViewId="0">
      <pane xSplit="3" ySplit="4" topLeftCell="D5" activePane="bottomRight" state="frozen"/>
      <selection pane="topRight" activeCell="D1" sqref="D1"/>
      <selection pane="bottomLeft" activeCell="A4" sqref="A4"/>
      <selection pane="bottomRight" sqref="A1:C1"/>
    </sheetView>
  </sheetViews>
  <sheetFormatPr defaultColWidth="8.7109375" defaultRowHeight="12.75" x14ac:dyDescent="0.2"/>
  <cols>
    <col min="1" max="1" width="5.5703125" style="3" customWidth="1"/>
    <col min="2" max="2" width="20.28515625" style="11" customWidth="1"/>
    <col min="3" max="3" width="48.28515625" style="11" bestFit="1" customWidth="1"/>
    <col min="4" max="4" width="11.140625" style="1" customWidth="1"/>
    <col min="5" max="5" width="6.42578125" style="1" customWidth="1"/>
    <col min="6" max="6" width="11.140625" style="1" customWidth="1"/>
    <col min="7" max="7" width="6.85546875" style="1" customWidth="1"/>
    <col min="8" max="8" width="10.42578125" style="1" customWidth="1"/>
    <col min="9" max="9" width="7.42578125" style="1" customWidth="1"/>
    <col min="10" max="10" width="11.85546875" style="1" customWidth="1"/>
    <col min="11" max="11" width="7.5703125" style="1" customWidth="1"/>
    <col min="12" max="12" width="9.85546875" style="1" customWidth="1"/>
    <col min="13" max="13" width="7.7109375" style="1" customWidth="1"/>
    <col min="14" max="14" width="9.85546875" style="1" customWidth="1"/>
    <col min="15" max="15" width="6.85546875" style="1" customWidth="1"/>
    <col min="16" max="16" width="9.42578125" style="1" customWidth="1"/>
    <col min="17" max="17" width="5.85546875" style="1" customWidth="1"/>
    <col min="18" max="18" width="9" style="1" customWidth="1"/>
    <col min="19" max="19" width="6.42578125" style="1" customWidth="1"/>
    <col min="20" max="20" width="10" style="1" customWidth="1"/>
    <col min="21" max="21" width="7.5703125" style="10" customWidth="1"/>
    <col min="22" max="22" width="9.5703125" style="10" customWidth="1"/>
    <col min="23" max="23" width="8.28515625" style="10" customWidth="1"/>
    <col min="24" max="24" width="9.5703125" style="10" customWidth="1"/>
    <col min="25" max="25" width="9.140625" style="10" customWidth="1"/>
    <col min="26" max="26" width="9.5703125" style="10" customWidth="1"/>
    <col min="27" max="27" width="7.28515625" style="10" customWidth="1"/>
    <col min="28" max="16384" width="8.7109375" style="1"/>
  </cols>
  <sheetData>
    <row r="1" spans="1:27" ht="28.5" customHeight="1" x14ac:dyDescent="0.2">
      <c r="A1" s="190" t="s">
        <v>3</v>
      </c>
      <c r="B1" s="190"/>
      <c r="C1" s="190"/>
      <c r="D1" s="44"/>
      <c r="E1" s="44"/>
      <c r="F1" s="44"/>
      <c r="G1" s="44"/>
      <c r="H1" s="44"/>
      <c r="I1" s="44"/>
      <c r="J1" s="44"/>
      <c r="K1" s="44"/>
      <c r="L1" s="44"/>
      <c r="M1" s="44"/>
      <c r="N1" s="44"/>
      <c r="O1" s="44"/>
      <c r="P1" s="44"/>
      <c r="Q1" s="44"/>
      <c r="R1" s="44"/>
      <c r="S1" s="44"/>
      <c r="T1" s="44"/>
      <c r="U1" s="44"/>
      <c r="V1" s="44"/>
      <c r="W1" s="44"/>
      <c r="X1" s="44"/>
      <c r="Y1" s="44"/>
      <c r="Z1" s="44"/>
      <c r="AA1" s="44"/>
    </row>
    <row r="2" spans="1:27" s="26" customFormat="1" x14ac:dyDescent="0.2">
      <c r="A2" s="188" t="s">
        <v>773</v>
      </c>
      <c r="B2" s="188"/>
      <c r="C2" s="158"/>
      <c r="D2" s="44"/>
      <c r="E2" s="44"/>
      <c r="F2" s="44"/>
      <c r="G2" s="44"/>
      <c r="H2" s="44"/>
      <c r="I2" s="44"/>
      <c r="J2" s="44"/>
      <c r="K2" s="44"/>
      <c r="L2" s="44"/>
      <c r="M2" s="44"/>
      <c r="N2" s="44"/>
      <c r="O2" s="44"/>
      <c r="P2" s="44"/>
      <c r="Q2" s="44"/>
      <c r="R2" s="44"/>
      <c r="S2" s="44"/>
      <c r="T2" s="44"/>
      <c r="U2" s="44"/>
      <c r="V2" s="44"/>
      <c r="W2" s="44"/>
      <c r="X2" s="44"/>
      <c r="Y2" s="44"/>
      <c r="Z2" s="44"/>
      <c r="AA2" s="44"/>
    </row>
    <row r="3" spans="1:27" ht="31.5" customHeight="1" x14ac:dyDescent="0.2">
      <c r="A3" s="150"/>
      <c r="B3" s="42"/>
      <c r="C3" s="42"/>
      <c r="D3" s="189" t="s">
        <v>387</v>
      </c>
      <c r="E3" s="191"/>
      <c r="F3" s="192" t="s">
        <v>384</v>
      </c>
      <c r="G3" s="191"/>
      <c r="H3" s="192" t="s">
        <v>368</v>
      </c>
      <c r="I3" s="191"/>
      <c r="J3" s="192" t="s">
        <v>385</v>
      </c>
      <c r="K3" s="191"/>
      <c r="L3" s="192" t="s">
        <v>386</v>
      </c>
      <c r="M3" s="191"/>
      <c r="N3" s="192" t="s">
        <v>371</v>
      </c>
      <c r="O3" s="191"/>
      <c r="P3" s="192" t="s">
        <v>372</v>
      </c>
      <c r="Q3" s="191"/>
      <c r="R3" s="192" t="s">
        <v>388</v>
      </c>
      <c r="S3" s="191"/>
      <c r="T3" s="192" t="s">
        <v>374</v>
      </c>
      <c r="U3" s="191"/>
      <c r="V3" s="192" t="s">
        <v>389</v>
      </c>
      <c r="W3" s="191"/>
      <c r="X3" s="192" t="s">
        <v>405</v>
      </c>
      <c r="Y3" s="191"/>
      <c r="Z3" s="189" t="s">
        <v>391</v>
      </c>
      <c r="AA3" s="189"/>
    </row>
    <row r="4" spans="1:27" s="3" customFormat="1" ht="21.75"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c r="T4" s="41" t="s">
        <v>380</v>
      </c>
      <c r="U4" s="41" t="s">
        <v>148</v>
      </c>
      <c r="V4" s="41" t="s">
        <v>380</v>
      </c>
      <c r="W4" s="41" t="s">
        <v>148</v>
      </c>
      <c r="X4" s="41" t="s">
        <v>380</v>
      </c>
      <c r="Y4" s="41" t="s">
        <v>148</v>
      </c>
      <c r="Z4" s="41" t="s">
        <v>390</v>
      </c>
      <c r="AA4" s="41" t="s">
        <v>148</v>
      </c>
    </row>
    <row r="5" spans="1:27" ht="15" customHeight="1" x14ac:dyDescent="0.2">
      <c r="A5" s="54" t="s">
        <v>108</v>
      </c>
      <c r="B5" s="55" t="s">
        <v>23</v>
      </c>
      <c r="C5" s="55" t="s">
        <v>109</v>
      </c>
      <c r="D5" s="109">
        <v>118</v>
      </c>
      <c r="E5" s="56">
        <v>18.600000000000001</v>
      </c>
      <c r="F5" s="109">
        <v>53</v>
      </c>
      <c r="G5" s="91">
        <v>8.3000000000000007</v>
      </c>
      <c r="H5" s="109">
        <v>54</v>
      </c>
      <c r="I5" s="91">
        <v>8.5</v>
      </c>
      <c r="J5" s="109">
        <v>70</v>
      </c>
      <c r="K5" s="91">
        <v>11</v>
      </c>
      <c r="L5" s="109">
        <v>24</v>
      </c>
      <c r="M5" s="56">
        <v>3.8</v>
      </c>
      <c r="N5" s="109">
        <v>54</v>
      </c>
      <c r="O5" s="56">
        <v>8.5</v>
      </c>
      <c r="P5" s="109">
        <v>78</v>
      </c>
      <c r="Q5" s="56">
        <v>12.3</v>
      </c>
      <c r="R5" s="109">
        <v>80</v>
      </c>
      <c r="S5" s="56">
        <v>12.6</v>
      </c>
      <c r="T5" s="109">
        <v>26</v>
      </c>
      <c r="U5" s="56">
        <v>4.0999999999999996</v>
      </c>
      <c r="V5" s="109">
        <v>67</v>
      </c>
      <c r="W5" s="56">
        <v>10.5</v>
      </c>
      <c r="X5" s="56">
        <v>12</v>
      </c>
      <c r="Y5" s="56">
        <v>1.8868</v>
      </c>
      <c r="Z5" s="109">
        <v>636</v>
      </c>
      <c r="AA5" s="56">
        <v>13.5</v>
      </c>
    </row>
    <row r="6" spans="1:27" ht="15" customHeight="1" x14ac:dyDescent="0.2">
      <c r="A6" s="60" t="s">
        <v>16</v>
      </c>
      <c r="B6" s="61" t="s">
        <v>18</v>
      </c>
      <c r="C6" s="61" t="s">
        <v>378</v>
      </c>
      <c r="D6" s="95">
        <v>170</v>
      </c>
      <c r="E6" s="62">
        <v>15.9</v>
      </c>
      <c r="F6" s="95">
        <v>140</v>
      </c>
      <c r="G6" s="67">
        <v>13.1</v>
      </c>
      <c r="H6" s="95">
        <v>74</v>
      </c>
      <c r="I6" s="67">
        <v>6.9</v>
      </c>
      <c r="J6" s="95">
        <v>128</v>
      </c>
      <c r="K6" s="67">
        <v>11.9</v>
      </c>
      <c r="L6" s="95">
        <v>110</v>
      </c>
      <c r="M6" s="62">
        <v>10.3</v>
      </c>
      <c r="N6" s="95">
        <v>110</v>
      </c>
      <c r="O6" s="62">
        <v>10.3</v>
      </c>
      <c r="P6" s="95">
        <v>120</v>
      </c>
      <c r="Q6" s="62">
        <v>11.2</v>
      </c>
      <c r="R6" s="95">
        <v>25</v>
      </c>
      <c r="S6" s="62">
        <v>2.2999999999999998</v>
      </c>
      <c r="T6" s="95">
        <v>30</v>
      </c>
      <c r="U6" s="62">
        <v>2.8</v>
      </c>
      <c r="V6" s="95">
        <v>75.5</v>
      </c>
      <c r="W6" s="67">
        <v>7</v>
      </c>
      <c r="X6" s="95">
        <v>89.5</v>
      </c>
      <c r="Y6" s="62">
        <v>8.3489000000000004</v>
      </c>
      <c r="Z6" s="63">
        <v>1072</v>
      </c>
      <c r="AA6" s="62">
        <v>14.4</v>
      </c>
    </row>
    <row r="7" spans="1:27" ht="15" customHeight="1" x14ac:dyDescent="0.2">
      <c r="A7" s="60" t="s">
        <v>16</v>
      </c>
      <c r="B7" s="61" t="s">
        <v>18</v>
      </c>
      <c r="C7" s="61" t="s">
        <v>103</v>
      </c>
      <c r="D7" s="95">
        <v>117</v>
      </c>
      <c r="E7" s="62">
        <v>22.5</v>
      </c>
      <c r="F7" s="95">
        <v>32</v>
      </c>
      <c r="G7" s="67">
        <v>6.2</v>
      </c>
      <c r="H7" s="95">
        <v>26</v>
      </c>
      <c r="I7" s="67">
        <v>5</v>
      </c>
      <c r="J7" s="95">
        <v>43</v>
      </c>
      <c r="K7" s="67">
        <v>8.3000000000000007</v>
      </c>
      <c r="L7" s="95">
        <v>7</v>
      </c>
      <c r="M7" s="62">
        <v>1.3</v>
      </c>
      <c r="N7" s="95">
        <v>30</v>
      </c>
      <c r="O7" s="62">
        <v>5.8</v>
      </c>
      <c r="P7" s="95">
        <v>68</v>
      </c>
      <c r="Q7" s="62">
        <v>13.1</v>
      </c>
      <c r="R7" s="95">
        <v>85</v>
      </c>
      <c r="S7" s="62">
        <v>16.399999999999999</v>
      </c>
      <c r="T7" s="95">
        <v>27</v>
      </c>
      <c r="U7" s="62">
        <v>5.2</v>
      </c>
      <c r="V7" s="95">
        <v>84</v>
      </c>
      <c r="W7" s="62">
        <v>16.2</v>
      </c>
      <c r="X7" s="65" t="s">
        <v>147</v>
      </c>
      <c r="Y7" s="65" t="s">
        <v>147</v>
      </c>
      <c r="Z7" s="95">
        <v>519</v>
      </c>
      <c r="AA7" s="62">
        <v>10.9</v>
      </c>
    </row>
    <row r="8" spans="1:27" ht="15" customHeight="1" x14ac:dyDescent="0.2">
      <c r="A8" s="60" t="s">
        <v>24</v>
      </c>
      <c r="B8" s="61" t="s">
        <v>18</v>
      </c>
      <c r="C8" s="61" t="s">
        <v>127</v>
      </c>
      <c r="D8" s="95">
        <v>97.5</v>
      </c>
      <c r="E8" s="62">
        <v>18.100000000000001</v>
      </c>
      <c r="F8" s="95">
        <v>46.5</v>
      </c>
      <c r="G8" s="67">
        <v>8.6</v>
      </c>
      <c r="H8" s="95">
        <v>22</v>
      </c>
      <c r="I8" s="67">
        <v>4.0999999999999996</v>
      </c>
      <c r="J8" s="95">
        <v>43.5</v>
      </c>
      <c r="K8" s="67">
        <v>8.1</v>
      </c>
      <c r="L8" s="95">
        <v>23</v>
      </c>
      <c r="M8" s="62">
        <v>4.3</v>
      </c>
      <c r="N8" s="95">
        <v>72</v>
      </c>
      <c r="O8" s="62">
        <v>13.4</v>
      </c>
      <c r="P8" s="95">
        <v>57</v>
      </c>
      <c r="Q8" s="62">
        <v>10.6</v>
      </c>
      <c r="R8" s="95">
        <v>67.5</v>
      </c>
      <c r="S8" s="67">
        <v>12.5</v>
      </c>
      <c r="T8" s="95">
        <v>15</v>
      </c>
      <c r="U8" s="67">
        <v>2.8</v>
      </c>
      <c r="V8" s="95">
        <v>95</v>
      </c>
      <c r="W8" s="62">
        <v>17.600000000000001</v>
      </c>
      <c r="X8" s="65" t="s">
        <v>147</v>
      </c>
      <c r="Y8" s="65" t="s">
        <v>147</v>
      </c>
      <c r="Z8" s="63">
        <v>539</v>
      </c>
      <c r="AA8" s="62">
        <v>12.2</v>
      </c>
    </row>
    <row r="9" spans="1:27" ht="15" customHeight="1" x14ac:dyDescent="0.2">
      <c r="A9" s="60" t="s">
        <v>24</v>
      </c>
      <c r="B9" s="61" t="s">
        <v>23</v>
      </c>
      <c r="C9" s="61" t="s">
        <v>128</v>
      </c>
      <c r="D9" s="95">
        <v>99</v>
      </c>
      <c r="E9" s="62">
        <v>22.2</v>
      </c>
      <c r="F9" s="95">
        <v>34</v>
      </c>
      <c r="G9" s="67">
        <v>7.6</v>
      </c>
      <c r="H9" s="95">
        <v>25</v>
      </c>
      <c r="I9" s="67">
        <v>5.6</v>
      </c>
      <c r="J9" s="95">
        <v>34</v>
      </c>
      <c r="K9" s="67">
        <v>7.6</v>
      </c>
      <c r="L9" s="95">
        <v>23</v>
      </c>
      <c r="M9" s="62">
        <v>5.2</v>
      </c>
      <c r="N9" s="95">
        <v>75</v>
      </c>
      <c r="O9" s="62">
        <v>16.8</v>
      </c>
      <c r="P9" s="95">
        <v>67</v>
      </c>
      <c r="Q9" s="67">
        <v>15</v>
      </c>
      <c r="R9" s="95">
        <v>45</v>
      </c>
      <c r="S9" s="67">
        <v>10.1</v>
      </c>
      <c r="T9" s="95">
        <v>11</v>
      </c>
      <c r="U9" s="67">
        <v>2.5</v>
      </c>
      <c r="V9" s="95">
        <v>33</v>
      </c>
      <c r="W9" s="62">
        <v>7.4</v>
      </c>
      <c r="X9" s="65" t="s">
        <v>147</v>
      </c>
      <c r="Y9" s="65" t="s">
        <v>147</v>
      </c>
      <c r="Z9" s="63">
        <v>446</v>
      </c>
      <c r="AA9" s="62">
        <v>10.199999999999999</v>
      </c>
    </row>
    <row r="10" spans="1:27" ht="15" customHeight="1" x14ac:dyDescent="0.2">
      <c r="A10" s="60" t="s">
        <v>24</v>
      </c>
      <c r="B10" s="61" t="s">
        <v>23</v>
      </c>
      <c r="C10" s="61" t="s">
        <v>104</v>
      </c>
      <c r="D10" s="95">
        <v>174</v>
      </c>
      <c r="E10" s="62">
        <v>24.9</v>
      </c>
      <c r="F10" s="95">
        <v>53</v>
      </c>
      <c r="G10" s="67">
        <v>7.6</v>
      </c>
      <c r="H10" s="95">
        <v>40</v>
      </c>
      <c r="I10" s="67">
        <v>5.7</v>
      </c>
      <c r="J10" s="95">
        <v>50</v>
      </c>
      <c r="K10" s="67">
        <v>7.2</v>
      </c>
      <c r="L10" s="95">
        <v>41</v>
      </c>
      <c r="M10" s="62">
        <v>5.9</v>
      </c>
      <c r="N10" s="95">
        <v>57</v>
      </c>
      <c r="O10" s="62">
        <v>8.1999999999999993</v>
      </c>
      <c r="P10" s="95">
        <v>77</v>
      </c>
      <c r="Q10" s="67">
        <v>11</v>
      </c>
      <c r="R10" s="95">
        <v>69</v>
      </c>
      <c r="S10" s="67">
        <v>9.9</v>
      </c>
      <c r="T10" s="95">
        <v>47</v>
      </c>
      <c r="U10" s="67">
        <v>6.7</v>
      </c>
      <c r="V10" s="95">
        <v>91</v>
      </c>
      <c r="W10" s="67">
        <v>13</v>
      </c>
      <c r="X10" s="65" t="s">
        <v>147</v>
      </c>
      <c r="Y10" s="65" t="s">
        <v>147</v>
      </c>
      <c r="Z10" s="63">
        <v>699</v>
      </c>
      <c r="AA10" s="62">
        <v>14.8</v>
      </c>
    </row>
    <row r="11" spans="1:27" ht="15" customHeight="1" x14ac:dyDescent="0.2">
      <c r="A11" s="60" t="s">
        <v>24</v>
      </c>
      <c r="B11" s="61" t="s">
        <v>18</v>
      </c>
      <c r="C11" s="61" t="s">
        <v>39</v>
      </c>
      <c r="D11" s="95">
        <v>94</v>
      </c>
      <c r="E11" s="62">
        <v>14.4</v>
      </c>
      <c r="F11" s="95">
        <v>54</v>
      </c>
      <c r="G11" s="67">
        <v>8.1999999999999993</v>
      </c>
      <c r="H11" s="95">
        <v>48</v>
      </c>
      <c r="I11" s="67">
        <v>7.3</v>
      </c>
      <c r="J11" s="95">
        <v>45</v>
      </c>
      <c r="K11" s="67">
        <v>6.9</v>
      </c>
      <c r="L11" s="95">
        <v>21</v>
      </c>
      <c r="M11" s="62">
        <v>3.2</v>
      </c>
      <c r="N11" s="95">
        <v>53</v>
      </c>
      <c r="O11" s="62">
        <v>8.1</v>
      </c>
      <c r="P11" s="95">
        <v>165</v>
      </c>
      <c r="Q11" s="62">
        <v>25.2</v>
      </c>
      <c r="R11" s="95">
        <v>84</v>
      </c>
      <c r="S11" s="67">
        <v>12.8</v>
      </c>
      <c r="T11" s="95">
        <v>25</v>
      </c>
      <c r="U11" s="67">
        <v>3.8</v>
      </c>
      <c r="V11" s="95">
        <v>66</v>
      </c>
      <c r="W11" s="62">
        <v>10.1</v>
      </c>
      <c r="X11" s="65" t="s">
        <v>147</v>
      </c>
      <c r="Y11" s="65" t="s">
        <v>147</v>
      </c>
      <c r="Z11" s="63">
        <v>655</v>
      </c>
      <c r="AA11" s="67">
        <v>12</v>
      </c>
    </row>
    <row r="12" spans="1:27" ht="15" customHeight="1" x14ac:dyDescent="0.2">
      <c r="A12" s="60" t="s">
        <v>24</v>
      </c>
      <c r="B12" s="61" t="s">
        <v>18</v>
      </c>
      <c r="C12" s="61" t="s">
        <v>25</v>
      </c>
      <c r="D12" s="95">
        <v>227.5</v>
      </c>
      <c r="E12" s="62">
        <v>30.6</v>
      </c>
      <c r="F12" s="95">
        <v>71.75</v>
      </c>
      <c r="G12" s="67">
        <v>9.6999999999999993</v>
      </c>
      <c r="H12" s="95">
        <v>69.75</v>
      </c>
      <c r="I12" s="67">
        <v>9.4</v>
      </c>
      <c r="J12" s="95">
        <v>44</v>
      </c>
      <c r="K12" s="67">
        <v>5.9</v>
      </c>
      <c r="L12" s="95">
        <v>3.75</v>
      </c>
      <c r="M12" s="62">
        <v>0.5</v>
      </c>
      <c r="N12" s="95">
        <v>57</v>
      </c>
      <c r="O12" s="62">
        <v>7.7</v>
      </c>
      <c r="P12" s="95">
        <v>97</v>
      </c>
      <c r="Q12" s="67">
        <v>13</v>
      </c>
      <c r="R12" s="95">
        <v>92</v>
      </c>
      <c r="S12" s="67">
        <v>12.4</v>
      </c>
      <c r="T12" s="95">
        <v>3</v>
      </c>
      <c r="U12" s="67">
        <v>0.4</v>
      </c>
      <c r="V12" s="95">
        <v>77.7</v>
      </c>
      <c r="W12" s="62">
        <v>10.5</v>
      </c>
      <c r="X12" s="65" t="s">
        <v>147</v>
      </c>
      <c r="Y12" s="65" t="s">
        <v>147</v>
      </c>
      <c r="Z12" s="63">
        <v>743.45</v>
      </c>
      <c r="AA12" s="67">
        <v>12</v>
      </c>
    </row>
    <row r="13" spans="1:27" ht="15" customHeight="1" x14ac:dyDescent="0.2">
      <c r="A13" s="60" t="s">
        <v>24</v>
      </c>
      <c r="B13" s="61" t="s">
        <v>18</v>
      </c>
      <c r="C13" s="61" t="s">
        <v>145</v>
      </c>
      <c r="D13" s="95">
        <v>229</v>
      </c>
      <c r="E13" s="62">
        <v>18.399999999999999</v>
      </c>
      <c r="F13" s="95">
        <v>121</v>
      </c>
      <c r="G13" s="67">
        <v>9.6999999999999993</v>
      </c>
      <c r="H13" s="95">
        <v>55</v>
      </c>
      <c r="I13" s="67">
        <v>4.4000000000000004</v>
      </c>
      <c r="J13" s="95">
        <v>69</v>
      </c>
      <c r="K13" s="67">
        <v>5.5</v>
      </c>
      <c r="L13" s="95">
        <v>40</v>
      </c>
      <c r="M13" s="62">
        <v>3.2</v>
      </c>
      <c r="N13" s="95">
        <v>119</v>
      </c>
      <c r="O13" s="62">
        <v>9.6</v>
      </c>
      <c r="P13" s="95">
        <v>160</v>
      </c>
      <c r="Q13" s="62">
        <v>12.9</v>
      </c>
      <c r="R13" s="95">
        <v>276</v>
      </c>
      <c r="S13" s="67">
        <v>22.2</v>
      </c>
      <c r="T13" s="95">
        <v>32</v>
      </c>
      <c r="U13" s="67">
        <v>2.6</v>
      </c>
      <c r="V13" s="95">
        <v>106</v>
      </c>
      <c r="W13" s="62">
        <v>8.5</v>
      </c>
      <c r="X13" s="62">
        <v>38</v>
      </c>
      <c r="Y13" s="67">
        <v>3.0522</v>
      </c>
      <c r="Z13" s="63">
        <v>1245</v>
      </c>
      <c r="AA13" s="62">
        <v>57.2</v>
      </c>
    </row>
    <row r="14" spans="1:27" ht="15" customHeight="1" x14ac:dyDescent="0.2">
      <c r="A14" s="60" t="s">
        <v>34</v>
      </c>
      <c r="B14" s="61" t="s">
        <v>23</v>
      </c>
      <c r="C14" s="61" t="s">
        <v>35</v>
      </c>
      <c r="D14" s="95">
        <v>174</v>
      </c>
      <c r="E14" s="62">
        <v>25.4</v>
      </c>
      <c r="F14" s="95">
        <v>48</v>
      </c>
      <c r="G14" s="67">
        <v>7</v>
      </c>
      <c r="H14" s="95">
        <v>27</v>
      </c>
      <c r="I14" s="67">
        <v>3.9</v>
      </c>
      <c r="J14" s="95">
        <v>36</v>
      </c>
      <c r="K14" s="67">
        <v>5.2</v>
      </c>
      <c r="L14" s="95">
        <v>16</v>
      </c>
      <c r="M14" s="62">
        <v>2.2999999999999998</v>
      </c>
      <c r="N14" s="95">
        <v>54</v>
      </c>
      <c r="O14" s="62">
        <v>7.9</v>
      </c>
      <c r="P14" s="95">
        <v>76</v>
      </c>
      <c r="Q14" s="62">
        <v>11.1</v>
      </c>
      <c r="R14" s="95">
        <v>123</v>
      </c>
      <c r="S14" s="67">
        <v>17.899999999999999</v>
      </c>
      <c r="T14" s="95">
        <v>41</v>
      </c>
      <c r="U14" s="67">
        <v>6</v>
      </c>
      <c r="V14" s="95">
        <v>91</v>
      </c>
      <c r="W14" s="62">
        <v>13.3</v>
      </c>
      <c r="X14" s="65" t="s">
        <v>147</v>
      </c>
      <c r="Y14" s="110" t="s">
        <v>147</v>
      </c>
      <c r="Z14" s="63">
        <v>686</v>
      </c>
      <c r="AA14" s="62">
        <v>12.1</v>
      </c>
    </row>
    <row r="15" spans="1:27" ht="15" customHeight="1" x14ac:dyDescent="0.2">
      <c r="A15" s="60" t="s">
        <v>84</v>
      </c>
      <c r="B15" s="61" t="s">
        <v>23</v>
      </c>
      <c r="C15" s="61" t="s">
        <v>85</v>
      </c>
      <c r="D15" s="95">
        <v>190</v>
      </c>
      <c r="E15" s="62">
        <v>14.2</v>
      </c>
      <c r="F15" s="95">
        <v>72.5</v>
      </c>
      <c r="G15" s="67">
        <v>5.4</v>
      </c>
      <c r="H15" s="95">
        <v>121.5</v>
      </c>
      <c r="I15" s="67">
        <v>9.1</v>
      </c>
      <c r="J15" s="95">
        <v>82.5</v>
      </c>
      <c r="K15" s="67">
        <v>6.2</v>
      </c>
      <c r="L15" s="95">
        <v>15.5</v>
      </c>
      <c r="M15" s="62">
        <v>1.2</v>
      </c>
      <c r="N15" s="95">
        <v>55.25</v>
      </c>
      <c r="O15" s="62">
        <v>4.0999999999999996</v>
      </c>
      <c r="P15" s="95">
        <v>224</v>
      </c>
      <c r="Q15" s="62">
        <v>16.7</v>
      </c>
      <c r="R15" s="95">
        <v>395</v>
      </c>
      <c r="S15" s="67">
        <v>29.5</v>
      </c>
      <c r="T15" s="95">
        <v>51.5</v>
      </c>
      <c r="U15" s="67">
        <v>3.8</v>
      </c>
      <c r="V15" s="95">
        <v>85.5</v>
      </c>
      <c r="W15" s="62">
        <v>6.4</v>
      </c>
      <c r="X15" s="62">
        <v>47</v>
      </c>
      <c r="Y15" s="67">
        <v>3.5068000000000001</v>
      </c>
      <c r="Z15" s="63">
        <v>1340.25</v>
      </c>
      <c r="AA15" s="62">
        <v>27.1</v>
      </c>
    </row>
    <row r="16" spans="1:27" ht="15" customHeight="1" x14ac:dyDescent="0.2">
      <c r="A16" s="60" t="s">
        <v>90</v>
      </c>
      <c r="B16" s="61" t="s">
        <v>18</v>
      </c>
      <c r="C16" s="61" t="s">
        <v>91</v>
      </c>
      <c r="D16" s="95">
        <v>166</v>
      </c>
      <c r="E16" s="62">
        <v>18.899999999999999</v>
      </c>
      <c r="F16" s="95">
        <v>120</v>
      </c>
      <c r="G16" s="67">
        <v>13.7</v>
      </c>
      <c r="H16" s="95">
        <v>24</v>
      </c>
      <c r="I16" s="67">
        <v>2.7</v>
      </c>
      <c r="J16" s="95">
        <v>142</v>
      </c>
      <c r="K16" s="67">
        <v>16.2</v>
      </c>
      <c r="L16" s="95">
        <v>23</v>
      </c>
      <c r="M16" s="62">
        <v>2.6</v>
      </c>
      <c r="N16" s="95">
        <v>93</v>
      </c>
      <c r="O16" s="62">
        <v>10.6</v>
      </c>
      <c r="P16" s="95">
        <v>97</v>
      </c>
      <c r="Q16" s="67">
        <v>11</v>
      </c>
      <c r="R16" s="95">
        <v>110</v>
      </c>
      <c r="S16" s="67">
        <v>12.5</v>
      </c>
      <c r="T16" s="95">
        <v>12</v>
      </c>
      <c r="U16" s="67">
        <v>1.4</v>
      </c>
      <c r="V16" s="95">
        <v>92</v>
      </c>
      <c r="W16" s="62">
        <v>10.5</v>
      </c>
      <c r="X16" s="65" t="s">
        <v>147</v>
      </c>
      <c r="Y16" s="110" t="s">
        <v>147</v>
      </c>
      <c r="Z16" s="63">
        <v>879</v>
      </c>
      <c r="AA16" s="62">
        <v>17.8</v>
      </c>
    </row>
    <row r="17" spans="1:27" ht="15" customHeight="1" x14ac:dyDescent="0.2">
      <c r="A17" s="60" t="s">
        <v>135</v>
      </c>
      <c r="B17" s="61" t="s">
        <v>23</v>
      </c>
      <c r="C17" s="61" t="s">
        <v>136</v>
      </c>
      <c r="D17" s="95">
        <v>233.4</v>
      </c>
      <c r="E17" s="62">
        <v>34.1</v>
      </c>
      <c r="F17" s="95">
        <v>55.87</v>
      </c>
      <c r="G17" s="67">
        <v>8.1999999999999993</v>
      </c>
      <c r="H17" s="95">
        <v>30.3</v>
      </c>
      <c r="I17" s="67">
        <v>4.4000000000000004</v>
      </c>
      <c r="J17" s="95">
        <v>74.25</v>
      </c>
      <c r="K17" s="67">
        <v>10.9</v>
      </c>
      <c r="L17" s="95">
        <v>23.5</v>
      </c>
      <c r="M17" s="62">
        <v>3.4</v>
      </c>
      <c r="N17" s="95">
        <v>70</v>
      </c>
      <c r="O17" s="62">
        <v>10.199999999999999</v>
      </c>
      <c r="P17" s="95">
        <v>58</v>
      </c>
      <c r="Q17" s="67">
        <v>8.5</v>
      </c>
      <c r="R17" s="95">
        <v>57.6</v>
      </c>
      <c r="S17" s="67">
        <v>8.4</v>
      </c>
      <c r="T17" s="95">
        <v>43.07</v>
      </c>
      <c r="U17" s="67">
        <v>6.3</v>
      </c>
      <c r="V17" s="95">
        <v>38</v>
      </c>
      <c r="W17" s="62">
        <v>5.6</v>
      </c>
      <c r="X17" s="65" t="s">
        <v>147</v>
      </c>
      <c r="Y17" s="110" t="s">
        <v>147</v>
      </c>
      <c r="Z17" s="63">
        <v>683.99</v>
      </c>
      <c r="AA17" s="62">
        <v>16.2</v>
      </c>
    </row>
    <row r="18" spans="1:27" ht="15" customHeight="1" x14ac:dyDescent="0.2">
      <c r="A18" s="60" t="s">
        <v>135</v>
      </c>
      <c r="B18" s="61" t="s">
        <v>18</v>
      </c>
      <c r="C18" s="61" t="s">
        <v>140</v>
      </c>
      <c r="D18" s="95">
        <v>90</v>
      </c>
      <c r="E18" s="62">
        <v>15.9</v>
      </c>
      <c r="F18" s="95">
        <v>79</v>
      </c>
      <c r="G18" s="67">
        <v>14</v>
      </c>
      <c r="H18" s="95">
        <v>54</v>
      </c>
      <c r="I18" s="67">
        <v>9.5</v>
      </c>
      <c r="J18" s="95">
        <v>75</v>
      </c>
      <c r="K18" s="67">
        <v>13.3</v>
      </c>
      <c r="L18" s="95">
        <v>36</v>
      </c>
      <c r="M18" s="62">
        <v>6.4</v>
      </c>
      <c r="N18" s="95">
        <v>47</v>
      </c>
      <c r="O18" s="62">
        <v>8.3000000000000007</v>
      </c>
      <c r="P18" s="95">
        <v>36</v>
      </c>
      <c r="Q18" s="67">
        <v>6.4</v>
      </c>
      <c r="R18" s="95">
        <v>49</v>
      </c>
      <c r="S18" s="67">
        <v>8.6999999999999993</v>
      </c>
      <c r="T18" s="95">
        <v>30</v>
      </c>
      <c r="U18" s="67">
        <v>5.3</v>
      </c>
      <c r="V18" s="95">
        <v>70</v>
      </c>
      <c r="W18" s="62">
        <v>12.4</v>
      </c>
      <c r="X18" s="65" t="s">
        <v>147</v>
      </c>
      <c r="Y18" s="110" t="s">
        <v>147</v>
      </c>
      <c r="Z18" s="63">
        <v>566</v>
      </c>
      <c r="AA18" s="62">
        <v>14.4</v>
      </c>
    </row>
    <row r="19" spans="1:27" ht="15" customHeight="1" x14ac:dyDescent="0.2">
      <c r="A19" s="60" t="s">
        <v>41</v>
      </c>
      <c r="B19" s="61" t="s">
        <v>23</v>
      </c>
      <c r="C19" s="61" t="s">
        <v>42</v>
      </c>
      <c r="D19" s="95">
        <v>277</v>
      </c>
      <c r="E19" s="62">
        <v>26.9</v>
      </c>
      <c r="F19" s="95">
        <v>91</v>
      </c>
      <c r="G19" s="67">
        <v>8.8000000000000007</v>
      </c>
      <c r="H19" s="95">
        <v>44</v>
      </c>
      <c r="I19" s="67">
        <v>4.3</v>
      </c>
      <c r="J19" s="95">
        <v>97</v>
      </c>
      <c r="K19" s="67">
        <v>9.4</v>
      </c>
      <c r="L19" s="95">
        <v>33</v>
      </c>
      <c r="M19" s="62">
        <v>3.2</v>
      </c>
      <c r="N19" s="95">
        <v>131</v>
      </c>
      <c r="O19" s="62">
        <v>12.7</v>
      </c>
      <c r="P19" s="95">
        <v>103</v>
      </c>
      <c r="Q19" s="67">
        <v>10</v>
      </c>
      <c r="R19" s="95">
        <v>113</v>
      </c>
      <c r="S19" s="67">
        <v>11</v>
      </c>
      <c r="T19" s="95">
        <v>38</v>
      </c>
      <c r="U19" s="67">
        <v>3.7</v>
      </c>
      <c r="V19" s="95">
        <v>103</v>
      </c>
      <c r="W19" s="67">
        <v>10</v>
      </c>
      <c r="X19" s="65" t="s">
        <v>147</v>
      </c>
      <c r="Y19" s="110" t="s">
        <v>147</v>
      </c>
      <c r="Z19" s="63">
        <v>1030</v>
      </c>
      <c r="AA19" s="62">
        <v>19.3</v>
      </c>
    </row>
    <row r="20" spans="1:27" ht="15" customHeight="1" x14ac:dyDescent="0.2">
      <c r="A20" s="60" t="s">
        <v>88</v>
      </c>
      <c r="B20" s="61" t="s">
        <v>23</v>
      </c>
      <c r="C20" s="61" t="s">
        <v>89</v>
      </c>
      <c r="D20" s="95">
        <v>250</v>
      </c>
      <c r="E20" s="62">
        <v>27.6</v>
      </c>
      <c r="F20" s="95">
        <v>55</v>
      </c>
      <c r="G20" s="67">
        <v>6.1</v>
      </c>
      <c r="H20" s="95">
        <v>62</v>
      </c>
      <c r="I20" s="67">
        <v>6.8</v>
      </c>
      <c r="J20" s="95">
        <v>96</v>
      </c>
      <c r="K20" s="67">
        <v>10.6</v>
      </c>
      <c r="L20" s="95">
        <v>5</v>
      </c>
      <c r="M20" s="62">
        <v>0.6</v>
      </c>
      <c r="N20" s="95">
        <v>80</v>
      </c>
      <c r="O20" s="62">
        <v>8.8000000000000007</v>
      </c>
      <c r="P20" s="95">
        <v>128</v>
      </c>
      <c r="Q20" s="62">
        <v>14.1</v>
      </c>
      <c r="R20" s="95">
        <v>94</v>
      </c>
      <c r="S20" s="67">
        <v>10.4</v>
      </c>
      <c r="T20" s="95">
        <v>36</v>
      </c>
      <c r="U20" s="67">
        <v>4</v>
      </c>
      <c r="V20" s="95">
        <v>98</v>
      </c>
      <c r="W20" s="62">
        <v>10.8</v>
      </c>
      <c r="X20" s="95">
        <v>2.16</v>
      </c>
      <c r="Y20" s="67">
        <v>0.2384</v>
      </c>
      <c r="Z20" s="63">
        <v>906.16</v>
      </c>
      <c r="AA20" s="62">
        <v>18.399999999999999</v>
      </c>
    </row>
    <row r="21" spans="1:27" ht="15" customHeight="1" x14ac:dyDescent="0.2">
      <c r="A21" s="60" t="s">
        <v>88</v>
      </c>
      <c r="B21" s="61" t="s">
        <v>23</v>
      </c>
      <c r="C21" s="61" t="s">
        <v>98</v>
      </c>
      <c r="D21" s="95">
        <v>156</v>
      </c>
      <c r="E21" s="62">
        <v>23.6</v>
      </c>
      <c r="F21" s="95">
        <v>96</v>
      </c>
      <c r="G21" s="67">
        <v>14.5</v>
      </c>
      <c r="H21" s="95">
        <v>32</v>
      </c>
      <c r="I21" s="67">
        <v>4.8</v>
      </c>
      <c r="J21" s="95">
        <v>64</v>
      </c>
      <c r="K21" s="67">
        <v>9.6999999999999993</v>
      </c>
      <c r="L21" s="95">
        <v>12</v>
      </c>
      <c r="M21" s="62">
        <v>1.8</v>
      </c>
      <c r="N21" s="95">
        <v>48</v>
      </c>
      <c r="O21" s="62">
        <v>7.3</v>
      </c>
      <c r="P21" s="95">
        <v>96</v>
      </c>
      <c r="Q21" s="62">
        <v>14.5</v>
      </c>
      <c r="R21" s="95">
        <v>92</v>
      </c>
      <c r="S21" s="67">
        <v>13.9</v>
      </c>
      <c r="T21" s="95">
        <v>16</v>
      </c>
      <c r="U21" s="67">
        <v>2.4</v>
      </c>
      <c r="V21" s="95">
        <v>48</v>
      </c>
      <c r="W21" s="62">
        <v>7.3</v>
      </c>
      <c r="X21" s="65" t="s">
        <v>147</v>
      </c>
      <c r="Y21" s="110" t="s">
        <v>147</v>
      </c>
      <c r="Z21" s="63">
        <v>660</v>
      </c>
      <c r="AA21" s="62">
        <v>13.7</v>
      </c>
    </row>
    <row r="22" spans="1:27" ht="15" customHeight="1" x14ac:dyDescent="0.2">
      <c r="A22" s="60" t="s">
        <v>115</v>
      </c>
      <c r="B22" s="61" t="s">
        <v>23</v>
      </c>
      <c r="C22" s="61" t="s">
        <v>116</v>
      </c>
      <c r="D22" s="95">
        <v>141</v>
      </c>
      <c r="E22" s="62">
        <v>21.7</v>
      </c>
      <c r="F22" s="95">
        <v>51</v>
      </c>
      <c r="G22" s="67">
        <v>7.8</v>
      </c>
      <c r="H22" s="95">
        <v>27</v>
      </c>
      <c r="I22" s="67">
        <v>4.2</v>
      </c>
      <c r="J22" s="95">
        <v>78</v>
      </c>
      <c r="K22" s="67">
        <v>12</v>
      </c>
      <c r="L22" s="95">
        <v>43</v>
      </c>
      <c r="M22" s="62">
        <v>6.6</v>
      </c>
      <c r="N22" s="95">
        <v>62</v>
      </c>
      <c r="O22" s="62">
        <v>9.5</v>
      </c>
      <c r="P22" s="95">
        <v>55</v>
      </c>
      <c r="Q22" s="62">
        <v>8.5</v>
      </c>
      <c r="R22" s="95">
        <v>74</v>
      </c>
      <c r="S22" s="67">
        <v>11.4</v>
      </c>
      <c r="T22" s="95">
        <v>23</v>
      </c>
      <c r="U22" s="67">
        <v>3.5</v>
      </c>
      <c r="V22" s="95">
        <v>81</v>
      </c>
      <c r="W22" s="62">
        <v>12.5</v>
      </c>
      <c r="X22" s="62">
        <v>15</v>
      </c>
      <c r="Y22" s="67">
        <v>2.3077000000000001</v>
      </c>
      <c r="Z22" s="63">
        <v>650</v>
      </c>
      <c r="AA22" s="67">
        <v>14</v>
      </c>
    </row>
    <row r="23" spans="1:27" ht="15" customHeight="1" x14ac:dyDescent="0.2">
      <c r="A23" s="60" t="s">
        <v>21</v>
      </c>
      <c r="B23" s="61" t="s">
        <v>23</v>
      </c>
      <c r="C23" s="61" t="s">
        <v>22</v>
      </c>
      <c r="D23" s="95">
        <v>314.70999999999998</v>
      </c>
      <c r="E23" s="67">
        <v>36</v>
      </c>
      <c r="F23" s="95">
        <v>154.11000000000001</v>
      </c>
      <c r="G23" s="67">
        <v>17.600000000000001</v>
      </c>
      <c r="H23" s="95">
        <v>49.5</v>
      </c>
      <c r="I23" s="67">
        <v>5.7</v>
      </c>
      <c r="J23" s="95">
        <v>69.2</v>
      </c>
      <c r="K23" s="67">
        <v>7.9</v>
      </c>
      <c r="L23" s="95">
        <v>8</v>
      </c>
      <c r="M23" s="62">
        <v>0.9</v>
      </c>
      <c r="N23" s="95">
        <v>68</v>
      </c>
      <c r="O23" s="62">
        <v>7.8</v>
      </c>
      <c r="P23" s="95">
        <v>76.099999999999994</v>
      </c>
      <c r="Q23" s="62">
        <v>8.6999999999999993</v>
      </c>
      <c r="R23" s="95">
        <v>20.25</v>
      </c>
      <c r="S23" s="67">
        <v>2.2999999999999998</v>
      </c>
      <c r="T23" s="95">
        <v>18.96</v>
      </c>
      <c r="U23" s="67">
        <v>2.2000000000000002</v>
      </c>
      <c r="V23" s="95">
        <v>96.25</v>
      </c>
      <c r="W23" s="67">
        <v>11</v>
      </c>
      <c r="X23" s="65" t="s">
        <v>147</v>
      </c>
      <c r="Y23" s="110" t="s">
        <v>147</v>
      </c>
      <c r="Z23" s="63">
        <v>875.08</v>
      </c>
      <c r="AA23" s="62">
        <v>13.4</v>
      </c>
    </row>
    <row r="24" spans="1:27" ht="15" customHeight="1" x14ac:dyDescent="0.2">
      <c r="A24" s="60" t="s">
        <v>95</v>
      </c>
      <c r="B24" s="61" t="s">
        <v>23</v>
      </c>
      <c r="C24" s="61" t="s">
        <v>114</v>
      </c>
      <c r="D24" s="95">
        <v>270</v>
      </c>
      <c r="E24" s="62">
        <v>31.9</v>
      </c>
      <c r="F24" s="95">
        <v>124</v>
      </c>
      <c r="G24" s="67">
        <v>14.7</v>
      </c>
      <c r="H24" s="95">
        <v>25</v>
      </c>
      <c r="I24" s="67">
        <v>3</v>
      </c>
      <c r="J24" s="95">
        <v>92.5</v>
      </c>
      <c r="K24" s="67">
        <v>10.9</v>
      </c>
      <c r="L24" s="95">
        <v>24.5</v>
      </c>
      <c r="M24" s="62">
        <v>2.9</v>
      </c>
      <c r="N24" s="95">
        <v>69.5</v>
      </c>
      <c r="O24" s="62">
        <v>8.1999999999999993</v>
      </c>
      <c r="P24" s="95">
        <v>89.5</v>
      </c>
      <c r="Q24" s="62">
        <v>10.6</v>
      </c>
      <c r="R24" s="95">
        <v>57</v>
      </c>
      <c r="S24" s="67">
        <v>6.7</v>
      </c>
      <c r="T24" s="95">
        <v>30.5</v>
      </c>
      <c r="U24" s="67">
        <v>3.6</v>
      </c>
      <c r="V24" s="95">
        <v>63</v>
      </c>
      <c r="W24" s="62">
        <v>7.5</v>
      </c>
      <c r="X24" s="65" t="s">
        <v>147</v>
      </c>
      <c r="Y24" s="110" t="s">
        <v>147</v>
      </c>
      <c r="Z24" s="63">
        <v>845.5</v>
      </c>
      <c r="AA24" s="67">
        <v>18</v>
      </c>
    </row>
    <row r="25" spans="1:27" ht="15" customHeight="1" x14ac:dyDescent="0.2">
      <c r="A25" s="60" t="s">
        <v>95</v>
      </c>
      <c r="B25" s="61" t="s">
        <v>23</v>
      </c>
      <c r="C25" s="61" t="s">
        <v>96</v>
      </c>
      <c r="D25" s="95">
        <v>154</v>
      </c>
      <c r="E25" s="62">
        <v>20.8</v>
      </c>
      <c r="F25" s="95">
        <v>90</v>
      </c>
      <c r="G25" s="67">
        <v>12.1</v>
      </c>
      <c r="H25" s="95">
        <v>24</v>
      </c>
      <c r="I25" s="67">
        <v>3.2</v>
      </c>
      <c r="J25" s="95">
        <v>84</v>
      </c>
      <c r="K25" s="67">
        <v>11.3</v>
      </c>
      <c r="L25" s="95">
        <v>16</v>
      </c>
      <c r="M25" s="62">
        <v>2.2000000000000002</v>
      </c>
      <c r="N25" s="95">
        <v>68</v>
      </c>
      <c r="O25" s="62">
        <v>9.1999999999999993</v>
      </c>
      <c r="P25" s="95">
        <v>102</v>
      </c>
      <c r="Q25" s="62">
        <v>13.8</v>
      </c>
      <c r="R25" s="95">
        <v>98</v>
      </c>
      <c r="S25" s="67">
        <v>13.2</v>
      </c>
      <c r="T25" s="95">
        <v>20</v>
      </c>
      <c r="U25" s="67">
        <v>2.7</v>
      </c>
      <c r="V25" s="95">
        <v>85</v>
      </c>
      <c r="W25" s="62">
        <v>11.5</v>
      </c>
      <c r="X25" s="65" t="s">
        <v>147</v>
      </c>
      <c r="Y25" s="110" t="s">
        <v>147</v>
      </c>
      <c r="Z25" s="63">
        <v>741</v>
      </c>
      <c r="AA25" s="62">
        <v>15.4</v>
      </c>
    </row>
    <row r="26" spans="1:27" ht="15" customHeight="1" x14ac:dyDescent="0.2">
      <c r="A26" s="60" t="s">
        <v>142</v>
      </c>
      <c r="B26" s="61" t="s">
        <v>23</v>
      </c>
      <c r="C26" s="61" t="s">
        <v>143</v>
      </c>
      <c r="D26" s="95">
        <v>150</v>
      </c>
      <c r="E26" s="62">
        <v>24.1</v>
      </c>
      <c r="F26" s="95">
        <v>90</v>
      </c>
      <c r="G26" s="67">
        <v>14.4</v>
      </c>
      <c r="H26" s="95">
        <v>40</v>
      </c>
      <c r="I26" s="67">
        <v>6.4</v>
      </c>
      <c r="J26" s="95">
        <v>50</v>
      </c>
      <c r="K26" s="67">
        <v>8</v>
      </c>
      <c r="L26" s="95">
        <v>26</v>
      </c>
      <c r="M26" s="62">
        <v>4.2</v>
      </c>
      <c r="N26" s="95">
        <v>70</v>
      </c>
      <c r="O26" s="62">
        <v>11.2</v>
      </c>
      <c r="P26" s="95">
        <v>88</v>
      </c>
      <c r="Q26" s="62">
        <v>14.1</v>
      </c>
      <c r="R26" s="95">
        <v>23</v>
      </c>
      <c r="S26" s="67">
        <v>3.7</v>
      </c>
      <c r="T26" s="95">
        <v>28</v>
      </c>
      <c r="U26" s="67">
        <v>4.5</v>
      </c>
      <c r="V26" s="95">
        <v>58</v>
      </c>
      <c r="W26" s="62">
        <v>9.3000000000000007</v>
      </c>
      <c r="X26" s="65" t="s">
        <v>147</v>
      </c>
      <c r="Y26" s="110" t="s">
        <v>147</v>
      </c>
      <c r="Z26" s="63">
        <v>623</v>
      </c>
      <c r="AA26" s="62">
        <v>18.7</v>
      </c>
    </row>
    <row r="27" spans="1:27" ht="15" customHeight="1" x14ac:dyDescent="0.2">
      <c r="A27" s="60" t="s">
        <v>122</v>
      </c>
      <c r="B27" s="61" t="s">
        <v>23</v>
      </c>
      <c r="C27" s="61" t="s">
        <v>123</v>
      </c>
      <c r="D27" s="95">
        <v>183</v>
      </c>
      <c r="E27" s="62">
        <v>24.9</v>
      </c>
      <c r="F27" s="95">
        <v>36</v>
      </c>
      <c r="G27" s="67">
        <v>4.9000000000000004</v>
      </c>
      <c r="H27" s="95">
        <v>12</v>
      </c>
      <c r="I27" s="67">
        <v>1.6</v>
      </c>
      <c r="J27" s="95">
        <v>56</v>
      </c>
      <c r="K27" s="67">
        <v>7.6</v>
      </c>
      <c r="L27" s="95">
        <v>22</v>
      </c>
      <c r="M27" s="67">
        <v>3</v>
      </c>
      <c r="N27" s="95">
        <v>69</v>
      </c>
      <c r="O27" s="62">
        <v>9.4</v>
      </c>
      <c r="P27" s="95">
        <v>155</v>
      </c>
      <c r="Q27" s="62">
        <v>21.1</v>
      </c>
      <c r="R27" s="95">
        <v>85</v>
      </c>
      <c r="S27" s="67">
        <v>11.5</v>
      </c>
      <c r="T27" s="95">
        <v>14</v>
      </c>
      <c r="U27" s="67">
        <v>1.9</v>
      </c>
      <c r="V27" s="95">
        <v>104</v>
      </c>
      <c r="W27" s="62">
        <v>14.1</v>
      </c>
      <c r="X27" s="65" t="s">
        <v>147</v>
      </c>
      <c r="Y27" s="110" t="s">
        <v>147</v>
      </c>
      <c r="Z27" s="63">
        <v>736</v>
      </c>
      <c r="AA27" s="62">
        <v>16.5</v>
      </c>
    </row>
    <row r="28" spans="1:27" ht="15" customHeight="1" x14ac:dyDescent="0.2">
      <c r="A28" s="60" t="s">
        <v>28</v>
      </c>
      <c r="B28" s="61" t="s">
        <v>18</v>
      </c>
      <c r="C28" s="61" t="s">
        <v>29</v>
      </c>
      <c r="D28" s="95">
        <v>180</v>
      </c>
      <c r="E28" s="62">
        <v>12.4</v>
      </c>
      <c r="F28" s="95">
        <v>60</v>
      </c>
      <c r="G28" s="67">
        <v>4.0999999999999996</v>
      </c>
      <c r="H28" s="95">
        <v>30</v>
      </c>
      <c r="I28" s="67">
        <v>2.1</v>
      </c>
      <c r="J28" s="95">
        <v>150</v>
      </c>
      <c r="K28" s="67">
        <v>10.3</v>
      </c>
      <c r="L28" s="95">
        <v>30</v>
      </c>
      <c r="M28" s="62">
        <v>2.1</v>
      </c>
      <c r="N28" s="95">
        <v>110</v>
      </c>
      <c r="O28" s="62">
        <v>7.6</v>
      </c>
      <c r="P28" s="95">
        <v>260</v>
      </c>
      <c r="Q28" s="62">
        <v>17.899999999999999</v>
      </c>
      <c r="R28" s="95">
        <v>380</v>
      </c>
      <c r="S28" s="67">
        <v>26.1</v>
      </c>
      <c r="T28" s="95">
        <v>80</v>
      </c>
      <c r="U28" s="67">
        <v>5.5</v>
      </c>
      <c r="V28" s="95">
        <v>70</v>
      </c>
      <c r="W28" s="62">
        <v>4.8</v>
      </c>
      <c r="X28" s="62">
        <v>105</v>
      </c>
      <c r="Y28" s="67">
        <v>7.2164999999999999</v>
      </c>
      <c r="Z28" s="63">
        <v>1455</v>
      </c>
      <c r="AA28" s="62">
        <v>24.6</v>
      </c>
    </row>
    <row r="29" spans="1:27" ht="15" customHeight="1" x14ac:dyDescent="0.2">
      <c r="A29" s="60" t="s">
        <v>28</v>
      </c>
      <c r="B29" s="61" t="s">
        <v>18</v>
      </c>
      <c r="C29" s="61" t="s">
        <v>64</v>
      </c>
      <c r="D29" s="95">
        <v>80</v>
      </c>
      <c r="E29" s="62">
        <v>13.2</v>
      </c>
      <c r="F29" s="95">
        <v>80</v>
      </c>
      <c r="G29" s="67">
        <v>13.2</v>
      </c>
      <c r="H29" s="95">
        <v>6</v>
      </c>
      <c r="I29" s="67">
        <v>1</v>
      </c>
      <c r="J29" s="95">
        <v>94</v>
      </c>
      <c r="K29" s="67">
        <v>15.5</v>
      </c>
      <c r="L29" s="95">
        <v>6</v>
      </c>
      <c r="M29" s="67">
        <v>1</v>
      </c>
      <c r="N29" s="95">
        <v>41</v>
      </c>
      <c r="O29" s="62">
        <v>6.8</v>
      </c>
      <c r="P29" s="95">
        <v>104</v>
      </c>
      <c r="Q29" s="62">
        <v>17.2</v>
      </c>
      <c r="R29" s="95">
        <v>42</v>
      </c>
      <c r="S29" s="67">
        <v>6.9</v>
      </c>
      <c r="T29" s="95">
        <v>10</v>
      </c>
      <c r="U29" s="67">
        <v>1.7</v>
      </c>
      <c r="V29" s="95">
        <v>48</v>
      </c>
      <c r="W29" s="62">
        <v>7.9</v>
      </c>
      <c r="X29" s="62">
        <v>95</v>
      </c>
      <c r="Y29" s="67">
        <v>15.676600000000001</v>
      </c>
      <c r="Z29" s="63">
        <v>606</v>
      </c>
      <c r="AA29" s="62">
        <v>11.8</v>
      </c>
    </row>
    <row r="30" spans="1:27" ht="15" customHeight="1" x14ac:dyDescent="0.2">
      <c r="A30" s="60" t="s">
        <v>28</v>
      </c>
      <c r="B30" s="61" t="s">
        <v>18</v>
      </c>
      <c r="C30" s="61" t="s">
        <v>72</v>
      </c>
      <c r="D30" s="95">
        <v>158</v>
      </c>
      <c r="E30" s="62">
        <v>22.4</v>
      </c>
      <c r="F30" s="95">
        <v>121</v>
      </c>
      <c r="G30" s="67">
        <v>17.100000000000001</v>
      </c>
      <c r="H30" s="95">
        <v>48</v>
      </c>
      <c r="I30" s="67">
        <v>6.8</v>
      </c>
      <c r="J30" s="95">
        <v>56</v>
      </c>
      <c r="K30" s="67">
        <v>7.9</v>
      </c>
      <c r="L30" s="95">
        <v>10</v>
      </c>
      <c r="M30" s="62">
        <v>1.4</v>
      </c>
      <c r="N30" s="95">
        <v>71</v>
      </c>
      <c r="O30" s="62">
        <v>10.1</v>
      </c>
      <c r="P30" s="95">
        <v>97</v>
      </c>
      <c r="Q30" s="62">
        <v>13.7</v>
      </c>
      <c r="R30" s="95">
        <v>69</v>
      </c>
      <c r="S30" s="67">
        <v>9.8000000000000007</v>
      </c>
      <c r="T30" s="95">
        <v>27</v>
      </c>
      <c r="U30" s="67">
        <v>3.8</v>
      </c>
      <c r="V30" s="95">
        <v>49</v>
      </c>
      <c r="W30" s="62">
        <v>6.9</v>
      </c>
      <c r="X30" s="65" t="s">
        <v>147</v>
      </c>
      <c r="Y30" s="110" t="s">
        <v>147</v>
      </c>
      <c r="Z30" s="63">
        <v>706</v>
      </c>
      <c r="AA30" s="67">
        <v>14</v>
      </c>
    </row>
    <row r="31" spans="1:27" ht="15" customHeight="1" x14ac:dyDescent="0.2">
      <c r="A31" s="60" t="s">
        <v>37</v>
      </c>
      <c r="B31" s="61" t="s">
        <v>377</v>
      </c>
      <c r="C31" s="61" t="s">
        <v>38</v>
      </c>
      <c r="D31" s="95">
        <v>163</v>
      </c>
      <c r="E31" s="62">
        <v>17.600000000000001</v>
      </c>
      <c r="F31" s="95">
        <v>134</v>
      </c>
      <c r="G31" s="67">
        <v>14.5</v>
      </c>
      <c r="H31" s="95">
        <v>12</v>
      </c>
      <c r="I31" s="67">
        <v>1.3</v>
      </c>
      <c r="J31" s="95">
        <v>80</v>
      </c>
      <c r="K31" s="67">
        <v>8.6</v>
      </c>
      <c r="L31" s="95">
        <v>29</v>
      </c>
      <c r="M31" s="62">
        <v>3.1</v>
      </c>
      <c r="N31" s="95">
        <v>125</v>
      </c>
      <c r="O31" s="62">
        <v>13.5</v>
      </c>
      <c r="P31" s="95">
        <v>113</v>
      </c>
      <c r="Q31" s="62">
        <v>12.2</v>
      </c>
      <c r="R31" s="95">
        <v>60</v>
      </c>
      <c r="S31" s="67">
        <v>6.5</v>
      </c>
      <c r="T31" s="95">
        <v>32</v>
      </c>
      <c r="U31" s="67">
        <v>3.5</v>
      </c>
      <c r="V31" s="95">
        <v>113</v>
      </c>
      <c r="W31" s="62">
        <v>12.2</v>
      </c>
      <c r="X31" s="62">
        <v>64</v>
      </c>
      <c r="Y31" s="67">
        <v>6.9188999999999998</v>
      </c>
      <c r="Z31" s="63">
        <v>925</v>
      </c>
      <c r="AA31" s="62">
        <v>16.600000000000001</v>
      </c>
    </row>
    <row r="32" spans="1:27" ht="15" customHeight="1" x14ac:dyDescent="0.2">
      <c r="A32" s="60" t="s">
        <v>37</v>
      </c>
      <c r="B32" s="61" t="s">
        <v>23</v>
      </c>
      <c r="C32" s="61" t="s">
        <v>137</v>
      </c>
      <c r="D32" s="95">
        <v>151</v>
      </c>
      <c r="E32" s="62">
        <v>22.3</v>
      </c>
      <c r="F32" s="95">
        <v>77</v>
      </c>
      <c r="G32" s="67">
        <v>11.4</v>
      </c>
      <c r="H32" s="95">
        <v>23</v>
      </c>
      <c r="I32" s="67">
        <v>3.4</v>
      </c>
      <c r="J32" s="95">
        <v>62</v>
      </c>
      <c r="K32" s="67">
        <v>9.1999999999999993</v>
      </c>
      <c r="L32" s="95">
        <v>8</v>
      </c>
      <c r="M32" s="62">
        <v>1.2</v>
      </c>
      <c r="N32" s="95">
        <v>92</v>
      </c>
      <c r="O32" s="62">
        <v>13.6</v>
      </c>
      <c r="P32" s="95">
        <v>100</v>
      </c>
      <c r="Q32" s="62">
        <v>14.8</v>
      </c>
      <c r="R32" s="95">
        <v>61</v>
      </c>
      <c r="S32" s="67">
        <v>9</v>
      </c>
      <c r="T32" s="95">
        <v>16</v>
      </c>
      <c r="U32" s="67">
        <v>2.4</v>
      </c>
      <c r="V32" s="95">
        <v>87</v>
      </c>
      <c r="W32" s="62">
        <v>12.9</v>
      </c>
      <c r="X32" s="65" t="s">
        <v>147</v>
      </c>
      <c r="Y32" s="110" t="s">
        <v>147</v>
      </c>
      <c r="Z32" s="63">
        <v>677</v>
      </c>
      <c r="AA32" s="62">
        <v>16.600000000000001</v>
      </c>
    </row>
    <row r="33" spans="1:27" ht="15" customHeight="1" x14ac:dyDescent="0.2">
      <c r="A33" s="60" t="s">
        <v>119</v>
      </c>
      <c r="B33" s="61" t="s">
        <v>23</v>
      </c>
      <c r="C33" s="61" t="s">
        <v>120</v>
      </c>
      <c r="D33" s="95">
        <v>142</v>
      </c>
      <c r="E33" s="62">
        <v>22.4</v>
      </c>
      <c r="F33" s="95">
        <v>97</v>
      </c>
      <c r="G33" s="67">
        <v>15.3</v>
      </c>
      <c r="H33" s="95">
        <v>33</v>
      </c>
      <c r="I33" s="67">
        <v>5.2</v>
      </c>
      <c r="J33" s="95">
        <v>62</v>
      </c>
      <c r="K33" s="67">
        <v>9.8000000000000007</v>
      </c>
      <c r="L33" s="95">
        <v>14</v>
      </c>
      <c r="M33" s="62">
        <v>2.2000000000000002</v>
      </c>
      <c r="N33" s="95">
        <v>60</v>
      </c>
      <c r="O33" s="62">
        <v>9.5</v>
      </c>
      <c r="P33" s="95">
        <v>45</v>
      </c>
      <c r="Q33" s="62">
        <v>7.1</v>
      </c>
      <c r="R33" s="95">
        <v>71</v>
      </c>
      <c r="S33" s="67">
        <v>11.2</v>
      </c>
      <c r="T33" s="95">
        <v>15</v>
      </c>
      <c r="U33" s="67">
        <v>2.4</v>
      </c>
      <c r="V33" s="95">
        <v>75</v>
      </c>
      <c r="W33" s="62">
        <v>11.8</v>
      </c>
      <c r="X33" s="62">
        <v>19</v>
      </c>
      <c r="Y33" s="67">
        <v>3.0015999999999998</v>
      </c>
      <c r="Z33" s="63">
        <v>633</v>
      </c>
      <c r="AA33" s="62">
        <v>14.2</v>
      </c>
    </row>
    <row r="34" spans="1:27" ht="15" customHeight="1" x14ac:dyDescent="0.2">
      <c r="A34" s="60" t="s">
        <v>51</v>
      </c>
      <c r="B34" s="61" t="s">
        <v>23</v>
      </c>
      <c r="C34" s="61" t="s">
        <v>52</v>
      </c>
      <c r="D34" s="95">
        <v>223</v>
      </c>
      <c r="E34" s="62">
        <v>23.6</v>
      </c>
      <c r="F34" s="95">
        <v>117</v>
      </c>
      <c r="G34" s="67">
        <v>12.4</v>
      </c>
      <c r="H34" s="95">
        <v>16</v>
      </c>
      <c r="I34" s="67">
        <v>1.7</v>
      </c>
      <c r="J34" s="95">
        <v>136</v>
      </c>
      <c r="K34" s="67">
        <v>14.4</v>
      </c>
      <c r="L34" s="95">
        <v>4</v>
      </c>
      <c r="M34" s="62">
        <v>0.4</v>
      </c>
      <c r="N34" s="95">
        <v>72</v>
      </c>
      <c r="O34" s="62">
        <v>7.6</v>
      </c>
      <c r="P34" s="95">
        <v>112</v>
      </c>
      <c r="Q34" s="62">
        <v>11.9</v>
      </c>
      <c r="R34" s="95">
        <v>76</v>
      </c>
      <c r="S34" s="67">
        <v>8.1</v>
      </c>
      <c r="T34" s="95">
        <v>33</v>
      </c>
      <c r="U34" s="67">
        <v>3.5</v>
      </c>
      <c r="V34" s="95">
        <v>85</v>
      </c>
      <c r="W34" s="67">
        <v>9</v>
      </c>
      <c r="X34" s="62">
        <v>70</v>
      </c>
      <c r="Y34" s="67">
        <v>7.4153000000000002</v>
      </c>
      <c r="Z34" s="63">
        <v>944</v>
      </c>
      <c r="AA34" s="62">
        <v>17.899999999999999</v>
      </c>
    </row>
    <row r="35" spans="1:27" ht="15" customHeight="1" x14ac:dyDescent="0.2">
      <c r="A35" s="60" t="s">
        <v>46</v>
      </c>
      <c r="B35" s="61" t="s">
        <v>23</v>
      </c>
      <c r="C35" s="61" t="s">
        <v>47</v>
      </c>
      <c r="D35" s="95">
        <v>183</v>
      </c>
      <c r="E35" s="62">
        <v>25.6</v>
      </c>
      <c r="F35" s="95">
        <v>65</v>
      </c>
      <c r="G35" s="67">
        <v>9.1</v>
      </c>
      <c r="H35" s="95">
        <v>35</v>
      </c>
      <c r="I35" s="67">
        <v>4.9000000000000004</v>
      </c>
      <c r="J35" s="95">
        <v>107</v>
      </c>
      <c r="K35" s="67">
        <v>15</v>
      </c>
      <c r="L35" s="95">
        <v>24</v>
      </c>
      <c r="M35" s="62">
        <v>3.4</v>
      </c>
      <c r="N35" s="95">
        <v>54</v>
      </c>
      <c r="O35" s="62">
        <v>7.6</v>
      </c>
      <c r="P35" s="95">
        <v>75</v>
      </c>
      <c r="Q35" s="62">
        <v>10.5</v>
      </c>
      <c r="R35" s="95">
        <v>79</v>
      </c>
      <c r="S35" s="67">
        <v>11.1</v>
      </c>
      <c r="T35" s="95">
        <v>19</v>
      </c>
      <c r="U35" s="67">
        <v>2.7</v>
      </c>
      <c r="V35" s="95">
        <v>73</v>
      </c>
      <c r="W35" s="62">
        <v>10.199999999999999</v>
      </c>
      <c r="X35" s="65" t="s">
        <v>147</v>
      </c>
      <c r="Y35" s="110" t="s">
        <v>147</v>
      </c>
      <c r="Z35" s="63">
        <v>714</v>
      </c>
      <c r="AA35" s="62">
        <v>13.5</v>
      </c>
    </row>
    <row r="36" spans="1:27" ht="15" customHeight="1" x14ac:dyDescent="0.2">
      <c r="A36" s="60" t="s">
        <v>44</v>
      </c>
      <c r="B36" s="61" t="s">
        <v>18</v>
      </c>
      <c r="C36" s="61" t="s">
        <v>45</v>
      </c>
      <c r="D36" s="95">
        <v>330.2</v>
      </c>
      <c r="E36" s="67">
        <v>34</v>
      </c>
      <c r="F36" s="95">
        <v>146</v>
      </c>
      <c r="G36" s="67">
        <v>15.1</v>
      </c>
      <c r="H36" s="95">
        <v>48.5</v>
      </c>
      <c r="I36" s="67">
        <v>5</v>
      </c>
      <c r="J36" s="95">
        <v>79.2</v>
      </c>
      <c r="K36" s="67">
        <v>8.1999999999999993</v>
      </c>
      <c r="L36" s="95">
        <v>40.4</v>
      </c>
      <c r="M36" s="62">
        <v>4.2</v>
      </c>
      <c r="N36" s="95">
        <v>57.6</v>
      </c>
      <c r="O36" s="62">
        <v>5.9</v>
      </c>
      <c r="P36" s="95">
        <v>55.4</v>
      </c>
      <c r="Q36" s="62">
        <v>5.7</v>
      </c>
      <c r="R36" s="95">
        <v>73.900000000000006</v>
      </c>
      <c r="S36" s="67">
        <v>7.6</v>
      </c>
      <c r="T36" s="95">
        <v>17.100000000000001</v>
      </c>
      <c r="U36" s="67">
        <v>1.8</v>
      </c>
      <c r="V36" s="95">
        <v>121.7</v>
      </c>
      <c r="W36" s="62">
        <v>12.5</v>
      </c>
      <c r="X36" s="65" t="s">
        <v>147</v>
      </c>
      <c r="Y36" s="110" t="s">
        <v>147</v>
      </c>
      <c r="Z36" s="63">
        <v>970</v>
      </c>
      <c r="AA36" s="62">
        <v>18.3</v>
      </c>
    </row>
    <row r="37" spans="1:27" ht="15" customHeight="1" x14ac:dyDescent="0.2">
      <c r="A37" s="60" t="s">
        <v>44</v>
      </c>
      <c r="B37" s="61" t="s">
        <v>23</v>
      </c>
      <c r="C37" s="61" t="s">
        <v>77</v>
      </c>
      <c r="D37" s="95">
        <v>190</v>
      </c>
      <c r="E37" s="62">
        <v>23.5</v>
      </c>
      <c r="F37" s="95">
        <v>127</v>
      </c>
      <c r="G37" s="67">
        <v>15.7</v>
      </c>
      <c r="H37" s="95">
        <v>35</v>
      </c>
      <c r="I37" s="67">
        <v>4.3</v>
      </c>
      <c r="J37" s="95">
        <v>88</v>
      </c>
      <c r="K37" s="67">
        <v>10.9</v>
      </c>
      <c r="L37" s="95">
        <v>30</v>
      </c>
      <c r="M37" s="62">
        <v>3.7</v>
      </c>
      <c r="N37" s="95">
        <v>63</v>
      </c>
      <c r="O37" s="62">
        <v>7.8</v>
      </c>
      <c r="P37" s="95">
        <v>93</v>
      </c>
      <c r="Q37" s="62">
        <v>11.5</v>
      </c>
      <c r="R37" s="95">
        <v>82</v>
      </c>
      <c r="S37" s="67">
        <v>10.199999999999999</v>
      </c>
      <c r="T37" s="95">
        <v>30</v>
      </c>
      <c r="U37" s="67">
        <v>3.7</v>
      </c>
      <c r="V37" s="95">
        <v>69</v>
      </c>
      <c r="W37" s="62">
        <v>8.6</v>
      </c>
      <c r="X37" s="65" t="s">
        <v>147</v>
      </c>
      <c r="Y37" s="110" t="s">
        <v>147</v>
      </c>
      <c r="Z37" s="63">
        <v>807</v>
      </c>
      <c r="AA37" s="62">
        <v>16.100000000000001</v>
      </c>
    </row>
    <row r="38" spans="1:27" ht="15" customHeight="1" x14ac:dyDescent="0.2">
      <c r="A38" s="60" t="s">
        <v>57</v>
      </c>
      <c r="B38" s="61" t="s">
        <v>23</v>
      </c>
      <c r="C38" s="61" t="s">
        <v>58</v>
      </c>
      <c r="D38" s="95">
        <v>180.4</v>
      </c>
      <c r="E38" s="62">
        <v>20.9</v>
      </c>
      <c r="F38" s="95">
        <v>75.75</v>
      </c>
      <c r="G38" s="67">
        <v>8.8000000000000007</v>
      </c>
      <c r="H38" s="95">
        <v>44</v>
      </c>
      <c r="I38" s="67">
        <v>5.0999999999999996</v>
      </c>
      <c r="J38" s="95">
        <v>29.5</v>
      </c>
      <c r="K38" s="67">
        <v>3.4</v>
      </c>
      <c r="L38" s="95">
        <v>57.7</v>
      </c>
      <c r="M38" s="62">
        <v>6.7</v>
      </c>
      <c r="N38" s="95">
        <v>82.9</v>
      </c>
      <c r="O38" s="62">
        <v>9.6</v>
      </c>
      <c r="P38" s="95">
        <v>61.7</v>
      </c>
      <c r="Q38" s="62">
        <v>7.2</v>
      </c>
      <c r="R38" s="95">
        <v>143</v>
      </c>
      <c r="S38" s="67">
        <v>16.600000000000001</v>
      </c>
      <c r="T38" s="95">
        <v>50.5</v>
      </c>
      <c r="U38" s="67">
        <v>5.9</v>
      </c>
      <c r="V38" s="95">
        <v>114.5</v>
      </c>
      <c r="W38" s="62">
        <v>13.3</v>
      </c>
      <c r="X38" s="62">
        <v>22</v>
      </c>
      <c r="Y38" s="67">
        <v>2.5524</v>
      </c>
      <c r="Z38" s="63">
        <v>861.95</v>
      </c>
      <c r="AA38" s="62">
        <v>16.5</v>
      </c>
    </row>
    <row r="39" spans="1:27" ht="15" customHeight="1" x14ac:dyDescent="0.2">
      <c r="A39" s="60" t="s">
        <v>66</v>
      </c>
      <c r="B39" s="61" t="s">
        <v>23</v>
      </c>
      <c r="C39" s="61" t="s">
        <v>67</v>
      </c>
      <c r="D39" s="95">
        <v>93</v>
      </c>
      <c r="E39" s="62">
        <v>12.7</v>
      </c>
      <c r="F39" s="95">
        <v>86</v>
      </c>
      <c r="G39" s="67">
        <v>11.7</v>
      </c>
      <c r="H39" s="95">
        <v>50</v>
      </c>
      <c r="I39" s="67">
        <v>6.8</v>
      </c>
      <c r="J39" s="95">
        <v>72</v>
      </c>
      <c r="K39" s="67">
        <v>9.8000000000000007</v>
      </c>
      <c r="L39" s="95">
        <v>30</v>
      </c>
      <c r="M39" s="62">
        <v>4.0999999999999996</v>
      </c>
      <c r="N39" s="95">
        <v>56</v>
      </c>
      <c r="O39" s="62">
        <v>7.6</v>
      </c>
      <c r="P39" s="95">
        <v>138</v>
      </c>
      <c r="Q39" s="62">
        <v>18.8</v>
      </c>
      <c r="R39" s="95">
        <v>75</v>
      </c>
      <c r="S39" s="67">
        <v>10.199999999999999</v>
      </c>
      <c r="T39" s="95">
        <v>26</v>
      </c>
      <c r="U39" s="67">
        <v>3.5</v>
      </c>
      <c r="V39" s="95">
        <v>109</v>
      </c>
      <c r="W39" s="62">
        <v>14.8</v>
      </c>
      <c r="X39" s="65" t="s">
        <v>147</v>
      </c>
      <c r="Y39" s="110" t="s">
        <v>147</v>
      </c>
      <c r="Z39" s="63">
        <v>735</v>
      </c>
      <c r="AA39" s="62">
        <v>14.4</v>
      </c>
    </row>
    <row r="40" spans="1:27" ht="15" customHeight="1" x14ac:dyDescent="0.2">
      <c r="A40" s="60" t="s">
        <v>70</v>
      </c>
      <c r="B40" s="61" t="s">
        <v>18</v>
      </c>
      <c r="C40" s="61" t="s">
        <v>138</v>
      </c>
      <c r="D40" s="95">
        <v>204</v>
      </c>
      <c r="E40" s="62">
        <v>21.1</v>
      </c>
      <c r="F40" s="95">
        <v>75</v>
      </c>
      <c r="G40" s="67">
        <v>7.7</v>
      </c>
      <c r="H40" s="95">
        <v>60</v>
      </c>
      <c r="I40" s="67">
        <v>6.2</v>
      </c>
      <c r="J40" s="95">
        <v>73</v>
      </c>
      <c r="K40" s="67">
        <v>7.5</v>
      </c>
      <c r="L40" s="95">
        <v>74</v>
      </c>
      <c r="M40" s="62">
        <v>7.6</v>
      </c>
      <c r="N40" s="95">
        <v>58</v>
      </c>
      <c r="O40" s="67">
        <v>6</v>
      </c>
      <c r="P40" s="95">
        <v>82</v>
      </c>
      <c r="Q40" s="62">
        <v>8.5</v>
      </c>
      <c r="R40" s="95">
        <v>174</v>
      </c>
      <c r="S40" s="67">
        <v>18</v>
      </c>
      <c r="T40" s="95">
        <v>23</v>
      </c>
      <c r="U40" s="67">
        <v>2.4</v>
      </c>
      <c r="V40" s="95">
        <v>26</v>
      </c>
      <c r="W40" s="62">
        <v>2.7</v>
      </c>
      <c r="X40" s="62">
        <v>120</v>
      </c>
      <c r="Y40" s="67">
        <v>12.383900000000001</v>
      </c>
      <c r="Z40" s="63">
        <v>969</v>
      </c>
      <c r="AA40" s="62">
        <v>24.2</v>
      </c>
    </row>
    <row r="41" spans="1:27" ht="15" customHeight="1" x14ac:dyDescent="0.2">
      <c r="A41" s="60" t="s">
        <v>70</v>
      </c>
      <c r="B41" s="61" t="s">
        <v>18</v>
      </c>
      <c r="C41" s="61" t="s">
        <v>93</v>
      </c>
      <c r="D41" s="95">
        <v>105</v>
      </c>
      <c r="E41" s="62">
        <v>12.9</v>
      </c>
      <c r="F41" s="95">
        <v>80</v>
      </c>
      <c r="G41" s="67">
        <v>9.8000000000000007</v>
      </c>
      <c r="H41" s="95">
        <v>35</v>
      </c>
      <c r="I41" s="67">
        <v>4.3</v>
      </c>
      <c r="J41" s="95">
        <v>104</v>
      </c>
      <c r="K41" s="67">
        <v>12.8</v>
      </c>
      <c r="L41" s="95">
        <v>65</v>
      </c>
      <c r="M41" s="67">
        <v>8</v>
      </c>
      <c r="N41" s="95">
        <v>84</v>
      </c>
      <c r="O41" s="62">
        <v>10.3</v>
      </c>
      <c r="P41" s="95">
        <v>87</v>
      </c>
      <c r="Q41" s="62">
        <v>10.7</v>
      </c>
      <c r="R41" s="95">
        <v>146.30000000000001</v>
      </c>
      <c r="S41" s="67">
        <v>18</v>
      </c>
      <c r="T41" s="95">
        <v>14</v>
      </c>
      <c r="U41" s="67">
        <v>1.7</v>
      </c>
      <c r="V41" s="95">
        <v>92</v>
      </c>
      <c r="W41" s="62">
        <v>11.3</v>
      </c>
      <c r="X41" s="65" t="s">
        <v>147</v>
      </c>
      <c r="Y41" s="110" t="s">
        <v>147</v>
      </c>
      <c r="Z41" s="63">
        <v>812.3</v>
      </c>
      <c r="AA41" s="62">
        <v>16.7</v>
      </c>
    </row>
    <row r="42" spans="1:27" ht="15" customHeight="1" x14ac:dyDescent="0.2">
      <c r="A42" s="60" t="s">
        <v>70</v>
      </c>
      <c r="B42" s="61" t="s">
        <v>23</v>
      </c>
      <c r="C42" s="61" t="s">
        <v>71</v>
      </c>
      <c r="D42" s="95">
        <v>214</v>
      </c>
      <c r="E42" s="62">
        <v>19.899999999999999</v>
      </c>
      <c r="F42" s="95">
        <v>67</v>
      </c>
      <c r="G42" s="67">
        <v>6.2</v>
      </c>
      <c r="H42" s="95">
        <v>17</v>
      </c>
      <c r="I42" s="67">
        <v>1.6</v>
      </c>
      <c r="J42" s="95">
        <v>133</v>
      </c>
      <c r="K42" s="67">
        <v>12.3</v>
      </c>
      <c r="L42" s="95">
        <v>46</v>
      </c>
      <c r="M42" s="62">
        <v>4.3</v>
      </c>
      <c r="N42" s="95">
        <v>127</v>
      </c>
      <c r="O42" s="62">
        <v>11.8</v>
      </c>
      <c r="P42" s="95">
        <v>144</v>
      </c>
      <c r="Q42" s="62">
        <v>13.4</v>
      </c>
      <c r="R42" s="95">
        <v>128</v>
      </c>
      <c r="S42" s="67">
        <v>11.9</v>
      </c>
      <c r="T42" s="95">
        <v>126</v>
      </c>
      <c r="U42" s="67">
        <v>11.7</v>
      </c>
      <c r="V42" s="95">
        <v>21</v>
      </c>
      <c r="W42" s="62">
        <v>1.9</v>
      </c>
      <c r="X42" s="62">
        <v>55</v>
      </c>
      <c r="Y42" s="67">
        <v>5.1020000000000003</v>
      </c>
      <c r="Z42" s="63">
        <v>1078</v>
      </c>
      <c r="AA42" s="62">
        <v>21.2</v>
      </c>
    </row>
    <row r="43" spans="1:27" ht="15" customHeight="1" x14ac:dyDescent="0.2">
      <c r="A43" s="60" t="s">
        <v>70</v>
      </c>
      <c r="B43" s="61" t="s">
        <v>23</v>
      </c>
      <c r="C43" s="61" t="s">
        <v>133</v>
      </c>
      <c r="D43" s="95">
        <v>234</v>
      </c>
      <c r="E43" s="62">
        <v>28.2</v>
      </c>
      <c r="F43" s="95">
        <v>88.5</v>
      </c>
      <c r="G43" s="67">
        <v>10.7</v>
      </c>
      <c r="H43" s="95">
        <v>72</v>
      </c>
      <c r="I43" s="67">
        <v>8.6999999999999993</v>
      </c>
      <c r="J43" s="95">
        <v>64</v>
      </c>
      <c r="K43" s="67">
        <v>7.7</v>
      </c>
      <c r="L43" s="95">
        <v>11</v>
      </c>
      <c r="M43" s="62">
        <v>1.3</v>
      </c>
      <c r="N43" s="95">
        <v>78</v>
      </c>
      <c r="O43" s="62">
        <v>9.4</v>
      </c>
      <c r="P43" s="95">
        <v>40</v>
      </c>
      <c r="Q43" s="62">
        <v>4.8</v>
      </c>
      <c r="R43" s="95">
        <v>96</v>
      </c>
      <c r="S43" s="67">
        <v>11.6</v>
      </c>
      <c r="T43" s="95">
        <v>36</v>
      </c>
      <c r="U43" s="67">
        <v>4.3</v>
      </c>
      <c r="V43" s="95">
        <v>109</v>
      </c>
      <c r="W43" s="62">
        <v>13.2</v>
      </c>
      <c r="X43" s="65" t="s">
        <v>147</v>
      </c>
      <c r="Y43" s="110" t="s">
        <v>147</v>
      </c>
      <c r="Z43" s="63">
        <v>828.5</v>
      </c>
      <c r="AA43" s="62">
        <v>19.399999999999999</v>
      </c>
    </row>
    <row r="44" spans="1:27" ht="15" customHeight="1" x14ac:dyDescent="0.2">
      <c r="A44" s="60" t="s">
        <v>111</v>
      </c>
      <c r="B44" s="61" t="s">
        <v>23</v>
      </c>
      <c r="C44" s="61" t="s">
        <v>112</v>
      </c>
      <c r="D44" s="95">
        <v>196</v>
      </c>
      <c r="E44" s="62">
        <v>25.9</v>
      </c>
      <c r="F44" s="95">
        <v>84</v>
      </c>
      <c r="G44" s="67">
        <v>11.1</v>
      </c>
      <c r="H44" s="95">
        <v>13</v>
      </c>
      <c r="I44" s="67">
        <v>1.7</v>
      </c>
      <c r="J44" s="95">
        <v>75</v>
      </c>
      <c r="K44" s="67">
        <v>9.9</v>
      </c>
      <c r="L44" s="95">
        <v>39</v>
      </c>
      <c r="M44" s="62">
        <v>5.2</v>
      </c>
      <c r="N44" s="95">
        <v>74</v>
      </c>
      <c r="O44" s="62">
        <v>9.8000000000000007</v>
      </c>
      <c r="P44" s="95">
        <v>75</v>
      </c>
      <c r="Q44" s="62">
        <v>9.9</v>
      </c>
      <c r="R44" s="95">
        <v>81</v>
      </c>
      <c r="S44" s="67">
        <v>10.7</v>
      </c>
      <c r="T44" s="95">
        <v>24</v>
      </c>
      <c r="U44" s="67">
        <v>3.2</v>
      </c>
      <c r="V44" s="95">
        <v>96</v>
      </c>
      <c r="W44" s="62">
        <v>12.7</v>
      </c>
      <c r="X44" s="65" t="s">
        <v>147</v>
      </c>
      <c r="Y44" s="110" t="s">
        <v>147</v>
      </c>
      <c r="Z44" s="63">
        <v>757</v>
      </c>
      <c r="AA44" s="62">
        <v>16.100000000000001</v>
      </c>
    </row>
    <row r="45" spans="1:27" ht="15" customHeight="1" x14ac:dyDescent="0.2">
      <c r="A45" s="60" t="s">
        <v>106</v>
      </c>
      <c r="B45" s="61" t="s">
        <v>23</v>
      </c>
      <c r="C45" s="61" t="s">
        <v>129</v>
      </c>
      <c r="D45" s="95">
        <v>220</v>
      </c>
      <c r="E45" s="62">
        <v>28.8</v>
      </c>
      <c r="F45" s="95">
        <v>50</v>
      </c>
      <c r="G45" s="67">
        <v>6.5</v>
      </c>
      <c r="H45" s="95">
        <v>46</v>
      </c>
      <c r="I45" s="67">
        <v>6</v>
      </c>
      <c r="J45" s="95">
        <v>111</v>
      </c>
      <c r="K45" s="67">
        <v>14.5</v>
      </c>
      <c r="L45" s="95">
        <v>40</v>
      </c>
      <c r="M45" s="62">
        <v>5.2</v>
      </c>
      <c r="N45" s="95">
        <v>54</v>
      </c>
      <c r="O45" s="62">
        <v>7.1</v>
      </c>
      <c r="P45" s="95">
        <v>89</v>
      </c>
      <c r="Q45" s="62">
        <v>11.6</v>
      </c>
      <c r="R45" s="95">
        <v>51</v>
      </c>
      <c r="S45" s="67">
        <v>6.7</v>
      </c>
      <c r="T45" s="95">
        <v>24</v>
      </c>
      <c r="U45" s="67">
        <v>3.1</v>
      </c>
      <c r="V45" s="95">
        <v>80</v>
      </c>
      <c r="W45" s="62">
        <v>10.5</v>
      </c>
      <c r="X45" s="65" t="s">
        <v>147</v>
      </c>
      <c r="Y45" s="110" t="s">
        <v>147</v>
      </c>
      <c r="Z45" s="63">
        <v>765</v>
      </c>
      <c r="AA45" s="62">
        <v>17.7</v>
      </c>
    </row>
    <row r="46" spans="1:27" ht="15" customHeight="1" x14ac:dyDescent="0.2">
      <c r="A46" s="60" t="s">
        <v>106</v>
      </c>
      <c r="B46" s="61" t="s">
        <v>18</v>
      </c>
      <c r="C46" s="61" t="s">
        <v>107</v>
      </c>
      <c r="D46" s="95">
        <v>107</v>
      </c>
      <c r="E46" s="62">
        <v>13.7</v>
      </c>
      <c r="F46" s="95">
        <v>63</v>
      </c>
      <c r="G46" s="67">
        <v>8.1</v>
      </c>
      <c r="H46" s="95">
        <v>39</v>
      </c>
      <c r="I46" s="67">
        <v>5</v>
      </c>
      <c r="J46" s="95">
        <v>129</v>
      </c>
      <c r="K46" s="67">
        <v>16.5</v>
      </c>
      <c r="L46" s="95">
        <v>50</v>
      </c>
      <c r="M46" s="62">
        <v>6.4</v>
      </c>
      <c r="N46" s="95">
        <v>98</v>
      </c>
      <c r="O46" s="62">
        <v>12.6</v>
      </c>
      <c r="P46" s="95">
        <v>80</v>
      </c>
      <c r="Q46" s="62">
        <v>10.3</v>
      </c>
      <c r="R46" s="95">
        <v>70</v>
      </c>
      <c r="S46" s="67">
        <v>9</v>
      </c>
      <c r="T46" s="95">
        <v>30</v>
      </c>
      <c r="U46" s="67">
        <v>3.8</v>
      </c>
      <c r="V46" s="95">
        <v>114</v>
      </c>
      <c r="W46" s="62">
        <v>14.6</v>
      </c>
      <c r="X46" s="65" t="s">
        <v>147</v>
      </c>
      <c r="Y46" s="110" t="s">
        <v>147</v>
      </c>
      <c r="Z46" s="63">
        <v>780</v>
      </c>
      <c r="AA46" s="62">
        <v>16.5</v>
      </c>
    </row>
    <row r="47" spans="1:27" ht="15" customHeight="1" x14ac:dyDescent="0.2">
      <c r="A47" s="60" t="s">
        <v>80</v>
      </c>
      <c r="B47" s="61" t="s">
        <v>23</v>
      </c>
      <c r="C47" s="61" t="s">
        <v>81</v>
      </c>
      <c r="D47" s="95">
        <v>197</v>
      </c>
      <c r="E47" s="62">
        <v>26.5</v>
      </c>
      <c r="F47" s="95">
        <v>112</v>
      </c>
      <c r="G47" s="67">
        <v>15.1</v>
      </c>
      <c r="H47" s="95">
        <v>26</v>
      </c>
      <c r="I47" s="67">
        <v>3.5</v>
      </c>
      <c r="J47" s="95">
        <v>80</v>
      </c>
      <c r="K47" s="67">
        <v>10.8</v>
      </c>
      <c r="L47" s="95">
        <v>16</v>
      </c>
      <c r="M47" s="62">
        <v>2.2000000000000002</v>
      </c>
      <c r="N47" s="95">
        <v>58</v>
      </c>
      <c r="O47" s="62">
        <v>7.8</v>
      </c>
      <c r="P47" s="95">
        <v>98</v>
      </c>
      <c r="Q47" s="62">
        <v>13.2</v>
      </c>
      <c r="R47" s="95">
        <v>57</v>
      </c>
      <c r="S47" s="67">
        <v>7.7</v>
      </c>
      <c r="T47" s="95">
        <v>33</v>
      </c>
      <c r="U47" s="67">
        <v>4.4000000000000004</v>
      </c>
      <c r="V47" s="95">
        <v>62</v>
      </c>
      <c r="W47" s="62">
        <v>8.4</v>
      </c>
      <c r="X47" s="62">
        <v>3</v>
      </c>
      <c r="Y47" s="67">
        <v>0.40429999999999999</v>
      </c>
      <c r="Z47" s="63">
        <v>742</v>
      </c>
      <c r="AA47" s="62">
        <v>14.8</v>
      </c>
    </row>
    <row r="48" spans="1:27" ht="15" customHeight="1" x14ac:dyDescent="0.2">
      <c r="A48" s="60" t="s">
        <v>117</v>
      </c>
      <c r="B48" s="61" t="s">
        <v>23</v>
      </c>
      <c r="C48" s="61" t="s">
        <v>118</v>
      </c>
      <c r="D48" s="95">
        <v>161</v>
      </c>
      <c r="E48" s="67">
        <v>19</v>
      </c>
      <c r="F48" s="95">
        <v>120</v>
      </c>
      <c r="G48" s="67">
        <v>14.1</v>
      </c>
      <c r="H48" s="95">
        <v>14</v>
      </c>
      <c r="I48" s="67">
        <v>1.6</v>
      </c>
      <c r="J48" s="95">
        <v>72</v>
      </c>
      <c r="K48" s="67">
        <v>8.5</v>
      </c>
      <c r="L48" s="96" t="s">
        <v>147</v>
      </c>
      <c r="M48" s="65" t="s">
        <v>147</v>
      </c>
      <c r="N48" s="95">
        <v>48</v>
      </c>
      <c r="O48" s="62">
        <v>5.7</v>
      </c>
      <c r="P48" s="95">
        <v>134</v>
      </c>
      <c r="Q48" s="62">
        <v>15.8</v>
      </c>
      <c r="R48" s="95">
        <v>192</v>
      </c>
      <c r="S48" s="67">
        <v>22.6</v>
      </c>
      <c r="T48" s="95">
        <v>48</v>
      </c>
      <c r="U48" s="67">
        <v>5.7</v>
      </c>
      <c r="V48" s="95">
        <v>60</v>
      </c>
      <c r="W48" s="62">
        <v>7.1</v>
      </c>
      <c r="X48" s="65" t="s">
        <v>147</v>
      </c>
      <c r="Y48" s="110" t="s">
        <v>147</v>
      </c>
      <c r="Z48" s="63">
        <v>849</v>
      </c>
      <c r="AA48" s="62">
        <v>18.5</v>
      </c>
    </row>
    <row r="49" spans="1:27" ht="15" customHeight="1" x14ac:dyDescent="0.2">
      <c r="A49" s="60" t="s">
        <v>78</v>
      </c>
      <c r="B49" s="61" t="s">
        <v>377</v>
      </c>
      <c r="C49" s="61" t="s">
        <v>99</v>
      </c>
      <c r="D49" s="95">
        <v>230</v>
      </c>
      <c r="E49" s="62">
        <v>26.2</v>
      </c>
      <c r="F49" s="95">
        <v>105</v>
      </c>
      <c r="G49" s="67">
        <v>12</v>
      </c>
      <c r="H49" s="95">
        <v>38</v>
      </c>
      <c r="I49" s="67">
        <v>4.3</v>
      </c>
      <c r="J49" s="95">
        <v>131</v>
      </c>
      <c r="K49" s="67">
        <v>14.9</v>
      </c>
      <c r="L49" s="95">
        <v>15</v>
      </c>
      <c r="M49" s="62">
        <v>1.7</v>
      </c>
      <c r="N49" s="95">
        <v>70</v>
      </c>
      <c r="O49" s="67">
        <v>8</v>
      </c>
      <c r="P49" s="95">
        <v>111</v>
      </c>
      <c r="Q49" s="62">
        <v>12.7</v>
      </c>
      <c r="R49" s="95">
        <v>96</v>
      </c>
      <c r="S49" s="67">
        <v>10.9</v>
      </c>
      <c r="T49" s="95">
        <v>12</v>
      </c>
      <c r="U49" s="67">
        <v>1.4</v>
      </c>
      <c r="V49" s="95">
        <v>69</v>
      </c>
      <c r="W49" s="62">
        <v>7.9</v>
      </c>
      <c r="X49" s="65" t="s">
        <v>147</v>
      </c>
      <c r="Y49" s="110" t="s">
        <v>147</v>
      </c>
      <c r="Z49" s="63">
        <v>877</v>
      </c>
      <c r="AA49" s="62">
        <v>18.399999999999999</v>
      </c>
    </row>
    <row r="50" spans="1:27" ht="15" customHeight="1" x14ac:dyDescent="0.2">
      <c r="A50" s="60" t="s">
        <v>78</v>
      </c>
      <c r="B50" s="61" t="s">
        <v>18</v>
      </c>
      <c r="C50" s="61" t="s">
        <v>125</v>
      </c>
      <c r="D50" s="95">
        <v>150</v>
      </c>
      <c r="E50" s="67">
        <v>20</v>
      </c>
      <c r="F50" s="95">
        <v>92</v>
      </c>
      <c r="G50" s="67">
        <v>12.3</v>
      </c>
      <c r="H50" s="95">
        <v>32</v>
      </c>
      <c r="I50" s="67">
        <v>4.3</v>
      </c>
      <c r="J50" s="95">
        <v>80</v>
      </c>
      <c r="K50" s="67">
        <v>10.7</v>
      </c>
      <c r="L50" s="95">
        <v>32</v>
      </c>
      <c r="M50" s="62">
        <v>4.3</v>
      </c>
      <c r="N50" s="95">
        <v>58</v>
      </c>
      <c r="O50" s="62">
        <v>7.7</v>
      </c>
      <c r="P50" s="95">
        <v>72</v>
      </c>
      <c r="Q50" s="62">
        <v>9.6</v>
      </c>
      <c r="R50" s="95">
        <v>94</v>
      </c>
      <c r="S50" s="67">
        <v>12.5</v>
      </c>
      <c r="T50" s="95">
        <v>32</v>
      </c>
      <c r="U50" s="67">
        <v>4.3</v>
      </c>
      <c r="V50" s="95">
        <v>108</v>
      </c>
      <c r="W50" s="62">
        <v>14.4</v>
      </c>
      <c r="X50" s="65" t="s">
        <v>147</v>
      </c>
      <c r="Y50" s="110" t="s">
        <v>147</v>
      </c>
      <c r="Z50" s="63">
        <v>750</v>
      </c>
      <c r="AA50" s="62">
        <v>16.899999999999999</v>
      </c>
    </row>
    <row r="51" spans="1:27" ht="15" customHeight="1" x14ac:dyDescent="0.2">
      <c r="A51" s="60" t="s">
        <v>78</v>
      </c>
      <c r="B51" s="61" t="s">
        <v>377</v>
      </c>
      <c r="C51" s="61" t="s">
        <v>79</v>
      </c>
      <c r="D51" s="95">
        <v>186</v>
      </c>
      <c r="E51" s="62">
        <v>22.2</v>
      </c>
      <c r="F51" s="95">
        <v>107</v>
      </c>
      <c r="G51" s="67">
        <v>12.8</v>
      </c>
      <c r="H51" s="95">
        <v>50</v>
      </c>
      <c r="I51" s="67">
        <v>6</v>
      </c>
      <c r="J51" s="95">
        <v>60</v>
      </c>
      <c r="K51" s="67">
        <v>7.2</v>
      </c>
      <c r="L51" s="95">
        <v>50</v>
      </c>
      <c r="M51" s="62">
        <v>6</v>
      </c>
      <c r="N51" s="95">
        <v>50</v>
      </c>
      <c r="O51" s="67">
        <v>6</v>
      </c>
      <c r="P51" s="95">
        <v>75</v>
      </c>
      <c r="Q51" s="62">
        <v>8.9</v>
      </c>
      <c r="R51" s="95">
        <v>95</v>
      </c>
      <c r="S51" s="67">
        <v>11.3</v>
      </c>
      <c r="T51" s="95">
        <v>30</v>
      </c>
      <c r="U51" s="67">
        <v>3.6</v>
      </c>
      <c r="V51" s="95">
        <v>75</v>
      </c>
      <c r="W51" s="62">
        <v>8.9</v>
      </c>
      <c r="X51" s="62">
        <v>60</v>
      </c>
      <c r="Y51" s="67">
        <v>7.1599000000000004</v>
      </c>
      <c r="Z51" s="63">
        <v>838</v>
      </c>
      <c r="AA51" s="62">
        <v>16.7</v>
      </c>
    </row>
    <row r="52" spans="1:27" ht="15" customHeight="1" x14ac:dyDescent="0.2">
      <c r="A52" s="60" t="s">
        <v>59</v>
      </c>
      <c r="B52" s="61" t="s">
        <v>23</v>
      </c>
      <c r="C52" s="61" t="s">
        <v>60</v>
      </c>
      <c r="D52" s="95">
        <v>167</v>
      </c>
      <c r="E52" s="62">
        <v>21.6</v>
      </c>
      <c r="F52" s="95">
        <v>104</v>
      </c>
      <c r="G52" s="67">
        <v>13.4</v>
      </c>
      <c r="H52" s="95">
        <v>42</v>
      </c>
      <c r="I52" s="67">
        <v>5.4</v>
      </c>
      <c r="J52" s="95">
        <v>63</v>
      </c>
      <c r="K52" s="67">
        <v>8.1</v>
      </c>
      <c r="L52" s="95">
        <v>60</v>
      </c>
      <c r="M52" s="62">
        <v>7.8</v>
      </c>
      <c r="N52" s="95">
        <v>58</v>
      </c>
      <c r="O52" s="62">
        <v>7.5</v>
      </c>
      <c r="P52" s="95">
        <v>95</v>
      </c>
      <c r="Q52" s="62">
        <v>12.3</v>
      </c>
      <c r="R52" s="95">
        <v>81</v>
      </c>
      <c r="S52" s="67">
        <v>10.5</v>
      </c>
      <c r="T52" s="95">
        <v>50</v>
      </c>
      <c r="U52" s="67">
        <v>6.5</v>
      </c>
      <c r="V52" s="95">
        <v>54</v>
      </c>
      <c r="W52" s="67">
        <v>7</v>
      </c>
      <c r="X52" s="65" t="s">
        <v>147</v>
      </c>
      <c r="Y52" s="110" t="s">
        <v>147</v>
      </c>
      <c r="Z52" s="63">
        <v>774</v>
      </c>
      <c r="AA52" s="62">
        <v>14.8</v>
      </c>
    </row>
    <row r="53" spans="1:27" ht="15" customHeight="1" x14ac:dyDescent="0.2">
      <c r="A53" s="60" t="s">
        <v>54</v>
      </c>
      <c r="B53" s="61" t="s">
        <v>18</v>
      </c>
      <c r="C53" s="61" t="s">
        <v>55</v>
      </c>
      <c r="D53" s="95">
        <v>420</v>
      </c>
      <c r="E53" s="62">
        <v>39.1</v>
      </c>
      <c r="F53" s="95">
        <v>44.5</v>
      </c>
      <c r="G53" s="67">
        <v>4.0999999999999996</v>
      </c>
      <c r="H53" s="95">
        <v>30</v>
      </c>
      <c r="I53" s="67">
        <v>2.8</v>
      </c>
      <c r="J53" s="95">
        <v>102</v>
      </c>
      <c r="K53" s="67">
        <v>9.5</v>
      </c>
      <c r="L53" s="95">
        <v>16</v>
      </c>
      <c r="M53" s="62">
        <v>1.5</v>
      </c>
      <c r="N53" s="95">
        <v>100</v>
      </c>
      <c r="O53" s="62">
        <v>9.3000000000000007</v>
      </c>
      <c r="P53" s="95">
        <v>34</v>
      </c>
      <c r="Q53" s="62">
        <v>3.2</v>
      </c>
      <c r="R53" s="95">
        <v>106</v>
      </c>
      <c r="S53" s="67">
        <v>9.9</v>
      </c>
      <c r="T53" s="95">
        <v>42</v>
      </c>
      <c r="U53" s="67">
        <v>3.9</v>
      </c>
      <c r="V53" s="95">
        <v>180.65</v>
      </c>
      <c r="W53" s="62">
        <v>16.8</v>
      </c>
      <c r="X53" s="65" t="s">
        <v>147</v>
      </c>
      <c r="Y53" s="110" t="s">
        <v>147</v>
      </c>
      <c r="Z53" s="63">
        <v>1075.1500000000001</v>
      </c>
      <c r="AA53" s="62">
        <v>20.5</v>
      </c>
    </row>
    <row r="54" spans="1:27" ht="15" customHeight="1" x14ac:dyDescent="0.2">
      <c r="A54" s="60" t="s">
        <v>54</v>
      </c>
      <c r="B54" s="61" t="s">
        <v>23</v>
      </c>
      <c r="C54" s="61" t="s">
        <v>68</v>
      </c>
      <c r="D54" s="95">
        <v>244.5</v>
      </c>
      <c r="E54" s="62">
        <v>29.6</v>
      </c>
      <c r="F54" s="95">
        <v>91.5</v>
      </c>
      <c r="G54" s="67">
        <v>11.1</v>
      </c>
      <c r="H54" s="95">
        <v>33</v>
      </c>
      <c r="I54" s="67">
        <v>4</v>
      </c>
      <c r="J54" s="95">
        <v>85.5</v>
      </c>
      <c r="K54" s="67">
        <v>10.3</v>
      </c>
      <c r="L54" s="95">
        <v>30.5</v>
      </c>
      <c r="M54" s="62">
        <v>3.7</v>
      </c>
      <c r="N54" s="95">
        <v>48.5</v>
      </c>
      <c r="O54" s="62">
        <v>5.9</v>
      </c>
      <c r="P54" s="95">
        <v>103</v>
      </c>
      <c r="Q54" s="62">
        <v>12.5</v>
      </c>
      <c r="R54" s="95">
        <v>82</v>
      </c>
      <c r="S54" s="67">
        <v>9.9</v>
      </c>
      <c r="T54" s="95">
        <v>31</v>
      </c>
      <c r="U54" s="67">
        <v>3.8</v>
      </c>
      <c r="V54" s="95">
        <v>77</v>
      </c>
      <c r="W54" s="62">
        <v>9.3000000000000007</v>
      </c>
      <c r="X54" s="65" t="s">
        <v>147</v>
      </c>
      <c r="Y54" s="110" t="s">
        <v>147</v>
      </c>
      <c r="Z54" s="63">
        <v>826.5</v>
      </c>
      <c r="AA54" s="62">
        <v>16.2</v>
      </c>
    </row>
    <row r="55" spans="1:27" ht="15" customHeight="1" x14ac:dyDescent="0.2">
      <c r="A55" s="60" t="s">
        <v>73</v>
      </c>
      <c r="B55" s="61" t="s">
        <v>23</v>
      </c>
      <c r="C55" s="61" t="s">
        <v>74</v>
      </c>
      <c r="D55" s="95">
        <v>296</v>
      </c>
      <c r="E55" s="62">
        <v>37.1</v>
      </c>
      <c r="F55" s="95">
        <v>88</v>
      </c>
      <c r="G55" s="67">
        <v>11</v>
      </c>
      <c r="H55" s="95">
        <v>24</v>
      </c>
      <c r="I55" s="67">
        <v>3</v>
      </c>
      <c r="J55" s="95">
        <v>48</v>
      </c>
      <c r="K55" s="67">
        <v>6</v>
      </c>
      <c r="L55" s="95">
        <v>22</v>
      </c>
      <c r="M55" s="62">
        <v>2.8</v>
      </c>
      <c r="N55" s="95">
        <v>54</v>
      </c>
      <c r="O55" s="62">
        <v>6.8</v>
      </c>
      <c r="P55" s="95">
        <v>119</v>
      </c>
      <c r="Q55" s="62">
        <v>14.9</v>
      </c>
      <c r="R55" s="95">
        <v>64</v>
      </c>
      <c r="S55" s="67">
        <v>8</v>
      </c>
      <c r="T55" s="95">
        <v>14</v>
      </c>
      <c r="U55" s="67">
        <v>1.8</v>
      </c>
      <c r="V55" s="95">
        <v>61</v>
      </c>
      <c r="W55" s="62">
        <v>7.7</v>
      </c>
      <c r="X55" s="62">
        <v>7</v>
      </c>
      <c r="Y55" s="67">
        <v>0.87829999999999997</v>
      </c>
      <c r="Z55" s="63">
        <v>797</v>
      </c>
      <c r="AA55" s="62">
        <v>15.9</v>
      </c>
    </row>
    <row r="56" spans="1:27" ht="15" customHeight="1" x14ac:dyDescent="0.2">
      <c r="A56" s="60" t="s">
        <v>73</v>
      </c>
      <c r="B56" s="61" t="s">
        <v>23</v>
      </c>
      <c r="C56" s="61" t="s">
        <v>83</v>
      </c>
      <c r="D56" s="95">
        <v>279</v>
      </c>
      <c r="E56" s="62">
        <v>31.4</v>
      </c>
      <c r="F56" s="95">
        <v>119</v>
      </c>
      <c r="G56" s="67">
        <v>13.4</v>
      </c>
      <c r="H56" s="95">
        <v>67</v>
      </c>
      <c r="I56" s="67">
        <v>7.5</v>
      </c>
      <c r="J56" s="95">
        <v>63</v>
      </c>
      <c r="K56" s="67">
        <v>7.1</v>
      </c>
      <c r="L56" s="95">
        <v>41</v>
      </c>
      <c r="M56" s="62">
        <v>4.5999999999999996</v>
      </c>
      <c r="N56" s="95">
        <v>53</v>
      </c>
      <c r="O56" s="67">
        <v>6</v>
      </c>
      <c r="P56" s="95">
        <v>114</v>
      </c>
      <c r="Q56" s="62">
        <v>12.8</v>
      </c>
      <c r="R56" s="95">
        <v>50</v>
      </c>
      <c r="S56" s="67">
        <v>5.6</v>
      </c>
      <c r="T56" s="95">
        <v>19</v>
      </c>
      <c r="U56" s="67">
        <v>2.1</v>
      </c>
      <c r="V56" s="95">
        <v>84</v>
      </c>
      <c r="W56" s="62">
        <v>9.4</v>
      </c>
      <c r="X56" s="65" t="s">
        <v>147</v>
      </c>
      <c r="Y56" s="110" t="s">
        <v>147</v>
      </c>
      <c r="Z56" s="63">
        <v>889</v>
      </c>
      <c r="AA56" s="62">
        <v>17.899999999999999</v>
      </c>
    </row>
    <row r="57" spans="1:27" ht="15" customHeight="1" x14ac:dyDescent="0.2">
      <c r="A57" s="60" t="s">
        <v>73</v>
      </c>
      <c r="B57" s="61" t="s">
        <v>23</v>
      </c>
      <c r="C57" s="61" t="s">
        <v>101</v>
      </c>
      <c r="D57" s="95">
        <v>236</v>
      </c>
      <c r="E57" s="62">
        <v>26.7</v>
      </c>
      <c r="F57" s="95">
        <v>127</v>
      </c>
      <c r="G57" s="67">
        <v>14.4</v>
      </c>
      <c r="H57" s="95">
        <v>39</v>
      </c>
      <c r="I57" s="67">
        <v>4.4000000000000004</v>
      </c>
      <c r="J57" s="95">
        <v>99</v>
      </c>
      <c r="K57" s="67">
        <v>11.2</v>
      </c>
      <c r="L57" s="95">
        <v>31</v>
      </c>
      <c r="M57" s="62">
        <v>3.5</v>
      </c>
      <c r="N57" s="95">
        <v>57</v>
      </c>
      <c r="O57" s="62">
        <v>6.4</v>
      </c>
      <c r="P57" s="95">
        <v>103</v>
      </c>
      <c r="Q57" s="62">
        <v>11.6</v>
      </c>
      <c r="R57" s="95">
        <v>81</v>
      </c>
      <c r="S57" s="67">
        <v>9.1999999999999993</v>
      </c>
      <c r="T57" s="95">
        <v>21</v>
      </c>
      <c r="U57" s="67">
        <v>2.4</v>
      </c>
      <c r="V57" s="95">
        <v>91</v>
      </c>
      <c r="W57" s="62">
        <v>10.3</v>
      </c>
      <c r="X57" s="65" t="s">
        <v>147</v>
      </c>
      <c r="Y57" s="110" t="s">
        <v>147</v>
      </c>
      <c r="Z57" s="63">
        <v>885</v>
      </c>
      <c r="AA57" s="62">
        <v>18.600000000000001</v>
      </c>
    </row>
    <row r="58" spans="1:27" ht="15" customHeight="1" x14ac:dyDescent="0.2">
      <c r="A58" s="60" t="s">
        <v>48</v>
      </c>
      <c r="B58" s="61" t="s">
        <v>23</v>
      </c>
      <c r="C58" s="61" t="s">
        <v>49</v>
      </c>
      <c r="D58" s="95">
        <v>347</v>
      </c>
      <c r="E58" s="62">
        <v>43.1</v>
      </c>
      <c r="F58" s="95">
        <v>96</v>
      </c>
      <c r="G58" s="67">
        <v>11.9</v>
      </c>
      <c r="H58" s="95">
        <v>12</v>
      </c>
      <c r="I58" s="67">
        <v>1.5</v>
      </c>
      <c r="J58" s="95">
        <v>8</v>
      </c>
      <c r="K58" s="67">
        <v>1</v>
      </c>
      <c r="L58" s="95">
        <v>7</v>
      </c>
      <c r="M58" s="62">
        <v>0.9</v>
      </c>
      <c r="N58" s="95">
        <v>66</v>
      </c>
      <c r="O58" s="62">
        <v>8.1999999999999993</v>
      </c>
      <c r="P58" s="95">
        <v>70</v>
      </c>
      <c r="Q58" s="62">
        <v>8.6999999999999993</v>
      </c>
      <c r="R58" s="95">
        <v>99</v>
      </c>
      <c r="S58" s="67">
        <v>12.3</v>
      </c>
      <c r="T58" s="95">
        <v>2</v>
      </c>
      <c r="U58" s="67">
        <v>0.2</v>
      </c>
      <c r="V58" s="95">
        <v>95</v>
      </c>
      <c r="W58" s="62">
        <v>11.8</v>
      </c>
      <c r="X58" s="62">
        <v>3</v>
      </c>
      <c r="Y58" s="67">
        <v>0.37269999999999998</v>
      </c>
      <c r="Z58" s="63">
        <v>805</v>
      </c>
      <c r="AA58" s="62">
        <v>15.2</v>
      </c>
    </row>
    <row r="59" spans="1:27" ht="15" customHeight="1" x14ac:dyDescent="0.2">
      <c r="A59" s="60" t="s">
        <v>61</v>
      </c>
      <c r="B59" s="61" t="s">
        <v>23</v>
      </c>
      <c r="C59" s="61" t="s">
        <v>62</v>
      </c>
      <c r="D59" s="95">
        <v>217.75</v>
      </c>
      <c r="E59" s="62">
        <v>32.9</v>
      </c>
      <c r="F59" s="95">
        <v>107.45</v>
      </c>
      <c r="G59" s="67">
        <v>16.2</v>
      </c>
      <c r="H59" s="95">
        <v>46.25</v>
      </c>
      <c r="I59" s="67">
        <v>7</v>
      </c>
      <c r="J59" s="95">
        <v>18</v>
      </c>
      <c r="K59" s="67">
        <v>2.7</v>
      </c>
      <c r="L59" s="95">
        <v>16</v>
      </c>
      <c r="M59" s="62">
        <v>2.4</v>
      </c>
      <c r="N59" s="95">
        <v>20.3</v>
      </c>
      <c r="O59" s="62">
        <v>3.1</v>
      </c>
      <c r="P59" s="95">
        <v>109</v>
      </c>
      <c r="Q59" s="62">
        <v>16.5</v>
      </c>
      <c r="R59" s="95">
        <v>61.3</v>
      </c>
      <c r="S59" s="67">
        <v>9.3000000000000007</v>
      </c>
      <c r="T59" s="95">
        <v>1.7</v>
      </c>
      <c r="U59" s="67">
        <v>0.3</v>
      </c>
      <c r="V59" s="95">
        <v>64.5</v>
      </c>
      <c r="W59" s="62">
        <v>9.6999999999999993</v>
      </c>
      <c r="X59" s="65" t="s">
        <v>147</v>
      </c>
      <c r="Y59" s="110" t="s">
        <v>147</v>
      </c>
      <c r="Z59" s="63">
        <v>662.25</v>
      </c>
      <c r="AA59" s="62">
        <v>12.7</v>
      </c>
    </row>
    <row r="60" spans="1:27" ht="15" customHeight="1" x14ac:dyDescent="0.2">
      <c r="A60" s="60" t="s">
        <v>75</v>
      </c>
      <c r="B60" s="61" t="s">
        <v>23</v>
      </c>
      <c r="C60" s="61" t="s">
        <v>76</v>
      </c>
      <c r="D60" s="95">
        <v>210</v>
      </c>
      <c r="E60" s="62">
        <v>22.7</v>
      </c>
      <c r="F60" s="95">
        <v>132</v>
      </c>
      <c r="G60" s="67">
        <v>14.3</v>
      </c>
      <c r="H60" s="95">
        <v>120</v>
      </c>
      <c r="I60" s="67">
        <v>13</v>
      </c>
      <c r="J60" s="95">
        <v>75</v>
      </c>
      <c r="K60" s="67">
        <v>8.1</v>
      </c>
      <c r="L60" s="95">
        <v>6</v>
      </c>
      <c r="M60" s="62">
        <v>0.6</v>
      </c>
      <c r="N60" s="95">
        <v>104</v>
      </c>
      <c r="O60" s="62">
        <v>11.3</v>
      </c>
      <c r="P60" s="95">
        <v>80</v>
      </c>
      <c r="Q60" s="62">
        <v>8.6999999999999993</v>
      </c>
      <c r="R60" s="95">
        <v>80</v>
      </c>
      <c r="S60" s="67">
        <v>8.6999999999999993</v>
      </c>
      <c r="T60" s="95">
        <v>24</v>
      </c>
      <c r="U60" s="67">
        <v>2.6</v>
      </c>
      <c r="V60" s="95">
        <v>80</v>
      </c>
      <c r="W60" s="62">
        <v>8.6999999999999993</v>
      </c>
      <c r="X60" s="62">
        <v>13</v>
      </c>
      <c r="Y60" s="67">
        <v>1.4069</v>
      </c>
      <c r="Z60" s="63">
        <v>924</v>
      </c>
      <c r="AA60" s="62">
        <v>18.399999999999999</v>
      </c>
    </row>
    <row r="61" spans="1:27" ht="15" customHeight="1" x14ac:dyDescent="0.2">
      <c r="A61" s="60" t="s">
        <v>31</v>
      </c>
      <c r="B61" s="61" t="s">
        <v>377</v>
      </c>
      <c r="C61" s="61" t="s">
        <v>32</v>
      </c>
      <c r="D61" s="95">
        <v>246</v>
      </c>
      <c r="E61" s="62">
        <v>29.2</v>
      </c>
      <c r="F61" s="95">
        <v>127</v>
      </c>
      <c r="G61" s="67">
        <v>15.1</v>
      </c>
      <c r="H61" s="95">
        <v>20</v>
      </c>
      <c r="I61" s="67">
        <v>2.4</v>
      </c>
      <c r="J61" s="95">
        <v>64</v>
      </c>
      <c r="K61" s="67">
        <v>7.6</v>
      </c>
      <c r="L61" s="95">
        <v>81</v>
      </c>
      <c r="M61" s="62">
        <v>9.6</v>
      </c>
      <c r="N61" s="95">
        <v>73</v>
      </c>
      <c r="O61" s="62">
        <v>8.6999999999999993</v>
      </c>
      <c r="P61" s="95">
        <v>72</v>
      </c>
      <c r="Q61" s="67">
        <v>8.5</v>
      </c>
      <c r="R61" s="95">
        <v>72</v>
      </c>
      <c r="S61" s="67">
        <v>8.5</v>
      </c>
      <c r="T61" s="95">
        <v>12</v>
      </c>
      <c r="U61" s="67">
        <v>1.4</v>
      </c>
      <c r="V61" s="95">
        <v>76</v>
      </c>
      <c r="W61" s="67">
        <v>9</v>
      </c>
      <c r="X61" s="65" t="s">
        <v>147</v>
      </c>
      <c r="Y61" s="65" t="s">
        <v>147</v>
      </c>
      <c r="Z61" s="63">
        <v>843</v>
      </c>
      <c r="AA61" s="62">
        <v>14.3</v>
      </c>
    </row>
    <row r="62" spans="1:27" ht="15" customHeight="1" x14ac:dyDescent="0.2">
      <c r="A62" s="5" t="s">
        <v>130</v>
      </c>
      <c r="B62" s="6" t="s">
        <v>23</v>
      </c>
      <c r="C62" s="6" t="s">
        <v>131</v>
      </c>
      <c r="D62" s="17">
        <v>176</v>
      </c>
      <c r="E62" s="4">
        <v>20.5</v>
      </c>
      <c r="F62" s="17">
        <v>122.5</v>
      </c>
      <c r="G62" s="93">
        <v>14.3</v>
      </c>
      <c r="H62" s="17">
        <v>65</v>
      </c>
      <c r="I62" s="93">
        <v>7.6</v>
      </c>
      <c r="J62" s="17">
        <v>84</v>
      </c>
      <c r="K62" s="93">
        <v>9.8000000000000007</v>
      </c>
      <c r="L62" s="17">
        <v>18</v>
      </c>
      <c r="M62" s="4">
        <v>2.1</v>
      </c>
      <c r="N62" s="17">
        <v>95.5</v>
      </c>
      <c r="O62" s="4">
        <v>11.1</v>
      </c>
      <c r="P62" s="17">
        <v>120</v>
      </c>
      <c r="Q62" s="93">
        <v>14</v>
      </c>
      <c r="R62" s="17">
        <v>77</v>
      </c>
      <c r="S62" s="93">
        <v>9</v>
      </c>
      <c r="T62" s="17">
        <v>7</v>
      </c>
      <c r="U62" s="93">
        <v>0.8</v>
      </c>
      <c r="V62" s="17">
        <v>92</v>
      </c>
      <c r="W62" s="4">
        <v>10.7</v>
      </c>
      <c r="X62" s="19" t="s">
        <v>147</v>
      </c>
      <c r="Y62" s="19" t="s">
        <v>147</v>
      </c>
      <c r="Z62" s="14">
        <v>857</v>
      </c>
      <c r="AA62" s="93">
        <v>20</v>
      </c>
    </row>
    <row r="63" spans="1:27" ht="15" customHeight="1" x14ac:dyDescent="0.2">
      <c r="A63" s="98" t="s">
        <v>408</v>
      </c>
      <c r="B63" s="32"/>
      <c r="C63" s="84"/>
      <c r="D63" s="30"/>
      <c r="E63" s="30"/>
      <c r="F63" s="30"/>
      <c r="G63" s="30"/>
      <c r="H63" s="30"/>
      <c r="I63" s="94"/>
      <c r="J63" s="30"/>
      <c r="K63" s="30"/>
      <c r="L63" s="30"/>
      <c r="M63" s="30"/>
      <c r="N63" s="30"/>
      <c r="O63" s="30"/>
      <c r="P63" s="30"/>
      <c r="Q63" s="30"/>
      <c r="R63" s="30"/>
      <c r="S63" s="94"/>
      <c r="T63" s="30"/>
      <c r="U63" s="30"/>
      <c r="V63" s="30"/>
      <c r="W63" s="30"/>
      <c r="X63" s="29"/>
      <c r="Y63" s="29"/>
      <c r="Z63" s="30"/>
      <c r="AA63" s="30"/>
    </row>
    <row r="64" spans="1:27" ht="15" customHeight="1" x14ac:dyDescent="0.2">
      <c r="A64" s="100" t="s">
        <v>230</v>
      </c>
      <c r="B64" s="77"/>
      <c r="C64" s="66"/>
      <c r="D64" s="67">
        <v>192.965</v>
      </c>
      <c r="E64" s="67">
        <f>D64/$Z64*100</f>
        <v>23.714805392717128</v>
      </c>
      <c r="F64" s="67">
        <v>88.894999999999996</v>
      </c>
      <c r="G64" s="67">
        <f>F64/$Z64*100</f>
        <v>10.924922267694084</v>
      </c>
      <c r="H64" s="67">
        <v>39.771999999999998</v>
      </c>
      <c r="I64" s="67">
        <f>H64/$Z64*100</f>
        <v>4.8878565547075663</v>
      </c>
      <c r="J64" s="67">
        <v>76.899000000000001</v>
      </c>
      <c r="K64" s="67">
        <f>J64/$Z64*100</f>
        <v>9.4506507392250114</v>
      </c>
      <c r="L64" s="67">
        <v>28.875</v>
      </c>
      <c r="M64" s="67">
        <f>(SUM(L5:L62)/SUM($Z5:Z62))*100</f>
        <v>3.4874077426660288</v>
      </c>
      <c r="N64" s="67">
        <v>70.388999999999996</v>
      </c>
      <c r="O64" s="67">
        <f>N64/$Z64*100</f>
        <v>8.6505917487003625</v>
      </c>
      <c r="P64" s="67">
        <v>97.116</v>
      </c>
      <c r="Q64" s="67">
        <f>P64/$Z64*100</f>
        <v>11.935257899199939</v>
      </c>
      <c r="R64" s="67">
        <v>95.858999999999995</v>
      </c>
      <c r="S64" s="67">
        <f>R64/$Z64*100</f>
        <v>11.780776462780665</v>
      </c>
      <c r="T64" s="67">
        <v>28.091999999999999</v>
      </c>
      <c r="U64" s="67">
        <f>T64/$Z64*100</f>
        <v>3.4524204549644208</v>
      </c>
      <c r="V64" s="67">
        <v>80.849999999999994</v>
      </c>
      <c r="W64" s="67">
        <f>V64/$Z64*100</f>
        <v>9.9362164952254535</v>
      </c>
      <c r="X64" s="67">
        <v>44.192999999999998</v>
      </c>
      <c r="Y64" s="67">
        <f>(SUM(X5:X62)/SUM($Z5:AL62))*100</f>
        <v>1.7426702458450576</v>
      </c>
      <c r="Z64" s="67">
        <v>813.69</v>
      </c>
      <c r="AA64" s="67">
        <f>Z64/4909.65*100</f>
        <v>16.573279154318538</v>
      </c>
    </row>
    <row r="65" spans="1:27" ht="15" customHeight="1" x14ac:dyDescent="0.2">
      <c r="A65" s="100" t="s">
        <v>231</v>
      </c>
      <c r="B65" s="77"/>
      <c r="C65" s="66"/>
      <c r="D65" s="62">
        <v>58</v>
      </c>
      <c r="E65" s="65" t="s">
        <v>147</v>
      </c>
      <c r="F65" s="62">
        <v>58</v>
      </c>
      <c r="G65" s="65" t="s">
        <v>147</v>
      </c>
      <c r="H65" s="62">
        <v>58</v>
      </c>
      <c r="I65" s="65" t="s">
        <v>147</v>
      </c>
      <c r="J65" s="62">
        <v>58</v>
      </c>
      <c r="K65" s="65" t="s">
        <v>147</v>
      </c>
      <c r="L65" s="62">
        <v>57</v>
      </c>
      <c r="M65" s="65" t="s">
        <v>147</v>
      </c>
      <c r="N65" s="62">
        <v>58</v>
      </c>
      <c r="O65" s="65" t="s">
        <v>147</v>
      </c>
      <c r="P65" s="62">
        <v>58</v>
      </c>
      <c r="Q65" s="65" t="s">
        <v>147</v>
      </c>
      <c r="R65" s="62">
        <v>58</v>
      </c>
      <c r="S65" s="65" t="s">
        <v>147</v>
      </c>
      <c r="T65" s="62">
        <v>58</v>
      </c>
      <c r="U65" s="65" t="s">
        <v>147</v>
      </c>
      <c r="V65" s="62">
        <v>58</v>
      </c>
      <c r="W65" s="65" t="s">
        <v>147</v>
      </c>
      <c r="X65" s="62">
        <v>19</v>
      </c>
      <c r="Y65" s="65" t="s">
        <v>147</v>
      </c>
      <c r="Z65" s="62">
        <v>58</v>
      </c>
      <c r="AA65" s="65" t="s">
        <v>147</v>
      </c>
    </row>
    <row r="66" spans="1:27" ht="15" customHeight="1" x14ac:dyDescent="0.2">
      <c r="A66" s="100" t="s">
        <v>232</v>
      </c>
      <c r="B66" s="77"/>
      <c r="C66" s="66"/>
      <c r="D66" s="62">
        <v>80</v>
      </c>
      <c r="E66" s="65" t="s">
        <v>147</v>
      </c>
      <c r="F66" s="62">
        <v>32</v>
      </c>
      <c r="G66" s="65" t="s">
        <v>147</v>
      </c>
      <c r="H66" s="62">
        <v>6</v>
      </c>
      <c r="I66" s="65" t="s">
        <v>147</v>
      </c>
      <c r="J66" s="62">
        <v>8</v>
      </c>
      <c r="K66" s="65" t="s">
        <v>147</v>
      </c>
      <c r="L66" s="95">
        <v>3.75</v>
      </c>
      <c r="M66" s="65" t="s">
        <v>147</v>
      </c>
      <c r="N66" s="95">
        <v>20.3</v>
      </c>
      <c r="O66" s="65" t="s">
        <v>147</v>
      </c>
      <c r="P66" s="62">
        <v>34</v>
      </c>
      <c r="Q66" s="65" t="s">
        <v>147</v>
      </c>
      <c r="R66" s="95">
        <v>20.25</v>
      </c>
      <c r="S66" s="65" t="s">
        <v>147</v>
      </c>
      <c r="T66" s="95">
        <v>1.7</v>
      </c>
      <c r="U66" s="65" t="s">
        <v>147</v>
      </c>
      <c r="V66" s="62">
        <v>21</v>
      </c>
      <c r="W66" s="65" t="s">
        <v>147</v>
      </c>
      <c r="X66" s="95">
        <v>2.16</v>
      </c>
      <c r="Y66" s="65" t="s">
        <v>147</v>
      </c>
      <c r="Z66" s="62">
        <v>446</v>
      </c>
      <c r="AA66" s="65" t="s">
        <v>147</v>
      </c>
    </row>
    <row r="67" spans="1:27" ht="15" customHeight="1" x14ac:dyDescent="0.2">
      <c r="A67" s="100" t="s">
        <v>233</v>
      </c>
      <c r="B67" s="77"/>
      <c r="C67" s="66"/>
      <c r="D67" s="62">
        <v>420</v>
      </c>
      <c r="E67" s="65" t="s">
        <v>147</v>
      </c>
      <c r="F67" s="95">
        <v>154.11000000000001</v>
      </c>
      <c r="G67" s="65" t="s">
        <v>147</v>
      </c>
      <c r="H67" s="95">
        <v>121.5</v>
      </c>
      <c r="I67" s="65" t="s">
        <v>147</v>
      </c>
      <c r="J67" s="62">
        <v>150</v>
      </c>
      <c r="K67" s="65" t="s">
        <v>147</v>
      </c>
      <c r="L67" s="62">
        <v>110</v>
      </c>
      <c r="M67" s="65" t="s">
        <v>147</v>
      </c>
      <c r="N67" s="62">
        <v>131</v>
      </c>
      <c r="O67" s="65" t="s">
        <v>147</v>
      </c>
      <c r="P67" s="62">
        <v>260</v>
      </c>
      <c r="Q67" s="65" t="s">
        <v>147</v>
      </c>
      <c r="R67" s="62">
        <v>395</v>
      </c>
      <c r="S67" s="65" t="s">
        <v>147</v>
      </c>
      <c r="T67" s="62">
        <v>126</v>
      </c>
      <c r="U67" s="65" t="s">
        <v>147</v>
      </c>
      <c r="V67" s="95">
        <v>180.65</v>
      </c>
      <c r="W67" s="65" t="s">
        <v>147</v>
      </c>
      <c r="X67" s="62">
        <v>120</v>
      </c>
      <c r="Y67" s="65" t="s">
        <v>147</v>
      </c>
      <c r="Z67" s="62">
        <v>1455</v>
      </c>
      <c r="AA67" s="65" t="s">
        <v>147</v>
      </c>
    </row>
    <row r="68" spans="1:27" ht="15" customHeight="1" x14ac:dyDescent="0.2">
      <c r="A68" s="102" t="s">
        <v>234</v>
      </c>
      <c r="B68" s="86"/>
      <c r="C68" s="80"/>
      <c r="D68" s="4">
        <v>183</v>
      </c>
      <c r="E68" s="19" t="s">
        <v>147</v>
      </c>
      <c r="F68" s="17">
        <v>89.25</v>
      </c>
      <c r="G68" s="19" t="s">
        <v>147</v>
      </c>
      <c r="H68" s="4">
        <v>35</v>
      </c>
      <c r="I68" s="19" t="s">
        <v>147</v>
      </c>
      <c r="J68" s="17">
        <v>74.625</v>
      </c>
      <c r="K68" s="19" t="s">
        <v>147</v>
      </c>
      <c r="L68" s="4">
        <v>24</v>
      </c>
      <c r="M68" s="19" t="s">
        <v>147</v>
      </c>
      <c r="N68" s="4">
        <v>67</v>
      </c>
      <c r="O68" s="19" t="s">
        <v>147</v>
      </c>
      <c r="P68" s="4">
        <v>94</v>
      </c>
      <c r="Q68" s="19" t="s">
        <v>147</v>
      </c>
      <c r="R68" s="17">
        <v>80.5</v>
      </c>
      <c r="S68" s="19" t="s">
        <v>147</v>
      </c>
      <c r="T68" s="4">
        <v>26</v>
      </c>
      <c r="U68" s="19" t="s">
        <v>147</v>
      </c>
      <c r="V68" s="17">
        <v>80.5</v>
      </c>
      <c r="W68" s="19" t="s">
        <v>147</v>
      </c>
      <c r="X68" s="4">
        <v>38</v>
      </c>
      <c r="Y68" s="19" t="s">
        <v>147</v>
      </c>
      <c r="Z68" s="4">
        <v>801</v>
      </c>
      <c r="AA68" s="19" t="s">
        <v>147</v>
      </c>
    </row>
    <row r="69" spans="1:27" ht="15" customHeight="1" x14ac:dyDescent="0.2">
      <c r="A69" s="98" t="s">
        <v>407</v>
      </c>
      <c r="B69" s="32"/>
      <c r="C69" s="37"/>
      <c r="D69" s="30"/>
      <c r="E69" s="29"/>
      <c r="F69" s="30"/>
      <c r="G69" s="29"/>
      <c r="H69" s="30"/>
      <c r="I69" s="29"/>
      <c r="J69" s="30"/>
      <c r="K69" s="29"/>
      <c r="L69" s="30"/>
      <c r="M69" s="29"/>
      <c r="N69" s="30"/>
      <c r="O69" s="29"/>
      <c r="P69" s="30"/>
      <c r="Q69" s="29"/>
      <c r="R69" s="30"/>
      <c r="S69" s="29"/>
      <c r="T69" s="30"/>
      <c r="U69" s="29"/>
      <c r="V69" s="30"/>
      <c r="W69" s="29"/>
      <c r="X69" s="30"/>
      <c r="Y69" s="29"/>
      <c r="Z69" s="30"/>
      <c r="AA69" s="29"/>
    </row>
    <row r="70" spans="1:27" ht="15" customHeight="1" x14ac:dyDescent="0.2">
      <c r="A70" s="100" t="s">
        <v>230</v>
      </c>
      <c r="B70" s="77"/>
      <c r="C70" s="66"/>
      <c r="D70" s="67">
        <v>193.678</v>
      </c>
      <c r="E70" s="67">
        <f>D70/$Z70*100</f>
        <v>23.87402157164869</v>
      </c>
      <c r="F70" s="67">
        <v>89.337999999999994</v>
      </c>
      <c r="G70" s="67">
        <f>F70/$Z70*100</f>
        <v>11.012388289676425</v>
      </c>
      <c r="H70" s="67">
        <v>39.746000000000002</v>
      </c>
      <c r="I70" s="67">
        <f>H70/$Z70*100</f>
        <v>4.8993528505392918</v>
      </c>
      <c r="J70" s="67">
        <v>77.646000000000001</v>
      </c>
      <c r="K70" s="67">
        <f>J70/$Z70*100</f>
        <v>9.5711556240369795</v>
      </c>
      <c r="L70" s="67">
        <v>29.07</v>
      </c>
      <c r="M70" s="111">
        <f>(SUM(L5:L62)-L7-L13)/(SUM($Z$5:$Z$62)-$Z$7-$Z$13)*100</f>
        <v>3.5193642626207127</v>
      </c>
      <c r="N70" s="67">
        <v>70.242000000000004</v>
      </c>
      <c r="O70" s="67">
        <f>N70/$Z70*100</f>
        <v>8.6584899845916805</v>
      </c>
      <c r="P70" s="67">
        <v>96.513000000000005</v>
      </c>
      <c r="Q70" s="67">
        <f>P70/$Z70*100</f>
        <v>11.89682588597843</v>
      </c>
      <c r="R70" s="67">
        <v>92.837000000000003</v>
      </c>
      <c r="S70" s="67">
        <f>R70/$Z70*100</f>
        <v>11.443697996918337</v>
      </c>
      <c r="T70" s="67">
        <v>28.042000000000002</v>
      </c>
      <c r="U70" s="67">
        <f>T70/$Z70*100</f>
        <v>3.4566409861325114</v>
      </c>
      <c r="V70" s="67">
        <v>80.344999999999999</v>
      </c>
      <c r="W70" s="67">
        <f>V70/$Z70*100</f>
        <v>9.9038520801232668</v>
      </c>
      <c r="X70" s="67">
        <v>44.536999999999999</v>
      </c>
      <c r="Y70" s="111">
        <f>(SUM(X5:X62)-X13)/(SUM($Z$5:$Z$62)-$Z$7-$Z$13)*100</f>
        <v>1.7646017792616697</v>
      </c>
      <c r="Z70" s="67">
        <v>811.25</v>
      </c>
      <c r="AA70" s="67">
        <f>Z70/4961*100</f>
        <v>16.352549889135254</v>
      </c>
    </row>
    <row r="71" spans="1:27" ht="15" customHeight="1" x14ac:dyDescent="0.2">
      <c r="A71" s="102" t="s">
        <v>231</v>
      </c>
      <c r="B71" s="86"/>
      <c r="C71" s="80"/>
      <c r="D71" s="4">
        <v>56</v>
      </c>
      <c r="E71" s="19" t="s">
        <v>147</v>
      </c>
      <c r="F71" s="4">
        <v>56</v>
      </c>
      <c r="G71" s="19" t="s">
        <v>147</v>
      </c>
      <c r="H71" s="4">
        <v>56</v>
      </c>
      <c r="I71" s="19" t="s">
        <v>147</v>
      </c>
      <c r="J71" s="4">
        <v>56</v>
      </c>
      <c r="K71" s="19" t="s">
        <v>147</v>
      </c>
      <c r="L71" s="4">
        <v>55</v>
      </c>
      <c r="M71" s="19" t="s">
        <v>147</v>
      </c>
      <c r="N71" s="4">
        <v>56</v>
      </c>
      <c r="O71" s="19" t="s">
        <v>147</v>
      </c>
      <c r="P71" s="4">
        <v>56</v>
      </c>
      <c r="Q71" s="19" t="s">
        <v>147</v>
      </c>
      <c r="R71" s="4">
        <v>56</v>
      </c>
      <c r="S71" s="19" t="s">
        <v>147</v>
      </c>
      <c r="T71" s="4">
        <v>56</v>
      </c>
      <c r="U71" s="19" t="s">
        <v>147</v>
      </c>
      <c r="V71" s="4">
        <v>56</v>
      </c>
      <c r="W71" s="19" t="s">
        <v>147</v>
      </c>
      <c r="X71" s="4">
        <v>18</v>
      </c>
      <c r="Y71" s="19" t="s">
        <v>147</v>
      </c>
      <c r="Z71" s="4">
        <v>56</v>
      </c>
      <c r="AA71" s="19" t="s">
        <v>147</v>
      </c>
    </row>
    <row r="72" spans="1:27" ht="40.5" customHeight="1" x14ac:dyDescent="0.2">
      <c r="A72" s="185" t="s">
        <v>383</v>
      </c>
      <c r="B72" s="185"/>
      <c r="C72" s="185"/>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1:27" x14ac:dyDescent="0.2">
      <c r="A73" s="144" t="s">
        <v>750</v>
      </c>
      <c r="B73" s="3"/>
      <c r="C73" s="26"/>
      <c r="Z73" s="10">
        <f>Z70*Z71</f>
        <v>45430</v>
      </c>
    </row>
    <row r="74" spans="1:27" x14ac:dyDescent="0.2">
      <c r="A74" s="145" t="s">
        <v>751</v>
      </c>
      <c r="B74" s="3"/>
      <c r="C74" s="26"/>
    </row>
    <row r="75" spans="1:27" x14ac:dyDescent="0.2">
      <c r="A75" s="22"/>
      <c r="B75" s="22"/>
      <c r="C75" s="22"/>
    </row>
  </sheetData>
  <mergeCells count="15">
    <mergeCell ref="Z3:AA3"/>
    <mergeCell ref="A72:C72"/>
    <mergeCell ref="A1:C1"/>
    <mergeCell ref="D3:E3"/>
    <mergeCell ref="F3:G3"/>
    <mergeCell ref="H3:I3"/>
    <mergeCell ref="J3:K3"/>
    <mergeCell ref="L3:M3"/>
    <mergeCell ref="N3:O3"/>
    <mergeCell ref="P3:Q3"/>
    <mergeCell ref="R3:S3"/>
    <mergeCell ref="T3:U3"/>
    <mergeCell ref="V3:W3"/>
    <mergeCell ref="X3:Y3"/>
    <mergeCell ref="A2:B2"/>
  </mergeCells>
  <conditionalFormatting sqref="A5:AA62 A64:AA68 B63:AA63 A70:AA71 B69:AA69">
    <cfRule type="expression" dxfId="21" priority="3">
      <formula>MOD( ROW( ), 2) =0</formula>
    </cfRule>
  </conditionalFormatting>
  <conditionalFormatting sqref="A63">
    <cfRule type="expression" dxfId="20" priority="2">
      <formula>MOD( ROW( ), 2) =0</formula>
    </cfRule>
  </conditionalFormatting>
  <conditionalFormatting sqref="A69">
    <cfRule type="expression" dxfId="19" priority="1">
      <formula>MOD( ROW( ), 2) =0</formula>
    </cfRule>
  </conditionalFormatting>
  <hyperlinks>
    <hyperlink ref="A2" location="TOC!A1" display="Return to Table of Contents"/>
  </hyperlinks>
  <pageMargins left="0.25" right="0.25" top="0.75" bottom="0.75" header="0.3" footer="0.3"/>
  <pageSetup scale="60" fitToWidth="0" orientation="portrait" r:id="rId1"/>
  <headerFooter>
    <oddHeader>&amp;L&amp;"Arial,Bold"2010-11 &amp;"Arial,Bold Italic"Survey of Dental Education&amp;"Arial,Bold"
Volume 4 - Curriculum</oddHeader>
  </headerFooter>
  <colBreaks count="2" manualBreakCount="2">
    <brk id="13" max="72" man="1"/>
    <brk id="23"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5"/>
  <sheetViews>
    <sheetView showGridLines="0" zoomScaleNormal="100" workbookViewId="0">
      <pane xSplit="3" ySplit="4" topLeftCell="D5" activePane="bottomRight" state="frozen"/>
      <selection pane="topRight" activeCell="D1" sqref="D1"/>
      <selection pane="bottomLeft" activeCell="A4" sqref="A4"/>
      <selection pane="bottomRight" sqref="A1:C1"/>
    </sheetView>
  </sheetViews>
  <sheetFormatPr defaultColWidth="8.7109375" defaultRowHeight="12.75" x14ac:dyDescent="0.2"/>
  <cols>
    <col min="1" max="1" width="8.28515625" style="3" customWidth="1"/>
    <col min="2" max="2" width="19.42578125" style="11" customWidth="1"/>
    <col min="3" max="3" width="48.28515625" style="11" bestFit="1" customWidth="1"/>
    <col min="4" max="4" width="9.85546875" style="1" customWidth="1"/>
    <col min="5" max="5" width="6.85546875" style="1" customWidth="1"/>
    <col min="6" max="6" width="8.42578125" style="1" customWidth="1"/>
    <col min="7" max="7" width="7.42578125" style="1" customWidth="1"/>
    <col min="8" max="8" width="9.7109375" style="1" customWidth="1"/>
    <col min="9" max="9" width="7" style="1" customWidth="1"/>
    <col min="10" max="10" width="9.42578125" style="1" customWidth="1"/>
    <col min="11" max="11" width="6.7109375" style="1" customWidth="1"/>
    <col min="12" max="12" width="9.140625" style="1" customWidth="1"/>
    <col min="13" max="13" width="6.85546875" style="1" customWidth="1"/>
    <col min="14" max="14" width="9.5703125" style="1" customWidth="1"/>
    <col min="15" max="15" width="8.42578125" style="1" customWidth="1"/>
    <col min="16" max="16" width="9.5703125" style="1" customWidth="1"/>
    <col min="17" max="17" width="6.28515625" style="1" customWidth="1"/>
    <col min="18" max="18" width="9" style="1" customWidth="1"/>
    <col min="19" max="19" width="7.42578125" style="1" customWidth="1"/>
    <col min="20" max="20" width="8.28515625" style="1" customWidth="1"/>
    <col min="21" max="21" width="7.140625" style="1" customWidth="1"/>
    <col min="22" max="22" width="9.140625" style="1" customWidth="1"/>
    <col min="23" max="23" width="7.140625" style="1" customWidth="1"/>
    <col min="24" max="24" width="9.85546875" style="1" customWidth="1"/>
    <col min="25" max="25" width="7.5703125" style="1" customWidth="1"/>
    <col min="26" max="26" width="8.28515625" style="1" customWidth="1"/>
    <col min="27" max="27" width="6.85546875" style="1" customWidth="1"/>
    <col min="28" max="28" width="8.42578125" style="1" customWidth="1"/>
    <col min="29" max="29" width="6.85546875" style="1" customWidth="1"/>
    <col min="30" max="30" width="8.85546875" style="1" customWidth="1"/>
    <col min="31" max="31" width="6.7109375" style="1" customWidth="1"/>
    <col min="32" max="32" width="9.5703125" style="1" customWidth="1"/>
    <col min="33" max="33" width="8.42578125" style="1" customWidth="1"/>
    <col min="34" max="34" width="8.5703125" style="1" customWidth="1"/>
    <col min="35" max="35" width="7.140625" style="1" customWidth="1"/>
    <col min="36" max="36" width="8.85546875" style="1" customWidth="1"/>
    <col min="37" max="37" width="8.140625" style="1" customWidth="1"/>
    <col min="38" max="38" width="9.5703125" style="1" customWidth="1"/>
    <col min="39" max="39" width="7.7109375" style="1" customWidth="1"/>
    <col min="40" max="40" width="9.42578125" style="10" customWidth="1"/>
    <col min="41" max="41" width="7" style="10" customWidth="1"/>
    <col min="42" max="42" width="8.28515625" style="10" customWidth="1"/>
    <col min="43" max="43" width="7.7109375" style="1" customWidth="1"/>
    <col min="44" max="44" width="8.85546875" style="1" customWidth="1"/>
    <col min="45" max="45" width="7.7109375" style="1" customWidth="1"/>
    <col min="46" max="46" width="9.28515625" style="10" customWidth="1"/>
    <col min="47" max="47" width="7.140625" style="10" customWidth="1"/>
    <col min="48" max="48" width="9" style="1" customWidth="1"/>
    <col min="49" max="49" width="7.140625" style="10" customWidth="1"/>
    <col min="50" max="50" width="8.5703125" style="10" customWidth="1"/>
    <col min="51" max="51" width="7.140625" style="10" customWidth="1"/>
    <col min="52" max="52" width="10.28515625" style="1" customWidth="1"/>
    <col min="53" max="53" width="6.85546875" style="1" customWidth="1"/>
    <col min="54" max="16384" width="8.7109375" style="1"/>
  </cols>
  <sheetData>
    <row r="1" spans="1:53" ht="30" customHeight="1" x14ac:dyDescent="0.2">
      <c r="A1" s="190" t="s">
        <v>4</v>
      </c>
      <c r="B1" s="190"/>
      <c r="C1" s="190"/>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row>
    <row r="2" spans="1:53" s="26" customFormat="1" x14ac:dyDescent="0.2">
      <c r="A2" s="188" t="s">
        <v>773</v>
      </c>
      <c r="B2" s="188"/>
      <c r="C2" s="158"/>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row>
    <row r="3" spans="1:53" ht="34.5" customHeight="1" x14ac:dyDescent="0.2">
      <c r="A3" s="151"/>
      <c r="B3" s="43"/>
      <c r="C3" s="112"/>
      <c r="D3" s="192" t="s">
        <v>395</v>
      </c>
      <c r="E3" s="191"/>
      <c r="F3" s="193" t="s">
        <v>396</v>
      </c>
      <c r="G3" s="193"/>
      <c r="H3" s="193" t="s">
        <v>397</v>
      </c>
      <c r="I3" s="193"/>
      <c r="J3" s="193" t="s">
        <v>249</v>
      </c>
      <c r="K3" s="193"/>
      <c r="L3" s="193" t="s">
        <v>392</v>
      </c>
      <c r="M3" s="193"/>
      <c r="N3" s="193" t="s">
        <v>251</v>
      </c>
      <c r="O3" s="193"/>
      <c r="P3" s="193" t="s">
        <v>398</v>
      </c>
      <c r="Q3" s="193"/>
      <c r="R3" s="193" t="s">
        <v>399</v>
      </c>
      <c r="S3" s="193"/>
      <c r="T3" s="193" t="s">
        <v>400</v>
      </c>
      <c r="U3" s="193"/>
      <c r="V3" s="193" t="s">
        <v>254</v>
      </c>
      <c r="W3" s="193"/>
      <c r="X3" s="193" t="s">
        <v>255</v>
      </c>
      <c r="Y3" s="193"/>
      <c r="Z3" s="193" t="s">
        <v>401</v>
      </c>
      <c r="AA3" s="193"/>
      <c r="AB3" s="193" t="s">
        <v>257</v>
      </c>
      <c r="AC3" s="193"/>
      <c r="AD3" s="193" t="s">
        <v>258</v>
      </c>
      <c r="AE3" s="193"/>
      <c r="AF3" s="193" t="s">
        <v>259</v>
      </c>
      <c r="AG3" s="193"/>
      <c r="AH3" s="193" t="s">
        <v>260</v>
      </c>
      <c r="AI3" s="193"/>
      <c r="AJ3" s="193" t="s">
        <v>402</v>
      </c>
      <c r="AK3" s="193"/>
      <c r="AL3" s="193" t="s">
        <v>261</v>
      </c>
      <c r="AM3" s="193"/>
      <c r="AN3" s="193" t="s">
        <v>262</v>
      </c>
      <c r="AO3" s="193"/>
      <c r="AP3" s="193" t="s">
        <v>263</v>
      </c>
      <c r="AQ3" s="193"/>
      <c r="AR3" s="193" t="s">
        <v>403</v>
      </c>
      <c r="AS3" s="193"/>
      <c r="AT3" s="193" t="s">
        <v>404</v>
      </c>
      <c r="AU3" s="193"/>
      <c r="AV3" s="193" t="s">
        <v>393</v>
      </c>
      <c r="AW3" s="193"/>
      <c r="AX3" s="193" t="s">
        <v>394</v>
      </c>
      <c r="AY3" s="193"/>
      <c r="AZ3" s="193" t="s">
        <v>406</v>
      </c>
      <c r="BA3" s="193"/>
    </row>
    <row r="4" spans="1:53" s="2" customFormat="1" ht="21.75"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c r="T4" s="41" t="s">
        <v>380</v>
      </c>
      <c r="U4" s="41" t="s">
        <v>148</v>
      </c>
      <c r="V4" s="41" t="s">
        <v>380</v>
      </c>
      <c r="W4" s="41" t="s">
        <v>148</v>
      </c>
      <c r="X4" s="41" t="s">
        <v>380</v>
      </c>
      <c r="Y4" s="41" t="s">
        <v>148</v>
      </c>
      <c r="Z4" s="41" t="s">
        <v>380</v>
      </c>
      <c r="AA4" s="41" t="s">
        <v>148</v>
      </c>
      <c r="AB4" s="41" t="s">
        <v>380</v>
      </c>
      <c r="AC4" s="41" t="s">
        <v>148</v>
      </c>
      <c r="AD4" s="41" t="s">
        <v>380</v>
      </c>
      <c r="AE4" s="41" t="s">
        <v>148</v>
      </c>
      <c r="AF4" s="41" t="s">
        <v>380</v>
      </c>
      <c r="AG4" s="41" t="s">
        <v>148</v>
      </c>
      <c r="AH4" s="41" t="s">
        <v>380</v>
      </c>
      <c r="AI4" s="41" t="s">
        <v>148</v>
      </c>
      <c r="AJ4" s="41" t="s">
        <v>380</v>
      </c>
      <c r="AK4" s="41" t="s">
        <v>148</v>
      </c>
      <c r="AL4" s="41" t="s">
        <v>380</v>
      </c>
      <c r="AM4" s="41" t="s">
        <v>148</v>
      </c>
      <c r="AN4" s="41" t="s">
        <v>380</v>
      </c>
      <c r="AO4" s="41" t="s">
        <v>148</v>
      </c>
      <c r="AP4" s="41" t="s">
        <v>380</v>
      </c>
      <c r="AQ4" s="41" t="s">
        <v>148</v>
      </c>
      <c r="AR4" s="41" t="s">
        <v>380</v>
      </c>
      <c r="AS4" s="41" t="s">
        <v>148</v>
      </c>
      <c r="AT4" s="41" t="s">
        <v>380</v>
      </c>
      <c r="AU4" s="41" t="s">
        <v>148</v>
      </c>
      <c r="AV4" s="41" t="s">
        <v>380</v>
      </c>
      <c r="AW4" s="41" t="s">
        <v>148</v>
      </c>
      <c r="AX4" s="41" t="s">
        <v>380</v>
      </c>
      <c r="AY4" s="41" t="s">
        <v>148</v>
      </c>
      <c r="AZ4" s="41" t="s">
        <v>380</v>
      </c>
      <c r="BA4" s="41" t="s">
        <v>148</v>
      </c>
    </row>
    <row r="5" spans="1:53" ht="15" customHeight="1" x14ac:dyDescent="0.2">
      <c r="A5" s="54" t="s">
        <v>108</v>
      </c>
      <c r="B5" s="55" t="s">
        <v>23</v>
      </c>
      <c r="C5" s="55" t="s">
        <v>109</v>
      </c>
      <c r="D5" s="109">
        <v>56</v>
      </c>
      <c r="E5" s="91">
        <v>1.5</v>
      </c>
      <c r="F5" s="109">
        <v>78</v>
      </c>
      <c r="G5" s="56">
        <v>2.1</v>
      </c>
      <c r="H5" s="109">
        <v>20</v>
      </c>
      <c r="I5" s="91">
        <v>0.5</v>
      </c>
      <c r="J5" s="109">
        <v>41</v>
      </c>
      <c r="K5" s="91">
        <v>1.1000000000000001</v>
      </c>
      <c r="L5" s="109">
        <v>322</v>
      </c>
      <c r="M5" s="91">
        <v>8.6999999999999993</v>
      </c>
      <c r="N5" s="109">
        <v>52</v>
      </c>
      <c r="O5" s="91">
        <v>1.4</v>
      </c>
      <c r="P5" s="109">
        <v>68</v>
      </c>
      <c r="Q5" s="91">
        <v>1.8</v>
      </c>
      <c r="R5" s="109">
        <v>18</v>
      </c>
      <c r="S5" s="91">
        <v>0.5</v>
      </c>
      <c r="T5" s="109">
        <v>60</v>
      </c>
      <c r="U5" s="91">
        <v>1.6</v>
      </c>
      <c r="V5" s="109">
        <v>238</v>
      </c>
      <c r="W5" s="91">
        <v>6.4</v>
      </c>
      <c r="X5" s="109">
        <v>200</v>
      </c>
      <c r="Y5" s="91">
        <v>5.4</v>
      </c>
      <c r="Z5" s="109">
        <v>190</v>
      </c>
      <c r="AA5" s="91">
        <v>5.0999999999999996</v>
      </c>
      <c r="AB5" s="109">
        <v>32</v>
      </c>
      <c r="AC5" s="56">
        <v>0.9</v>
      </c>
      <c r="AD5" s="109">
        <v>56</v>
      </c>
      <c r="AE5" s="91">
        <v>1.5</v>
      </c>
      <c r="AF5" s="57">
        <v>630</v>
      </c>
      <c r="AG5" s="91">
        <v>16.899999999999999</v>
      </c>
      <c r="AH5" s="109">
        <v>67</v>
      </c>
      <c r="AI5" s="91">
        <v>1.8</v>
      </c>
      <c r="AJ5" s="57">
        <v>860</v>
      </c>
      <c r="AK5" s="91">
        <v>23.1</v>
      </c>
      <c r="AL5" s="109">
        <v>112</v>
      </c>
      <c r="AM5" s="91">
        <v>3</v>
      </c>
      <c r="AN5" s="109">
        <v>140</v>
      </c>
      <c r="AO5" s="91">
        <v>3.8</v>
      </c>
      <c r="AP5" s="109">
        <v>276</v>
      </c>
      <c r="AQ5" s="91">
        <v>7.4</v>
      </c>
      <c r="AR5" s="109">
        <v>74</v>
      </c>
      <c r="AS5" s="91">
        <v>2</v>
      </c>
      <c r="AT5" s="109">
        <v>84</v>
      </c>
      <c r="AU5" s="91">
        <v>2.2999999999999998</v>
      </c>
      <c r="AV5" s="109">
        <v>48</v>
      </c>
      <c r="AW5" s="91">
        <v>1.3</v>
      </c>
      <c r="AX5" s="113" t="s">
        <v>147</v>
      </c>
      <c r="AY5" s="114" t="s">
        <v>147</v>
      </c>
      <c r="AZ5" s="57">
        <v>3722</v>
      </c>
      <c r="BA5" s="91">
        <v>79.2</v>
      </c>
    </row>
    <row r="6" spans="1:53" ht="15" customHeight="1" x14ac:dyDescent="0.2">
      <c r="A6" s="60" t="s">
        <v>16</v>
      </c>
      <c r="B6" s="61" t="s">
        <v>18</v>
      </c>
      <c r="C6" s="61" t="s">
        <v>378</v>
      </c>
      <c r="D6" s="95">
        <v>298</v>
      </c>
      <c r="E6" s="67">
        <v>4.8</v>
      </c>
      <c r="F6" s="95">
        <v>97</v>
      </c>
      <c r="G6" s="62">
        <v>1.6</v>
      </c>
      <c r="H6" s="95">
        <v>16</v>
      </c>
      <c r="I6" s="67">
        <v>0.3</v>
      </c>
      <c r="J6" s="95">
        <v>180</v>
      </c>
      <c r="K6" s="67">
        <v>2.9</v>
      </c>
      <c r="L6" s="95">
        <v>305</v>
      </c>
      <c r="M6" s="67">
        <v>4.9000000000000004</v>
      </c>
      <c r="N6" s="95">
        <v>28</v>
      </c>
      <c r="O6" s="67">
        <v>0.5</v>
      </c>
      <c r="P6" s="95">
        <v>58</v>
      </c>
      <c r="Q6" s="67">
        <v>0.9</v>
      </c>
      <c r="R6" s="95">
        <v>10</v>
      </c>
      <c r="S6" s="67">
        <v>0.2</v>
      </c>
      <c r="T6" s="95">
        <v>88</v>
      </c>
      <c r="U6" s="67">
        <v>1.4</v>
      </c>
      <c r="V6" s="95">
        <v>452</v>
      </c>
      <c r="W6" s="67">
        <v>7.3</v>
      </c>
      <c r="X6" s="95">
        <v>390</v>
      </c>
      <c r="Y6" s="67">
        <v>6.3</v>
      </c>
      <c r="Z6" s="95">
        <v>496</v>
      </c>
      <c r="AA6" s="67">
        <v>8</v>
      </c>
      <c r="AB6" s="96" t="s">
        <v>147</v>
      </c>
      <c r="AC6" s="65" t="s">
        <v>147</v>
      </c>
      <c r="AD6" s="95">
        <v>52</v>
      </c>
      <c r="AE6" s="67">
        <v>0.8</v>
      </c>
      <c r="AF6" s="63">
        <v>1410</v>
      </c>
      <c r="AG6" s="67">
        <v>22.7</v>
      </c>
      <c r="AH6" s="95">
        <v>98</v>
      </c>
      <c r="AI6" s="67">
        <v>1.6</v>
      </c>
      <c r="AJ6" s="63">
        <v>1153</v>
      </c>
      <c r="AK6" s="67">
        <v>18.600000000000001</v>
      </c>
      <c r="AL6" s="95">
        <v>55</v>
      </c>
      <c r="AM6" s="67">
        <v>0.9</v>
      </c>
      <c r="AN6" s="95">
        <v>40</v>
      </c>
      <c r="AO6" s="67">
        <v>0.6</v>
      </c>
      <c r="AP6" s="95">
        <v>264</v>
      </c>
      <c r="AQ6" s="67">
        <v>4.3</v>
      </c>
      <c r="AR6" s="95">
        <v>102</v>
      </c>
      <c r="AS6" s="67">
        <v>1.6</v>
      </c>
      <c r="AT6" s="95">
        <v>140</v>
      </c>
      <c r="AU6" s="67">
        <v>2.2999999999999998</v>
      </c>
      <c r="AV6" s="95">
        <v>25</v>
      </c>
      <c r="AW6" s="67">
        <v>0.4</v>
      </c>
      <c r="AX6" s="63">
        <v>448</v>
      </c>
      <c r="AY6" s="62">
        <v>7.2</v>
      </c>
      <c r="AZ6" s="63">
        <v>6205</v>
      </c>
      <c r="BA6" s="67">
        <v>83.3</v>
      </c>
    </row>
    <row r="7" spans="1:53" ht="15" customHeight="1" x14ac:dyDescent="0.2">
      <c r="A7" s="60" t="s">
        <v>16</v>
      </c>
      <c r="B7" s="61" t="s">
        <v>18</v>
      </c>
      <c r="C7" s="61" t="s">
        <v>103</v>
      </c>
      <c r="D7" s="95">
        <v>17</v>
      </c>
      <c r="E7" s="67">
        <v>0.4</v>
      </c>
      <c r="F7" s="95">
        <v>32</v>
      </c>
      <c r="G7" s="62">
        <v>0.8</v>
      </c>
      <c r="H7" s="95">
        <v>13</v>
      </c>
      <c r="I7" s="67">
        <v>0.3</v>
      </c>
      <c r="J7" s="95">
        <v>2</v>
      </c>
      <c r="K7" s="67">
        <v>0</v>
      </c>
      <c r="L7" s="95">
        <v>27</v>
      </c>
      <c r="M7" s="67">
        <v>0.7</v>
      </c>
      <c r="N7" s="95">
        <v>12</v>
      </c>
      <c r="O7" s="67">
        <v>0.3</v>
      </c>
      <c r="P7" s="95">
        <v>36</v>
      </c>
      <c r="Q7" s="67">
        <v>0.9</v>
      </c>
      <c r="R7" s="95">
        <v>12</v>
      </c>
      <c r="S7" s="67">
        <v>0.3</v>
      </c>
      <c r="T7" s="95">
        <v>25</v>
      </c>
      <c r="U7" s="67">
        <v>0.6</v>
      </c>
      <c r="V7" s="95">
        <v>38</v>
      </c>
      <c r="W7" s="67">
        <v>0.9</v>
      </c>
      <c r="X7" s="95">
        <v>48</v>
      </c>
      <c r="Y7" s="67">
        <v>1.2</v>
      </c>
      <c r="Z7" s="95">
        <v>12</v>
      </c>
      <c r="AA7" s="67">
        <v>0.3</v>
      </c>
      <c r="AB7" s="96" t="s">
        <v>147</v>
      </c>
      <c r="AC7" s="65" t="s">
        <v>147</v>
      </c>
      <c r="AD7" s="95">
        <v>12</v>
      </c>
      <c r="AE7" s="67">
        <v>0.3</v>
      </c>
      <c r="AF7" s="63">
        <v>372</v>
      </c>
      <c r="AG7" s="67">
        <v>9.1999999999999993</v>
      </c>
      <c r="AH7" s="95">
        <v>37</v>
      </c>
      <c r="AI7" s="67">
        <v>0.9</v>
      </c>
      <c r="AJ7" s="63">
        <v>190</v>
      </c>
      <c r="AK7" s="67">
        <v>4.7</v>
      </c>
      <c r="AL7" s="95">
        <v>113</v>
      </c>
      <c r="AM7" s="67">
        <v>2.8</v>
      </c>
      <c r="AN7" s="95">
        <v>57</v>
      </c>
      <c r="AO7" s="67">
        <v>1.4</v>
      </c>
      <c r="AP7" s="95">
        <v>46</v>
      </c>
      <c r="AQ7" s="67">
        <v>1.1000000000000001</v>
      </c>
      <c r="AR7" s="95">
        <v>21</v>
      </c>
      <c r="AS7" s="67">
        <v>0.5</v>
      </c>
      <c r="AT7" s="95">
        <v>22</v>
      </c>
      <c r="AU7" s="67">
        <v>0.5</v>
      </c>
      <c r="AV7" s="95">
        <v>144</v>
      </c>
      <c r="AW7" s="67">
        <v>3.6</v>
      </c>
      <c r="AX7" s="63">
        <v>2738</v>
      </c>
      <c r="AY7" s="67">
        <v>68</v>
      </c>
      <c r="AZ7" s="63"/>
      <c r="BA7" s="67">
        <v>84.4</v>
      </c>
    </row>
    <row r="8" spans="1:53" ht="15" customHeight="1" x14ac:dyDescent="0.2">
      <c r="A8" s="60" t="s">
        <v>24</v>
      </c>
      <c r="B8" s="61" t="s">
        <v>18</v>
      </c>
      <c r="C8" s="61" t="s">
        <v>127</v>
      </c>
      <c r="D8" s="95">
        <v>65</v>
      </c>
      <c r="E8" s="67">
        <v>1.9</v>
      </c>
      <c r="F8" s="95">
        <v>95</v>
      </c>
      <c r="G8" s="62">
        <v>2.7</v>
      </c>
      <c r="H8" s="95">
        <v>4</v>
      </c>
      <c r="I8" s="67">
        <v>0.1</v>
      </c>
      <c r="J8" s="95">
        <v>13</v>
      </c>
      <c r="K8" s="67">
        <v>0.4</v>
      </c>
      <c r="L8" s="95">
        <v>382</v>
      </c>
      <c r="M8" s="67">
        <v>11</v>
      </c>
      <c r="N8" s="95">
        <v>7</v>
      </c>
      <c r="O8" s="67">
        <v>0.2</v>
      </c>
      <c r="P8" s="95">
        <v>83</v>
      </c>
      <c r="Q8" s="67">
        <v>2.4</v>
      </c>
      <c r="R8" s="95">
        <v>4</v>
      </c>
      <c r="S8" s="67">
        <v>0.1</v>
      </c>
      <c r="T8" s="95">
        <v>73</v>
      </c>
      <c r="U8" s="67">
        <v>2.1</v>
      </c>
      <c r="V8" s="95">
        <v>227</v>
      </c>
      <c r="W8" s="67">
        <v>6.5</v>
      </c>
      <c r="X8" s="95">
        <v>285</v>
      </c>
      <c r="Y8" s="67">
        <v>8.1999999999999993</v>
      </c>
      <c r="Z8" s="95">
        <v>99</v>
      </c>
      <c r="AA8" s="67">
        <v>2.9</v>
      </c>
      <c r="AB8" s="95">
        <v>32</v>
      </c>
      <c r="AC8" s="62">
        <v>0.9</v>
      </c>
      <c r="AD8" s="95">
        <v>48</v>
      </c>
      <c r="AE8" s="67">
        <v>1.4</v>
      </c>
      <c r="AF8" s="63">
        <v>478</v>
      </c>
      <c r="AG8" s="67">
        <v>13.8</v>
      </c>
      <c r="AH8" s="95">
        <v>115</v>
      </c>
      <c r="AI8" s="67">
        <v>3.3</v>
      </c>
      <c r="AJ8" s="63">
        <v>1070</v>
      </c>
      <c r="AK8" s="67">
        <v>30.8</v>
      </c>
      <c r="AL8" s="95">
        <v>128</v>
      </c>
      <c r="AM8" s="67">
        <v>3.7</v>
      </c>
      <c r="AN8" s="95">
        <v>49</v>
      </c>
      <c r="AO8" s="67">
        <v>1.4</v>
      </c>
      <c r="AP8" s="95">
        <v>65</v>
      </c>
      <c r="AQ8" s="67">
        <v>1.9</v>
      </c>
      <c r="AR8" s="95">
        <v>49</v>
      </c>
      <c r="AS8" s="67">
        <v>1.4</v>
      </c>
      <c r="AT8" s="95">
        <v>21</v>
      </c>
      <c r="AU8" s="67">
        <v>0.6</v>
      </c>
      <c r="AV8" s="95">
        <v>78</v>
      </c>
      <c r="AW8" s="67">
        <v>2.2000000000000002</v>
      </c>
      <c r="AX8" s="115" t="s">
        <v>147</v>
      </c>
      <c r="AY8" s="65" t="s">
        <v>147</v>
      </c>
      <c r="AZ8" s="63">
        <v>3470</v>
      </c>
      <c r="BA8" s="67">
        <v>78.5</v>
      </c>
    </row>
    <row r="9" spans="1:53" ht="15" customHeight="1" x14ac:dyDescent="0.2">
      <c r="A9" s="60" t="s">
        <v>24</v>
      </c>
      <c r="B9" s="61" t="s">
        <v>23</v>
      </c>
      <c r="C9" s="61" t="s">
        <v>128</v>
      </c>
      <c r="D9" s="95">
        <v>68</v>
      </c>
      <c r="E9" s="67">
        <v>1.9</v>
      </c>
      <c r="F9" s="95">
        <v>98</v>
      </c>
      <c r="G9" s="62">
        <v>2.7</v>
      </c>
      <c r="H9" s="95">
        <v>17.5</v>
      </c>
      <c r="I9" s="67">
        <v>0.5</v>
      </c>
      <c r="J9" s="95">
        <v>63</v>
      </c>
      <c r="K9" s="67">
        <v>1.7</v>
      </c>
      <c r="L9" s="95">
        <v>229</v>
      </c>
      <c r="M9" s="67">
        <v>6.2</v>
      </c>
      <c r="N9" s="95">
        <v>49.5</v>
      </c>
      <c r="O9" s="67">
        <v>1.3</v>
      </c>
      <c r="P9" s="95">
        <v>52</v>
      </c>
      <c r="Q9" s="67">
        <v>1.4</v>
      </c>
      <c r="R9" s="95">
        <v>29</v>
      </c>
      <c r="S9" s="67">
        <v>0.8</v>
      </c>
      <c r="T9" s="95">
        <v>64</v>
      </c>
      <c r="U9" s="67">
        <v>1.7</v>
      </c>
      <c r="V9" s="95">
        <v>257</v>
      </c>
      <c r="W9" s="67">
        <v>7</v>
      </c>
      <c r="X9" s="95">
        <v>158</v>
      </c>
      <c r="Y9" s="67">
        <v>4.3</v>
      </c>
      <c r="Z9" s="95">
        <v>192.5</v>
      </c>
      <c r="AA9" s="67">
        <v>5.2</v>
      </c>
      <c r="AB9" s="95">
        <v>37</v>
      </c>
      <c r="AC9" s="67">
        <v>1</v>
      </c>
      <c r="AD9" s="95">
        <v>37</v>
      </c>
      <c r="AE9" s="67">
        <v>1</v>
      </c>
      <c r="AF9" s="63">
        <v>657</v>
      </c>
      <c r="AG9" s="67">
        <v>17.899999999999999</v>
      </c>
      <c r="AH9" s="95">
        <v>61</v>
      </c>
      <c r="AI9" s="67">
        <v>1.7</v>
      </c>
      <c r="AJ9" s="63">
        <v>712</v>
      </c>
      <c r="AK9" s="67">
        <v>19.399999999999999</v>
      </c>
      <c r="AL9" s="95">
        <v>18</v>
      </c>
      <c r="AM9" s="67">
        <v>0.5</v>
      </c>
      <c r="AN9" s="95">
        <v>217</v>
      </c>
      <c r="AO9" s="67">
        <v>5.9</v>
      </c>
      <c r="AP9" s="95">
        <v>133.5</v>
      </c>
      <c r="AQ9" s="67">
        <v>3.6</v>
      </c>
      <c r="AR9" s="95">
        <v>59</v>
      </c>
      <c r="AS9" s="67">
        <v>1.6</v>
      </c>
      <c r="AT9" s="95">
        <v>34</v>
      </c>
      <c r="AU9" s="67">
        <v>0.9</v>
      </c>
      <c r="AV9" s="95">
        <v>354</v>
      </c>
      <c r="AW9" s="67">
        <v>9.6</v>
      </c>
      <c r="AX9" s="63">
        <v>73.5</v>
      </c>
      <c r="AY9" s="67">
        <v>2</v>
      </c>
      <c r="AZ9" s="63">
        <v>3670.5</v>
      </c>
      <c r="BA9" s="67">
        <v>83.6</v>
      </c>
    </row>
    <row r="10" spans="1:53" ht="15" customHeight="1" x14ac:dyDescent="0.2">
      <c r="A10" s="60" t="s">
        <v>24</v>
      </c>
      <c r="B10" s="61" t="s">
        <v>23</v>
      </c>
      <c r="C10" s="61" t="s">
        <v>104</v>
      </c>
      <c r="D10" s="95">
        <v>55</v>
      </c>
      <c r="E10" s="67">
        <v>1.4</v>
      </c>
      <c r="F10" s="95">
        <v>71</v>
      </c>
      <c r="G10" s="62">
        <v>1.8</v>
      </c>
      <c r="H10" s="95">
        <v>18</v>
      </c>
      <c r="I10" s="67">
        <v>0.5</v>
      </c>
      <c r="J10" s="95">
        <v>36</v>
      </c>
      <c r="K10" s="67">
        <v>0.9</v>
      </c>
      <c r="L10" s="95">
        <v>181</v>
      </c>
      <c r="M10" s="67">
        <v>4.7</v>
      </c>
      <c r="N10" s="95">
        <v>26</v>
      </c>
      <c r="O10" s="67">
        <v>0.7</v>
      </c>
      <c r="P10" s="95">
        <v>61</v>
      </c>
      <c r="Q10" s="67">
        <v>1.6</v>
      </c>
      <c r="R10" s="95">
        <v>44</v>
      </c>
      <c r="S10" s="67">
        <v>1.1000000000000001</v>
      </c>
      <c r="T10" s="95">
        <v>33</v>
      </c>
      <c r="U10" s="67">
        <v>0.9</v>
      </c>
      <c r="V10" s="95">
        <v>246</v>
      </c>
      <c r="W10" s="67">
        <v>6.4</v>
      </c>
      <c r="X10" s="95">
        <v>264</v>
      </c>
      <c r="Y10" s="67">
        <v>6.9</v>
      </c>
      <c r="Z10" s="95">
        <v>191</v>
      </c>
      <c r="AA10" s="67">
        <v>5</v>
      </c>
      <c r="AB10" s="95">
        <v>48</v>
      </c>
      <c r="AC10" s="62">
        <v>1.2</v>
      </c>
      <c r="AD10" s="95">
        <v>22</v>
      </c>
      <c r="AE10" s="67">
        <v>0.6</v>
      </c>
      <c r="AF10" s="63">
        <v>652</v>
      </c>
      <c r="AG10" s="67">
        <v>17</v>
      </c>
      <c r="AH10" s="95">
        <v>64</v>
      </c>
      <c r="AI10" s="67">
        <v>1.7</v>
      </c>
      <c r="AJ10" s="63">
        <v>1214</v>
      </c>
      <c r="AK10" s="67">
        <v>31.6</v>
      </c>
      <c r="AL10" s="95">
        <v>104</v>
      </c>
      <c r="AM10" s="67">
        <v>2.7</v>
      </c>
      <c r="AN10" s="95">
        <v>55</v>
      </c>
      <c r="AO10" s="67">
        <v>1.4</v>
      </c>
      <c r="AP10" s="95">
        <v>176</v>
      </c>
      <c r="AQ10" s="67">
        <v>4.5999999999999996</v>
      </c>
      <c r="AR10" s="95">
        <v>55</v>
      </c>
      <c r="AS10" s="67">
        <v>1.4</v>
      </c>
      <c r="AT10" s="95">
        <v>65</v>
      </c>
      <c r="AU10" s="67">
        <v>1.7</v>
      </c>
      <c r="AV10" s="95">
        <v>162</v>
      </c>
      <c r="AW10" s="67">
        <v>4.2</v>
      </c>
      <c r="AX10" s="115" t="s">
        <v>147</v>
      </c>
      <c r="AY10" s="65" t="s">
        <v>147</v>
      </c>
      <c r="AZ10" s="63">
        <v>3843</v>
      </c>
      <c r="BA10" s="67">
        <v>81.099999999999994</v>
      </c>
    </row>
    <row r="11" spans="1:53" ht="15" customHeight="1" x14ac:dyDescent="0.2">
      <c r="A11" s="60" t="s">
        <v>24</v>
      </c>
      <c r="B11" s="61" t="s">
        <v>18</v>
      </c>
      <c r="C11" s="61" t="s">
        <v>39</v>
      </c>
      <c r="D11" s="95">
        <v>172</v>
      </c>
      <c r="E11" s="67">
        <v>3.8</v>
      </c>
      <c r="F11" s="95">
        <v>112</v>
      </c>
      <c r="G11" s="62">
        <v>2.5</v>
      </c>
      <c r="H11" s="95">
        <v>21</v>
      </c>
      <c r="I11" s="67">
        <v>0.5</v>
      </c>
      <c r="J11" s="95">
        <v>68</v>
      </c>
      <c r="K11" s="67">
        <v>1.5</v>
      </c>
      <c r="L11" s="95">
        <v>168</v>
      </c>
      <c r="M11" s="67">
        <v>3.7</v>
      </c>
      <c r="N11" s="95">
        <v>76</v>
      </c>
      <c r="O11" s="67">
        <v>1.7</v>
      </c>
      <c r="P11" s="95">
        <v>72</v>
      </c>
      <c r="Q11" s="67">
        <v>1.6</v>
      </c>
      <c r="R11" s="95">
        <v>18</v>
      </c>
      <c r="S11" s="67">
        <v>0.4</v>
      </c>
      <c r="T11" s="95">
        <v>134</v>
      </c>
      <c r="U11" s="67">
        <v>2.9</v>
      </c>
      <c r="V11" s="95">
        <v>384</v>
      </c>
      <c r="W11" s="67">
        <v>8.4</v>
      </c>
      <c r="X11" s="95">
        <v>149</v>
      </c>
      <c r="Y11" s="67">
        <v>3.3</v>
      </c>
      <c r="Z11" s="95">
        <v>127</v>
      </c>
      <c r="AA11" s="67">
        <v>2.8</v>
      </c>
      <c r="AB11" s="95">
        <v>8</v>
      </c>
      <c r="AC11" s="62">
        <v>0.2</v>
      </c>
      <c r="AD11" s="95">
        <v>68</v>
      </c>
      <c r="AE11" s="67">
        <v>1.5</v>
      </c>
      <c r="AF11" s="63">
        <v>922</v>
      </c>
      <c r="AG11" s="67">
        <v>20.2</v>
      </c>
      <c r="AH11" s="96" t="s">
        <v>147</v>
      </c>
      <c r="AI11" s="110" t="s">
        <v>147</v>
      </c>
      <c r="AJ11" s="63">
        <v>1151</v>
      </c>
      <c r="AK11" s="67">
        <v>25.2</v>
      </c>
      <c r="AL11" s="95">
        <v>201</v>
      </c>
      <c r="AM11" s="67">
        <v>4.4000000000000004</v>
      </c>
      <c r="AN11" s="95">
        <v>80</v>
      </c>
      <c r="AO11" s="67">
        <v>1.8</v>
      </c>
      <c r="AP11" s="95">
        <v>313</v>
      </c>
      <c r="AQ11" s="67">
        <v>6.9</v>
      </c>
      <c r="AR11" s="95">
        <v>67</v>
      </c>
      <c r="AS11" s="67">
        <v>1.5</v>
      </c>
      <c r="AT11" s="95">
        <v>88</v>
      </c>
      <c r="AU11" s="67">
        <v>1.9</v>
      </c>
      <c r="AV11" s="95">
        <v>164</v>
      </c>
      <c r="AW11" s="67">
        <v>3.6</v>
      </c>
      <c r="AX11" s="115" t="s">
        <v>147</v>
      </c>
      <c r="AY11" s="65" t="s">
        <v>147</v>
      </c>
      <c r="AZ11" s="63">
        <v>4563</v>
      </c>
      <c r="BA11" s="67">
        <v>83.3</v>
      </c>
    </row>
    <row r="12" spans="1:53" ht="15" customHeight="1" x14ac:dyDescent="0.2">
      <c r="A12" s="60" t="s">
        <v>24</v>
      </c>
      <c r="B12" s="61" t="s">
        <v>18</v>
      </c>
      <c r="C12" s="61" t="s">
        <v>25</v>
      </c>
      <c r="D12" s="95">
        <v>80.5</v>
      </c>
      <c r="E12" s="67">
        <v>2.2999999999999998</v>
      </c>
      <c r="F12" s="95">
        <v>82.5</v>
      </c>
      <c r="G12" s="62">
        <v>2.4</v>
      </c>
      <c r="H12" s="95">
        <v>17</v>
      </c>
      <c r="I12" s="67">
        <v>0.5</v>
      </c>
      <c r="J12" s="95">
        <v>34.200000000000003</v>
      </c>
      <c r="K12" s="67">
        <v>1</v>
      </c>
      <c r="L12" s="95">
        <v>170.48</v>
      </c>
      <c r="M12" s="67">
        <v>4.9000000000000004</v>
      </c>
      <c r="N12" s="95">
        <v>30</v>
      </c>
      <c r="O12" s="67">
        <v>0.9</v>
      </c>
      <c r="P12" s="95">
        <v>102.25</v>
      </c>
      <c r="Q12" s="67">
        <v>2.9</v>
      </c>
      <c r="R12" s="95">
        <v>26</v>
      </c>
      <c r="S12" s="67">
        <v>0.7</v>
      </c>
      <c r="T12" s="95">
        <v>54.5</v>
      </c>
      <c r="U12" s="67">
        <v>1.6</v>
      </c>
      <c r="V12" s="95">
        <v>286.5</v>
      </c>
      <c r="W12" s="67">
        <v>8.1999999999999993</v>
      </c>
      <c r="X12" s="95">
        <v>151.25</v>
      </c>
      <c r="Y12" s="67">
        <v>4.3</v>
      </c>
      <c r="Z12" s="95">
        <v>62.88</v>
      </c>
      <c r="AA12" s="67">
        <v>1.8</v>
      </c>
      <c r="AB12" s="96" t="s">
        <v>147</v>
      </c>
      <c r="AC12" s="65" t="s">
        <v>147</v>
      </c>
      <c r="AD12" s="95">
        <v>60.55</v>
      </c>
      <c r="AE12" s="67">
        <v>1.7</v>
      </c>
      <c r="AF12" s="63">
        <v>617.1</v>
      </c>
      <c r="AG12" s="67">
        <v>17.600000000000001</v>
      </c>
      <c r="AH12" s="95">
        <v>22.66</v>
      </c>
      <c r="AI12" s="67">
        <v>0.6</v>
      </c>
      <c r="AJ12" s="63">
        <v>680.1</v>
      </c>
      <c r="AK12" s="67">
        <v>19.399999999999999</v>
      </c>
      <c r="AL12" s="95">
        <v>220.48</v>
      </c>
      <c r="AM12" s="67">
        <v>6.3</v>
      </c>
      <c r="AN12" s="95">
        <v>68</v>
      </c>
      <c r="AO12" s="67">
        <v>1.9</v>
      </c>
      <c r="AP12" s="95">
        <v>250</v>
      </c>
      <c r="AQ12" s="67">
        <v>7.1</v>
      </c>
      <c r="AR12" s="95">
        <v>72.849999999999994</v>
      </c>
      <c r="AS12" s="67">
        <v>2.1</v>
      </c>
      <c r="AT12" s="95">
        <v>38</v>
      </c>
      <c r="AU12" s="67">
        <v>1.1000000000000001</v>
      </c>
      <c r="AV12" s="95">
        <v>120.25</v>
      </c>
      <c r="AW12" s="67">
        <v>3.4</v>
      </c>
      <c r="AX12" s="63">
        <v>252</v>
      </c>
      <c r="AY12" s="62">
        <v>7.2</v>
      </c>
      <c r="AZ12" s="63">
        <v>3500.05</v>
      </c>
      <c r="BA12" s="67">
        <v>56.7</v>
      </c>
    </row>
    <row r="13" spans="1:53" ht="15" customHeight="1" x14ac:dyDescent="0.2">
      <c r="A13" s="60" t="s">
        <v>24</v>
      </c>
      <c r="B13" s="61" t="s">
        <v>18</v>
      </c>
      <c r="C13" s="61" t="s">
        <v>145</v>
      </c>
      <c r="D13" s="95">
        <v>8.5</v>
      </c>
      <c r="E13" s="67">
        <v>1</v>
      </c>
      <c r="F13" s="95">
        <v>55</v>
      </c>
      <c r="G13" s="62">
        <v>6.4</v>
      </c>
      <c r="H13" s="95">
        <v>4</v>
      </c>
      <c r="I13" s="67">
        <v>0.5</v>
      </c>
      <c r="J13" s="96" t="s">
        <v>147</v>
      </c>
      <c r="K13" s="110" t="s">
        <v>147</v>
      </c>
      <c r="L13" s="95">
        <v>80</v>
      </c>
      <c r="M13" s="67">
        <v>9.3000000000000007</v>
      </c>
      <c r="N13" s="95">
        <v>2</v>
      </c>
      <c r="O13" s="67">
        <v>0.2</v>
      </c>
      <c r="P13" s="95">
        <v>35</v>
      </c>
      <c r="Q13" s="67">
        <v>4.0999999999999996</v>
      </c>
      <c r="R13" s="95">
        <v>3</v>
      </c>
      <c r="S13" s="67">
        <v>0.3</v>
      </c>
      <c r="T13" s="95">
        <v>12.5</v>
      </c>
      <c r="U13" s="67">
        <v>1.5</v>
      </c>
      <c r="V13" s="95">
        <v>38.5</v>
      </c>
      <c r="W13" s="67">
        <v>4.5</v>
      </c>
      <c r="X13" s="95">
        <v>62</v>
      </c>
      <c r="Y13" s="67">
        <v>7.2</v>
      </c>
      <c r="Z13" s="95">
        <v>4</v>
      </c>
      <c r="AA13" s="67">
        <v>0.5</v>
      </c>
      <c r="AB13" s="96" t="s">
        <v>147</v>
      </c>
      <c r="AC13" s="65" t="s">
        <v>147</v>
      </c>
      <c r="AD13" s="95">
        <v>17.5</v>
      </c>
      <c r="AE13" s="67">
        <v>2</v>
      </c>
      <c r="AF13" s="63">
        <v>128.5</v>
      </c>
      <c r="AG13" s="67">
        <v>15</v>
      </c>
      <c r="AH13" s="95">
        <v>5</v>
      </c>
      <c r="AI13" s="67">
        <v>0.6</v>
      </c>
      <c r="AJ13" s="63">
        <v>160.5</v>
      </c>
      <c r="AK13" s="67">
        <v>18.7</v>
      </c>
      <c r="AL13" s="95">
        <v>27.5</v>
      </c>
      <c r="AM13" s="67">
        <v>3.2</v>
      </c>
      <c r="AN13" s="96" t="s">
        <v>147</v>
      </c>
      <c r="AO13" s="110" t="s">
        <v>147</v>
      </c>
      <c r="AP13" s="95">
        <v>136.75</v>
      </c>
      <c r="AQ13" s="67">
        <v>15.9</v>
      </c>
      <c r="AR13" s="96" t="s">
        <v>147</v>
      </c>
      <c r="AS13" s="110" t="s">
        <v>147</v>
      </c>
      <c r="AT13" s="95">
        <v>79</v>
      </c>
      <c r="AU13" s="67">
        <v>9.1999999999999993</v>
      </c>
      <c r="AV13" s="96" t="s">
        <v>147</v>
      </c>
      <c r="AW13" s="110" t="s">
        <v>147</v>
      </c>
      <c r="AX13" s="115" t="s">
        <v>147</v>
      </c>
      <c r="AY13" s="65" t="s">
        <v>147</v>
      </c>
      <c r="AZ13" s="63"/>
      <c r="BA13" s="67">
        <v>39.5</v>
      </c>
    </row>
    <row r="14" spans="1:53" ht="15" customHeight="1" x14ac:dyDescent="0.2">
      <c r="A14" s="60" t="s">
        <v>34</v>
      </c>
      <c r="B14" s="61" t="s">
        <v>23</v>
      </c>
      <c r="C14" s="61" t="s">
        <v>35</v>
      </c>
      <c r="D14" s="95">
        <v>57</v>
      </c>
      <c r="E14" s="67">
        <v>1.2</v>
      </c>
      <c r="F14" s="95">
        <v>109</v>
      </c>
      <c r="G14" s="62">
        <v>2.2999999999999998</v>
      </c>
      <c r="H14" s="95">
        <v>44</v>
      </c>
      <c r="I14" s="67">
        <v>0.9</v>
      </c>
      <c r="J14" s="95">
        <v>92</v>
      </c>
      <c r="K14" s="67">
        <v>1.9</v>
      </c>
      <c r="L14" s="95">
        <v>236</v>
      </c>
      <c r="M14" s="67">
        <v>5</v>
      </c>
      <c r="N14" s="95">
        <v>13</v>
      </c>
      <c r="O14" s="67">
        <v>0.3</v>
      </c>
      <c r="P14" s="95">
        <v>97</v>
      </c>
      <c r="Q14" s="67">
        <v>2</v>
      </c>
      <c r="R14" s="95">
        <v>31</v>
      </c>
      <c r="S14" s="67">
        <v>0.7</v>
      </c>
      <c r="T14" s="95">
        <v>64</v>
      </c>
      <c r="U14" s="67">
        <v>1.3</v>
      </c>
      <c r="V14" s="95">
        <v>475</v>
      </c>
      <c r="W14" s="67">
        <v>10</v>
      </c>
      <c r="X14" s="95">
        <v>249</v>
      </c>
      <c r="Y14" s="67">
        <v>5.3</v>
      </c>
      <c r="Z14" s="95">
        <v>168</v>
      </c>
      <c r="AA14" s="67">
        <v>3.5</v>
      </c>
      <c r="AB14" s="95">
        <v>11</v>
      </c>
      <c r="AC14" s="62">
        <v>0.2</v>
      </c>
      <c r="AD14" s="95">
        <v>83</v>
      </c>
      <c r="AE14" s="67">
        <v>1.8</v>
      </c>
      <c r="AF14" s="63">
        <v>491</v>
      </c>
      <c r="AG14" s="67">
        <v>10.4</v>
      </c>
      <c r="AH14" s="95">
        <v>33</v>
      </c>
      <c r="AI14" s="67">
        <v>0.7</v>
      </c>
      <c r="AJ14" s="63">
        <v>830</v>
      </c>
      <c r="AK14" s="67">
        <v>17.5</v>
      </c>
      <c r="AL14" s="95">
        <v>103</v>
      </c>
      <c r="AM14" s="67">
        <v>2.2000000000000002</v>
      </c>
      <c r="AN14" s="95">
        <v>53</v>
      </c>
      <c r="AO14" s="67">
        <v>1.1000000000000001</v>
      </c>
      <c r="AP14" s="95">
        <v>200</v>
      </c>
      <c r="AQ14" s="67">
        <v>4.2</v>
      </c>
      <c r="AR14" s="95">
        <v>162</v>
      </c>
      <c r="AS14" s="67">
        <v>3.4</v>
      </c>
      <c r="AT14" s="95">
        <v>135</v>
      </c>
      <c r="AU14" s="67">
        <v>2.8</v>
      </c>
      <c r="AV14" s="95">
        <v>999</v>
      </c>
      <c r="AW14" s="67">
        <v>21.1</v>
      </c>
      <c r="AX14" s="63">
        <v>7</v>
      </c>
      <c r="AY14" s="62">
        <v>0.1</v>
      </c>
      <c r="AZ14" s="63">
        <v>4742</v>
      </c>
      <c r="BA14" s="67">
        <v>83.9</v>
      </c>
    </row>
    <row r="15" spans="1:53" ht="15" customHeight="1" x14ac:dyDescent="0.2">
      <c r="A15" s="60" t="s">
        <v>84</v>
      </c>
      <c r="B15" s="61" t="s">
        <v>23</v>
      </c>
      <c r="C15" s="61" t="s">
        <v>85</v>
      </c>
      <c r="D15" s="95">
        <v>72.25</v>
      </c>
      <c r="E15" s="67">
        <v>2.2000000000000002</v>
      </c>
      <c r="F15" s="95">
        <v>240.5</v>
      </c>
      <c r="G15" s="62">
        <v>7.2</v>
      </c>
      <c r="H15" s="95">
        <v>24</v>
      </c>
      <c r="I15" s="67">
        <v>0.7</v>
      </c>
      <c r="J15" s="95">
        <v>65</v>
      </c>
      <c r="K15" s="67">
        <v>1.9</v>
      </c>
      <c r="L15" s="95">
        <v>294.75</v>
      </c>
      <c r="M15" s="67">
        <v>8.8000000000000007</v>
      </c>
      <c r="N15" s="95">
        <v>156.25</v>
      </c>
      <c r="O15" s="67">
        <v>4.7</v>
      </c>
      <c r="P15" s="95">
        <v>67.5</v>
      </c>
      <c r="Q15" s="67">
        <v>2</v>
      </c>
      <c r="R15" s="95">
        <v>13</v>
      </c>
      <c r="S15" s="67">
        <v>0.4</v>
      </c>
      <c r="T15" s="95">
        <v>84.25</v>
      </c>
      <c r="U15" s="67">
        <v>2.5</v>
      </c>
      <c r="V15" s="95">
        <v>158.25</v>
      </c>
      <c r="W15" s="67">
        <v>4.7</v>
      </c>
      <c r="X15" s="95">
        <v>156.25</v>
      </c>
      <c r="Y15" s="67">
        <v>4.7</v>
      </c>
      <c r="Z15" s="95">
        <v>218</v>
      </c>
      <c r="AA15" s="67">
        <v>6.5</v>
      </c>
      <c r="AB15" s="95">
        <v>17</v>
      </c>
      <c r="AC15" s="62">
        <v>0.5</v>
      </c>
      <c r="AD15" s="95">
        <v>49</v>
      </c>
      <c r="AE15" s="67">
        <v>1.5</v>
      </c>
      <c r="AF15" s="63">
        <v>353.25</v>
      </c>
      <c r="AG15" s="67">
        <v>10.6</v>
      </c>
      <c r="AH15" s="95">
        <v>76</v>
      </c>
      <c r="AI15" s="67">
        <v>2.2999999999999998</v>
      </c>
      <c r="AJ15" s="63">
        <v>456</v>
      </c>
      <c r="AK15" s="67">
        <v>13.6</v>
      </c>
      <c r="AL15" s="95">
        <v>21</v>
      </c>
      <c r="AM15" s="67">
        <v>0.6</v>
      </c>
      <c r="AN15" s="95">
        <v>34</v>
      </c>
      <c r="AO15" s="67">
        <v>1</v>
      </c>
      <c r="AP15" s="95">
        <v>280</v>
      </c>
      <c r="AQ15" s="67">
        <v>8.4</v>
      </c>
      <c r="AR15" s="95">
        <v>79</v>
      </c>
      <c r="AS15" s="67">
        <v>2.4</v>
      </c>
      <c r="AT15" s="95">
        <v>252</v>
      </c>
      <c r="AU15" s="67">
        <v>7.5</v>
      </c>
      <c r="AV15" s="95">
        <v>70</v>
      </c>
      <c r="AW15" s="67">
        <v>2.1</v>
      </c>
      <c r="AX15" s="63">
        <v>108</v>
      </c>
      <c r="AY15" s="62">
        <v>3.2</v>
      </c>
      <c r="AZ15" s="63">
        <v>3345.25</v>
      </c>
      <c r="BA15" s="67">
        <v>67.599999999999994</v>
      </c>
    </row>
    <row r="16" spans="1:53" ht="15" customHeight="1" x14ac:dyDescent="0.2">
      <c r="A16" s="60" t="s">
        <v>90</v>
      </c>
      <c r="B16" s="61" t="s">
        <v>18</v>
      </c>
      <c r="C16" s="61" t="s">
        <v>91</v>
      </c>
      <c r="D16" s="95">
        <v>33</v>
      </c>
      <c r="E16" s="67">
        <v>0.8</v>
      </c>
      <c r="F16" s="95">
        <v>69</v>
      </c>
      <c r="G16" s="62">
        <v>1.8</v>
      </c>
      <c r="H16" s="95">
        <v>20</v>
      </c>
      <c r="I16" s="67">
        <v>0.5</v>
      </c>
      <c r="J16" s="95">
        <v>74</v>
      </c>
      <c r="K16" s="67">
        <v>1.9</v>
      </c>
      <c r="L16" s="95">
        <v>32</v>
      </c>
      <c r="M16" s="67">
        <v>0.8</v>
      </c>
      <c r="N16" s="95">
        <v>24</v>
      </c>
      <c r="O16" s="67">
        <v>0.6</v>
      </c>
      <c r="P16" s="95">
        <v>67</v>
      </c>
      <c r="Q16" s="67">
        <v>1.7</v>
      </c>
      <c r="R16" s="95">
        <v>11</v>
      </c>
      <c r="S16" s="67">
        <v>0.3</v>
      </c>
      <c r="T16" s="95">
        <v>44</v>
      </c>
      <c r="U16" s="67">
        <v>1.1000000000000001</v>
      </c>
      <c r="V16" s="95">
        <v>135</v>
      </c>
      <c r="W16" s="67">
        <v>3.5</v>
      </c>
      <c r="X16" s="95">
        <v>116</v>
      </c>
      <c r="Y16" s="67">
        <v>3</v>
      </c>
      <c r="Z16" s="95">
        <v>80</v>
      </c>
      <c r="AA16" s="67">
        <v>2.1</v>
      </c>
      <c r="AB16" s="95">
        <v>40</v>
      </c>
      <c r="AC16" s="67">
        <v>1</v>
      </c>
      <c r="AD16" s="95">
        <v>140</v>
      </c>
      <c r="AE16" s="67">
        <v>3.6</v>
      </c>
      <c r="AF16" s="63">
        <v>137</v>
      </c>
      <c r="AG16" s="67">
        <v>3.5</v>
      </c>
      <c r="AH16" s="95">
        <v>24</v>
      </c>
      <c r="AI16" s="67">
        <v>0.6</v>
      </c>
      <c r="AJ16" s="63">
        <v>261</v>
      </c>
      <c r="AK16" s="67">
        <v>6.7</v>
      </c>
      <c r="AL16" s="95">
        <v>122</v>
      </c>
      <c r="AM16" s="67">
        <v>3.1</v>
      </c>
      <c r="AN16" s="95">
        <v>24</v>
      </c>
      <c r="AO16" s="67">
        <v>0.6</v>
      </c>
      <c r="AP16" s="95">
        <v>144</v>
      </c>
      <c r="AQ16" s="67">
        <v>3.7</v>
      </c>
      <c r="AR16" s="95">
        <v>124</v>
      </c>
      <c r="AS16" s="67">
        <v>3.2</v>
      </c>
      <c r="AT16" s="95">
        <v>132</v>
      </c>
      <c r="AU16" s="67">
        <v>3.4</v>
      </c>
      <c r="AV16" s="96" t="s">
        <v>147</v>
      </c>
      <c r="AW16" s="110" t="s">
        <v>147</v>
      </c>
      <c r="AX16" s="63">
        <v>2040</v>
      </c>
      <c r="AY16" s="62">
        <v>52.4</v>
      </c>
      <c r="AZ16" s="63">
        <v>3893</v>
      </c>
      <c r="BA16" s="67">
        <v>79</v>
      </c>
    </row>
    <row r="17" spans="1:53" ht="15" customHeight="1" x14ac:dyDescent="0.2">
      <c r="A17" s="60" t="s">
        <v>135</v>
      </c>
      <c r="B17" s="61" t="s">
        <v>23</v>
      </c>
      <c r="C17" s="61" t="s">
        <v>136</v>
      </c>
      <c r="D17" s="95">
        <v>135.4</v>
      </c>
      <c r="E17" s="67">
        <v>4.0999999999999996</v>
      </c>
      <c r="F17" s="95">
        <v>128.4</v>
      </c>
      <c r="G17" s="62">
        <v>3.9</v>
      </c>
      <c r="H17" s="95">
        <v>38.65</v>
      </c>
      <c r="I17" s="67">
        <v>1.2</v>
      </c>
      <c r="J17" s="95">
        <v>20</v>
      </c>
      <c r="K17" s="67">
        <v>0.6</v>
      </c>
      <c r="L17" s="95">
        <v>160.65</v>
      </c>
      <c r="M17" s="67">
        <v>4.9000000000000004</v>
      </c>
      <c r="N17" s="95">
        <v>18</v>
      </c>
      <c r="O17" s="67">
        <v>0.6</v>
      </c>
      <c r="P17" s="95">
        <v>71</v>
      </c>
      <c r="Q17" s="67">
        <v>2.2000000000000002</v>
      </c>
      <c r="R17" s="95">
        <v>39.65</v>
      </c>
      <c r="S17" s="67">
        <v>1.2</v>
      </c>
      <c r="T17" s="95">
        <v>23.45</v>
      </c>
      <c r="U17" s="67">
        <v>0.7</v>
      </c>
      <c r="V17" s="95">
        <v>407.45</v>
      </c>
      <c r="W17" s="67">
        <v>12.5</v>
      </c>
      <c r="X17" s="95">
        <v>152.34</v>
      </c>
      <c r="Y17" s="67">
        <v>4.7</v>
      </c>
      <c r="Z17" s="95">
        <v>160.44999999999999</v>
      </c>
      <c r="AA17" s="67">
        <v>4.9000000000000004</v>
      </c>
      <c r="AB17" s="95">
        <v>33</v>
      </c>
      <c r="AC17" s="67">
        <v>1</v>
      </c>
      <c r="AD17" s="95">
        <v>39.1</v>
      </c>
      <c r="AE17" s="67">
        <v>1.2</v>
      </c>
      <c r="AF17" s="63">
        <v>588.91999999999996</v>
      </c>
      <c r="AG17" s="67">
        <v>18</v>
      </c>
      <c r="AH17" s="95">
        <v>31</v>
      </c>
      <c r="AI17" s="67">
        <v>0.9</v>
      </c>
      <c r="AJ17" s="63">
        <v>652.20000000000005</v>
      </c>
      <c r="AK17" s="67">
        <v>19.899999999999999</v>
      </c>
      <c r="AL17" s="95">
        <v>68.05</v>
      </c>
      <c r="AM17" s="67">
        <v>2.1</v>
      </c>
      <c r="AN17" s="95">
        <v>36.450000000000003</v>
      </c>
      <c r="AO17" s="67">
        <v>1.1000000000000001</v>
      </c>
      <c r="AP17" s="95">
        <v>158.79</v>
      </c>
      <c r="AQ17" s="67">
        <v>4.9000000000000004</v>
      </c>
      <c r="AR17" s="95">
        <v>50</v>
      </c>
      <c r="AS17" s="67">
        <v>1.5</v>
      </c>
      <c r="AT17" s="95">
        <v>38.299999999999997</v>
      </c>
      <c r="AU17" s="67">
        <v>1.2</v>
      </c>
      <c r="AV17" s="95">
        <v>216</v>
      </c>
      <c r="AW17" s="67">
        <v>6.6</v>
      </c>
      <c r="AX17" s="63">
        <v>4</v>
      </c>
      <c r="AY17" s="62">
        <v>0.1</v>
      </c>
      <c r="AZ17" s="63">
        <v>3271.25</v>
      </c>
      <c r="BA17" s="67">
        <v>77.7</v>
      </c>
    </row>
    <row r="18" spans="1:53" ht="15" customHeight="1" x14ac:dyDescent="0.2">
      <c r="A18" s="60" t="s">
        <v>135</v>
      </c>
      <c r="B18" s="61" t="s">
        <v>18</v>
      </c>
      <c r="C18" s="61" t="s">
        <v>140</v>
      </c>
      <c r="D18" s="95">
        <v>141</v>
      </c>
      <c r="E18" s="67">
        <v>4.5</v>
      </c>
      <c r="F18" s="95">
        <v>116</v>
      </c>
      <c r="G18" s="62">
        <v>3.7</v>
      </c>
      <c r="H18" s="95">
        <v>28</v>
      </c>
      <c r="I18" s="67">
        <v>0.9</v>
      </c>
      <c r="J18" s="95">
        <v>65</v>
      </c>
      <c r="K18" s="67">
        <v>2.1</v>
      </c>
      <c r="L18" s="95">
        <v>146</v>
      </c>
      <c r="M18" s="67">
        <v>4.7</v>
      </c>
      <c r="N18" s="95">
        <v>80</v>
      </c>
      <c r="O18" s="67">
        <v>2.6</v>
      </c>
      <c r="P18" s="95">
        <v>100</v>
      </c>
      <c r="Q18" s="67">
        <v>3.2</v>
      </c>
      <c r="R18" s="95">
        <v>48</v>
      </c>
      <c r="S18" s="67">
        <v>1.5</v>
      </c>
      <c r="T18" s="95">
        <v>88</v>
      </c>
      <c r="U18" s="67">
        <v>2.8</v>
      </c>
      <c r="V18" s="95">
        <v>294</v>
      </c>
      <c r="W18" s="67">
        <v>9.4</v>
      </c>
      <c r="X18" s="95">
        <v>176</v>
      </c>
      <c r="Y18" s="67">
        <v>5.6</v>
      </c>
      <c r="Z18" s="95">
        <v>124</v>
      </c>
      <c r="AA18" s="67">
        <v>4</v>
      </c>
      <c r="AB18" s="95">
        <v>16</v>
      </c>
      <c r="AC18" s="62">
        <v>0.5</v>
      </c>
      <c r="AD18" s="95">
        <v>60</v>
      </c>
      <c r="AE18" s="67">
        <v>1.9</v>
      </c>
      <c r="AF18" s="63">
        <v>170</v>
      </c>
      <c r="AG18" s="67">
        <v>5.4</v>
      </c>
      <c r="AH18" s="95">
        <v>48</v>
      </c>
      <c r="AI18" s="67">
        <v>1.5</v>
      </c>
      <c r="AJ18" s="63">
        <v>588</v>
      </c>
      <c r="AK18" s="67">
        <v>18.8</v>
      </c>
      <c r="AL18" s="95">
        <v>176</v>
      </c>
      <c r="AM18" s="67">
        <v>5.6</v>
      </c>
      <c r="AN18" s="95">
        <v>63</v>
      </c>
      <c r="AO18" s="67">
        <v>2</v>
      </c>
      <c r="AP18" s="95">
        <v>132</v>
      </c>
      <c r="AQ18" s="67">
        <v>4.2</v>
      </c>
      <c r="AR18" s="95">
        <v>98</v>
      </c>
      <c r="AS18" s="67">
        <v>3.1</v>
      </c>
      <c r="AT18" s="95">
        <v>98</v>
      </c>
      <c r="AU18" s="67">
        <v>3.1</v>
      </c>
      <c r="AV18" s="95">
        <v>270</v>
      </c>
      <c r="AW18" s="67">
        <v>8.6</v>
      </c>
      <c r="AX18" s="115" t="s">
        <v>147</v>
      </c>
      <c r="AY18" s="65" t="s">
        <v>147</v>
      </c>
      <c r="AZ18" s="63">
        <v>3125</v>
      </c>
      <c r="BA18" s="67">
        <v>79.400000000000006</v>
      </c>
    </row>
    <row r="19" spans="1:53" ht="15" customHeight="1" x14ac:dyDescent="0.2">
      <c r="A19" s="60" t="s">
        <v>41</v>
      </c>
      <c r="B19" s="61" t="s">
        <v>23</v>
      </c>
      <c r="C19" s="61" t="s">
        <v>42</v>
      </c>
      <c r="D19" s="95">
        <v>17</v>
      </c>
      <c r="E19" s="67">
        <v>0.4</v>
      </c>
      <c r="F19" s="95">
        <v>111</v>
      </c>
      <c r="G19" s="62">
        <v>2.7</v>
      </c>
      <c r="H19" s="95">
        <v>18</v>
      </c>
      <c r="I19" s="67">
        <v>0.4</v>
      </c>
      <c r="J19" s="95">
        <v>32</v>
      </c>
      <c r="K19" s="67">
        <v>0.8</v>
      </c>
      <c r="L19" s="95">
        <v>304</v>
      </c>
      <c r="M19" s="67">
        <v>7.5</v>
      </c>
      <c r="N19" s="95">
        <v>80</v>
      </c>
      <c r="O19" s="67">
        <v>2</v>
      </c>
      <c r="P19" s="95">
        <v>100</v>
      </c>
      <c r="Q19" s="67">
        <v>2.5</v>
      </c>
      <c r="R19" s="95">
        <v>28</v>
      </c>
      <c r="S19" s="67">
        <v>0.7</v>
      </c>
      <c r="T19" s="95">
        <v>21</v>
      </c>
      <c r="U19" s="67">
        <v>0.5</v>
      </c>
      <c r="V19" s="95">
        <v>353</v>
      </c>
      <c r="W19" s="67">
        <v>8.6999999999999993</v>
      </c>
      <c r="X19" s="95">
        <v>153</v>
      </c>
      <c r="Y19" s="67">
        <v>3.8</v>
      </c>
      <c r="Z19" s="95">
        <v>142</v>
      </c>
      <c r="AA19" s="67">
        <v>3.5</v>
      </c>
      <c r="AB19" s="95">
        <v>40</v>
      </c>
      <c r="AC19" s="67">
        <v>1</v>
      </c>
      <c r="AD19" s="95">
        <v>36</v>
      </c>
      <c r="AE19" s="67">
        <v>0.9</v>
      </c>
      <c r="AF19" s="63">
        <v>474</v>
      </c>
      <c r="AG19" s="67">
        <v>11.7</v>
      </c>
      <c r="AH19" s="95">
        <v>88</v>
      </c>
      <c r="AI19" s="67">
        <v>2.2000000000000002</v>
      </c>
      <c r="AJ19" s="63">
        <v>1007</v>
      </c>
      <c r="AK19" s="67">
        <v>24.8</v>
      </c>
      <c r="AL19" s="95">
        <v>145</v>
      </c>
      <c r="AM19" s="67">
        <v>3.6</v>
      </c>
      <c r="AN19" s="95">
        <v>46</v>
      </c>
      <c r="AO19" s="67">
        <v>1.1000000000000001</v>
      </c>
      <c r="AP19" s="95">
        <v>113</v>
      </c>
      <c r="AQ19" s="67">
        <v>2.8</v>
      </c>
      <c r="AR19" s="95">
        <v>134</v>
      </c>
      <c r="AS19" s="67">
        <v>3.3</v>
      </c>
      <c r="AT19" s="95">
        <v>103</v>
      </c>
      <c r="AU19" s="67">
        <v>2.5</v>
      </c>
      <c r="AV19" s="95">
        <v>240</v>
      </c>
      <c r="AW19" s="67">
        <v>5.9</v>
      </c>
      <c r="AX19" s="63">
        <v>282</v>
      </c>
      <c r="AY19" s="62">
        <v>6.9</v>
      </c>
      <c r="AZ19" s="63">
        <v>4067</v>
      </c>
      <c r="BA19" s="67">
        <v>76.099999999999994</v>
      </c>
    </row>
    <row r="20" spans="1:53" ht="15" customHeight="1" x14ac:dyDescent="0.2">
      <c r="A20" s="60" t="s">
        <v>88</v>
      </c>
      <c r="B20" s="61" t="s">
        <v>23</v>
      </c>
      <c r="C20" s="61" t="s">
        <v>89</v>
      </c>
      <c r="D20" s="95">
        <v>71</v>
      </c>
      <c r="E20" s="67">
        <v>2</v>
      </c>
      <c r="F20" s="95">
        <v>163</v>
      </c>
      <c r="G20" s="62">
        <v>4.5999999999999996</v>
      </c>
      <c r="H20" s="95">
        <v>23</v>
      </c>
      <c r="I20" s="67">
        <v>0.6</v>
      </c>
      <c r="J20" s="95">
        <v>36</v>
      </c>
      <c r="K20" s="67">
        <v>1</v>
      </c>
      <c r="L20" s="95">
        <v>192</v>
      </c>
      <c r="M20" s="67">
        <v>5.4</v>
      </c>
      <c r="N20" s="95">
        <v>52</v>
      </c>
      <c r="O20" s="67">
        <v>1.5</v>
      </c>
      <c r="P20" s="95">
        <v>21</v>
      </c>
      <c r="Q20" s="67">
        <v>0.6</v>
      </c>
      <c r="R20" s="95">
        <v>1</v>
      </c>
      <c r="S20" s="67">
        <v>0</v>
      </c>
      <c r="T20" s="95">
        <v>54</v>
      </c>
      <c r="U20" s="67">
        <v>1.5</v>
      </c>
      <c r="V20" s="95">
        <v>334</v>
      </c>
      <c r="W20" s="67">
        <v>9.4</v>
      </c>
      <c r="X20" s="95">
        <v>182</v>
      </c>
      <c r="Y20" s="67">
        <v>5.0999999999999996</v>
      </c>
      <c r="Z20" s="95">
        <v>188</v>
      </c>
      <c r="AA20" s="67">
        <v>5.3</v>
      </c>
      <c r="AB20" s="95">
        <v>2</v>
      </c>
      <c r="AC20" s="62">
        <v>0.1</v>
      </c>
      <c r="AD20" s="95">
        <v>128</v>
      </c>
      <c r="AE20" s="67">
        <v>3.6</v>
      </c>
      <c r="AF20" s="63">
        <v>315</v>
      </c>
      <c r="AG20" s="67">
        <v>8.8000000000000007</v>
      </c>
      <c r="AH20" s="95">
        <v>156</v>
      </c>
      <c r="AI20" s="67">
        <v>4.4000000000000004</v>
      </c>
      <c r="AJ20" s="63">
        <v>955</v>
      </c>
      <c r="AK20" s="67">
        <v>26.8</v>
      </c>
      <c r="AL20" s="95">
        <v>124</v>
      </c>
      <c r="AM20" s="67">
        <v>3.5</v>
      </c>
      <c r="AN20" s="95">
        <v>48</v>
      </c>
      <c r="AO20" s="67">
        <v>1.3</v>
      </c>
      <c r="AP20" s="95">
        <v>266</v>
      </c>
      <c r="AQ20" s="67">
        <v>7.5</v>
      </c>
      <c r="AR20" s="95">
        <v>182</v>
      </c>
      <c r="AS20" s="67">
        <v>5.0999999999999996</v>
      </c>
      <c r="AT20" s="95">
        <v>66</v>
      </c>
      <c r="AU20" s="67">
        <v>1.8</v>
      </c>
      <c r="AV20" s="95">
        <v>5</v>
      </c>
      <c r="AW20" s="67">
        <v>0.1</v>
      </c>
      <c r="AX20" s="63">
        <v>3.83</v>
      </c>
      <c r="AY20" s="62">
        <v>0.1</v>
      </c>
      <c r="AZ20" s="63">
        <v>3567.83</v>
      </c>
      <c r="BA20" s="67">
        <v>72.3</v>
      </c>
    </row>
    <row r="21" spans="1:53" ht="15" customHeight="1" x14ac:dyDescent="0.2">
      <c r="A21" s="60" t="s">
        <v>88</v>
      </c>
      <c r="B21" s="61" t="s">
        <v>23</v>
      </c>
      <c r="C21" s="61" t="s">
        <v>98</v>
      </c>
      <c r="D21" s="95">
        <v>72</v>
      </c>
      <c r="E21" s="67">
        <v>1.8</v>
      </c>
      <c r="F21" s="95">
        <v>134</v>
      </c>
      <c r="G21" s="67">
        <v>3.3</v>
      </c>
      <c r="H21" s="95">
        <v>4</v>
      </c>
      <c r="I21" s="67">
        <v>0.1</v>
      </c>
      <c r="J21" s="95">
        <v>14</v>
      </c>
      <c r="K21" s="67">
        <v>0.3</v>
      </c>
      <c r="L21" s="95">
        <v>64</v>
      </c>
      <c r="M21" s="67">
        <v>1.6</v>
      </c>
      <c r="N21" s="95">
        <v>90</v>
      </c>
      <c r="O21" s="67">
        <v>2.2000000000000002</v>
      </c>
      <c r="P21" s="95">
        <v>48</v>
      </c>
      <c r="Q21" s="67">
        <v>1.2</v>
      </c>
      <c r="R21" s="95">
        <v>16</v>
      </c>
      <c r="S21" s="67">
        <v>0.4</v>
      </c>
      <c r="T21" s="95">
        <v>40</v>
      </c>
      <c r="U21" s="67">
        <v>1</v>
      </c>
      <c r="V21" s="95">
        <v>64</v>
      </c>
      <c r="W21" s="67">
        <v>1.6</v>
      </c>
      <c r="X21" s="95">
        <v>80</v>
      </c>
      <c r="Y21" s="67">
        <v>2</v>
      </c>
      <c r="Z21" s="95">
        <v>168</v>
      </c>
      <c r="AA21" s="67">
        <v>4.2</v>
      </c>
      <c r="AB21" s="95">
        <v>24</v>
      </c>
      <c r="AC21" s="62">
        <v>0.6</v>
      </c>
      <c r="AD21" s="95">
        <v>15</v>
      </c>
      <c r="AE21" s="67">
        <v>0.4</v>
      </c>
      <c r="AF21" s="63">
        <v>256</v>
      </c>
      <c r="AG21" s="67">
        <v>6.4</v>
      </c>
      <c r="AH21" s="95">
        <v>8</v>
      </c>
      <c r="AI21" s="67">
        <v>0.2</v>
      </c>
      <c r="AJ21" s="63">
        <v>128</v>
      </c>
      <c r="AK21" s="67">
        <v>3.2</v>
      </c>
      <c r="AL21" s="95">
        <v>64</v>
      </c>
      <c r="AM21" s="67">
        <v>1.6</v>
      </c>
      <c r="AN21" s="95">
        <v>80</v>
      </c>
      <c r="AO21" s="67">
        <v>2</v>
      </c>
      <c r="AP21" s="95">
        <v>193</v>
      </c>
      <c r="AQ21" s="67">
        <v>4.8</v>
      </c>
      <c r="AR21" s="95">
        <v>144</v>
      </c>
      <c r="AS21" s="67">
        <v>3.6</v>
      </c>
      <c r="AT21" s="95">
        <v>12</v>
      </c>
      <c r="AU21" s="67">
        <v>0.3</v>
      </c>
      <c r="AV21" s="95">
        <v>387</v>
      </c>
      <c r="AW21" s="67">
        <v>9.6999999999999993</v>
      </c>
      <c r="AX21" s="63">
        <v>1897</v>
      </c>
      <c r="AY21" s="62">
        <v>47.4</v>
      </c>
      <c r="AZ21" s="63">
        <v>4002</v>
      </c>
      <c r="BA21" s="67">
        <v>83.2</v>
      </c>
    </row>
    <row r="22" spans="1:53" ht="15" customHeight="1" x14ac:dyDescent="0.2">
      <c r="A22" s="60" t="s">
        <v>115</v>
      </c>
      <c r="B22" s="61" t="s">
        <v>23</v>
      </c>
      <c r="C22" s="61" t="s">
        <v>116</v>
      </c>
      <c r="D22" s="95">
        <v>150</v>
      </c>
      <c r="E22" s="67">
        <v>4.5999999999999996</v>
      </c>
      <c r="F22" s="95">
        <v>148</v>
      </c>
      <c r="G22" s="67">
        <v>4.5999999999999996</v>
      </c>
      <c r="H22" s="95">
        <v>12</v>
      </c>
      <c r="I22" s="67">
        <v>0.4</v>
      </c>
      <c r="J22" s="95">
        <v>62</v>
      </c>
      <c r="K22" s="67">
        <v>1.9</v>
      </c>
      <c r="L22" s="95">
        <v>243</v>
      </c>
      <c r="M22" s="67">
        <v>7.5</v>
      </c>
      <c r="N22" s="95">
        <v>36</v>
      </c>
      <c r="O22" s="67">
        <v>1.1000000000000001</v>
      </c>
      <c r="P22" s="95">
        <v>93.25</v>
      </c>
      <c r="Q22" s="67">
        <v>2.9</v>
      </c>
      <c r="R22" s="95">
        <v>51</v>
      </c>
      <c r="S22" s="67">
        <v>1.6</v>
      </c>
      <c r="T22" s="95">
        <v>116</v>
      </c>
      <c r="U22" s="67">
        <v>3.6</v>
      </c>
      <c r="V22" s="95">
        <v>203</v>
      </c>
      <c r="W22" s="67">
        <v>6.3</v>
      </c>
      <c r="X22" s="95">
        <v>123</v>
      </c>
      <c r="Y22" s="67">
        <v>3.8</v>
      </c>
      <c r="Z22" s="95">
        <v>95</v>
      </c>
      <c r="AA22" s="67">
        <v>2.9</v>
      </c>
      <c r="AB22" s="95">
        <v>23</v>
      </c>
      <c r="AC22" s="62">
        <v>0.7</v>
      </c>
      <c r="AD22" s="95">
        <v>134</v>
      </c>
      <c r="AE22" s="67">
        <v>4.0999999999999996</v>
      </c>
      <c r="AF22" s="63">
        <v>438</v>
      </c>
      <c r="AG22" s="67">
        <v>13.5</v>
      </c>
      <c r="AH22" s="95">
        <v>35</v>
      </c>
      <c r="AI22" s="67">
        <v>1.1000000000000001</v>
      </c>
      <c r="AJ22" s="63">
        <v>709</v>
      </c>
      <c r="AK22" s="67">
        <v>21.9</v>
      </c>
      <c r="AL22" s="95">
        <v>116</v>
      </c>
      <c r="AM22" s="67">
        <v>3.6</v>
      </c>
      <c r="AN22" s="95">
        <v>69</v>
      </c>
      <c r="AO22" s="67">
        <v>2.1</v>
      </c>
      <c r="AP22" s="95">
        <v>105</v>
      </c>
      <c r="AQ22" s="67">
        <v>3.2</v>
      </c>
      <c r="AR22" s="95">
        <v>70</v>
      </c>
      <c r="AS22" s="67">
        <v>2.2000000000000002</v>
      </c>
      <c r="AT22" s="95">
        <v>91</v>
      </c>
      <c r="AU22" s="67">
        <v>2.8</v>
      </c>
      <c r="AV22" s="95">
        <v>7.25</v>
      </c>
      <c r="AW22" s="67">
        <v>0.2</v>
      </c>
      <c r="AX22" s="63">
        <v>107.5</v>
      </c>
      <c r="AY22" s="62">
        <v>3.3</v>
      </c>
      <c r="AZ22" s="63">
        <v>3237</v>
      </c>
      <c r="BA22" s="67">
        <v>69.599999999999994</v>
      </c>
    </row>
    <row r="23" spans="1:53" ht="15" customHeight="1" x14ac:dyDescent="0.2">
      <c r="A23" s="60" t="s">
        <v>21</v>
      </c>
      <c r="B23" s="61" t="s">
        <v>23</v>
      </c>
      <c r="C23" s="61" t="s">
        <v>22</v>
      </c>
      <c r="D23" s="95">
        <v>96.87</v>
      </c>
      <c r="E23" s="67">
        <v>1.9</v>
      </c>
      <c r="F23" s="95">
        <v>270.44</v>
      </c>
      <c r="G23" s="67">
        <v>5.4</v>
      </c>
      <c r="H23" s="95">
        <v>21</v>
      </c>
      <c r="I23" s="67">
        <v>0.4</v>
      </c>
      <c r="J23" s="95">
        <v>169.08</v>
      </c>
      <c r="K23" s="67">
        <v>3.4</v>
      </c>
      <c r="L23" s="95">
        <v>281.10000000000002</v>
      </c>
      <c r="M23" s="67">
        <v>5.6</v>
      </c>
      <c r="N23" s="95">
        <v>15.53</v>
      </c>
      <c r="O23" s="67">
        <v>0.3</v>
      </c>
      <c r="P23" s="95">
        <v>113.79</v>
      </c>
      <c r="Q23" s="67">
        <v>2.2999999999999998</v>
      </c>
      <c r="R23" s="95">
        <v>29.4</v>
      </c>
      <c r="S23" s="67">
        <v>0.6</v>
      </c>
      <c r="T23" s="95">
        <v>47.55</v>
      </c>
      <c r="U23" s="67">
        <v>0.9</v>
      </c>
      <c r="V23" s="95">
        <v>285.44</v>
      </c>
      <c r="W23" s="67">
        <v>5.7</v>
      </c>
      <c r="X23" s="95">
        <v>402.45</v>
      </c>
      <c r="Y23" s="67">
        <v>8</v>
      </c>
      <c r="Z23" s="95">
        <v>239.19</v>
      </c>
      <c r="AA23" s="67">
        <v>4.8</v>
      </c>
      <c r="AB23" s="95">
        <v>25.25</v>
      </c>
      <c r="AC23" s="62">
        <v>0.5</v>
      </c>
      <c r="AD23" s="95">
        <v>52.92</v>
      </c>
      <c r="AE23" s="67">
        <v>1.1000000000000001</v>
      </c>
      <c r="AF23" s="63">
        <v>875.04</v>
      </c>
      <c r="AG23" s="67">
        <v>17.399999999999999</v>
      </c>
      <c r="AH23" s="95">
        <v>207.5</v>
      </c>
      <c r="AI23" s="67">
        <v>4.0999999999999996</v>
      </c>
      <c r="AJ23" s="63">
        <v>1093.28</v>
      </c>
      <c r="AK23" s="67">
        <v>21.8</v>
      </c>
      <c r="AL23" s="95">
        <v>134.76</v>
      </c>
      <c r="AM23" s="67">
        <v>2.7</v>
      </c>
      <c r="AN23" s="95">
        <v>40.4</v>
      </c>
      <c r="AO23" s="67">
        <v>0.8</v>
      </c>
      <c r="AP23" s="95">
        <v>204.83</v>
      </c>
      <c r="AQ23" s="67">
        <v>4.0999999999999996</v>
      </c>
      <c r="AR23" s="95">
        <v>72.040000000000006</v>
      </c>
      <c r="AS23" s="67">
        <v>1.4</v>
      </c>
      <c r="AT23" s="95">
        <v>170.81200000000001</v>
      </c>
      <c r="AU23" s="67">
        <v>3.4</v>
      </c>
      <c r="AV23" s="95">
        <v>160</v>
      </c>
      <c r="AW23" s="67">
        <v>3.2</v>
      </c>
      <c r="AX23" s="63">
        <v>10.77</v>
      </c>
      <c r="AY23" s="62">
        <v>0.2</v>
      </c>
      <c r="AZ23" s="63">
        <v>5019.4399999999996</v>
      </c>
      <c r="BA23" s="67">
        <v>76.7</v>
      </c>
    </row>
    <row r="24" spans="1:53" ht="15" customHeight="1" x14ac:dyDescent="0.2">
      <c r="A24" s="60" t="s">
        <v>95</v>
      </c>
      <c r="B24" s="61" t="s">
        <v>23</v>
      </c>
      <c r="C24" s="61" t="s">
        <v>114</v>
      </c>
      <c r="D24" s="95">
        <v>117.5</v>
      </c>
      <c r="E24" s="67">
        <v>3.3</v>
      </c>
      <c r="F24" s="95">
        <v>132.5</v>
      </c>
      <c r="G24" s="67">
        <v>3.7</v>
      </c>
      <c r="H24" s="95">
        <v>14.5</v>
      </c>
      <c r="I24" s="67">
        <v>0.4</v>
      </c>
      <c r="J24" s="95">
        <v>39.5</v>
      </c>
      <c r="K24" s="67">
        <v>1.1000000000000001</v>
      </c>
      <c r="L24" s="95">
        <v>260.5</v>
      </c>
      <c r="M24" s="67">
        <v>7.2</v>
      </c>
      <c r="N24" s="95">
        <v>18</v>
      </c>
      <c r="O24" s="67">
        <v>0.5</v>
      </c>
      <c r="P24" s="95">
        <v>115</v>
      </c>
      <c r="Q24" s="67">
        <v>3.2</v>
      </c>
      <c r="R24" s="95">
        <v>48</v>
      </c>
      <c r="S24" s="67">
        <v>1.3</v>
      </c>
      <c r="T24" s="95">
        <v>36.5</v>
      </c>
      <c r="U24" s="67">
        <v>1</v>
      </c>
      <c r="V24" s="95">
        <v>274</v>
      </c>
      <c r="W24" s="67">
        <v>7.6</v>
      </c>
      <c r="X24" s="95">
        <v>159</v>
      </c>
      <c r="Y24" s="67">
        <v>4.4000000000000004</v>
      </c>
      <c r="Z24" s="95">
        <v>130</v>
      </c>
      <c r="AA24" s="67">
        <v>3.6</v>
      </c>
      <c r="AB24" s="95">
        <v>16</v>
      </c>
      <c r="AC24" s="62">
        <v>0.4</v>
      </c>
      <c r="AD24" s="95">
        <v>58</v>
      </c>
      <c r="AE24" s="67">
        <v>1.6</v>
      </c>
      <c r="AF24" s="63">
        <v>463</v>
      </c>
      <c r="AG24" s="67">
        <v>12.9</v>
      </c>
      <c r="AH24" s="95">
        <v>131</v>
      </c>
      <c r="AI24" s="67">
        <v>3.6</v>
      </c>
      <c r="AJ24" s="63">
        <v>842</v>
      </c>
      <c r="AK24" s="67">
        <v>23.4</v>
      </c>
      <c r="AL24" s="95">
        <v>126.5</v>
      </c>
      <c r="AM24" s="67">
        <v>3.5</v>
      </c>
      <c r="AN24" s="95">
        <v>77</v>
      </c>
      <c r="AO24" s="67">
        <v>2.1</v>
      </c>
      <c r="AP24" s="95">
        <v>129</v>
      </c>
      <c r="AQ24" s="67">
        <v>3.6</v>
      </c>
      <c r="AR24" s="95">
        <v>104</v>
      </c>
      <c r="AS24" s="67">
        <v>2.9</v>
      </c>
      <c r="AT24" s="95">
        <v>132</v>
      </c>
      <c r="AU24" s="67">
        <v>3.7</v>
      </c>
      <c r="AV24" s="95">
        <v>177</v>
      </c>
      <c r="AW24" s="67">
        <v>4.9000000000000004</v>
      </c>
      <c r="AX24" s="115" t="s">
        <v>147</v>
      </c>
      <c r="AY24" s="65" t="s">
        <v>147</v>
      </c>
      <c r="AZ24" s="63">
        <v>3600.5</v>
      </c>
      <c r="BA24" s="67">
        <v>76.8</v>
      </c>
    </row>
    <row r="25" spans="1:53" ht="15" customHeight="1" x14ac:dyDescent="0.2">
      <c r="A25" s="60" t="s">
        <v>95</v>
      </c>
      <c r="B25" s="61" t="s">
        <v>23</v>
      </c>
      <c r="C25" s="61" t="s">
        <v>96</v>
      </c>
      <c r="D25" s="95">
        <v>80</v>
      </c>
      <c r="E25" s="67">
        <v>2.1</v>
      </c>
      <c r="F25" s="95">
        <v>121</v>
      </c>
      <c r="G25" s="67">
        <v>3.1</v>
      </c>
      <c r="H25" s="95">
        <v>17</v>
      </c>
      <c r="I25" s="67">
        <v>0.4</v>
      </c>
      <c r="J25" s="95">
        <v>72</v>
      </c>
      <c r="K25" s="67">
        <v>1.9</v>
      </c>
      <c r="L25" s="95">
        <v>432</v>
      </c>
      <c r="M25" s="67">
        <v>11.2</v>
      </c>
      <c r="N25" s="95">
        <v>45</v>
      </c>
      <c r="O25" s="67">
        <v>1.2</v>
      </c>
      <c r="P25" s="95">
        <v>95</v>
      </c>
      <c r="Q25" s="67">
        <v>2.5</v>
      </c>
      <c r="R25" s="95">
        <v>25</v>
      </c>
      <c r="S25" s="67">
        <v>0.7</v>
      </c>
      <c r="T25" s="95">
        <v>69</v>
      </c>
      <c r="U25" s="67">
        <v>1.8</v>
      </c>
      <c r="V25" s="95">
        <v>291</v>
      </c>
      <c r="W25" s="67">
        <v>7.6</v>
      </c>
      <c r="X25" s="95">
        <v>180</v>
      </c>
      <c r="Y25" s="67">
        <v>4.7</v>
      </c>
      <c r="Z25" s="95">
        <v>153</v>
      </c>
      <c r="AA25" s="67">
        <v>4</v>
      </c>
      <c r="AB25" s="95">
        <v>15</v>
      </c>
      <c r="AC25" s="62">
        <v>0.4</v>
      </c>
      <c r="AD25" s="95">
        <v>92</v>
      </c>
      <c r="AE25" s="67">
        <v>2.4</v>
      </c>
      <c r="AF25" s="63">
        <v>593</v>
      </c>
      <c r="AG25" s="67">
        <v>15.4</v>
      </c>
      <c r="AH25" s="95">
        <v>90</v>
      </c>
      <c r="AI25" s="67">
        <v>2.2999999999999998</v>
      </c>
      <c r="AJ25" s="63">
        <v>798</v>
      </c>
      <c r="AK25" s="67">
        <v>20.8</v>
      </c>
      <c r="AL25" s="95">
        <v>118</v>
      </c>
      <c r="AM25" s="67">
        <v>3.1</v>
      </c>
      <c r="AN25" s="95">
        <v>72</v>
      </c>
      <c r="AO25" s="67">
        <v>1.9</v>
      </c>
      <c r="AP25" s="95">
        <v>176</v>
      </c>
      <c r="AQ25" s="67">
        <v>4.5999999999999996</v>
      </c>
      <c r="AR25" s="95">
        <v>70</v>
      </c>
      <c r="AS25" s="67">
        <v>1.8</v>
      </c>
      <c r="AT25" s="95">
        <v>82</v>
      </c>
      <c r="AU25" s="67">
        <v>2.1</v>
      </c>
      <c r="AV25" s="95">
        <v>157</v>
      </c>
      <c r="AW25" s="67">
        <v>4.0999999999999996</v>
      </c>
      <c r="AX25" s="115" t="s">
        <v>147</v>
      </c>
      <c r="AY25" s="65" t="s">
        <v>147</v>
      </c>
      <c r="AZ25" s="63">
        <v>3843</v>
      </c>
      <c r="BA25" s="67">
        <v>79.7</v>
      </c>
    </row>
    <row r="26" spans="1:53" ht="15" customHeight="1" x14ac:dyDescent="0.2">
      <c r="A26" s="60" t="s">
        <v>142</v>
      </c>
      <c r="B26" s="61" t="s">
        <v>23</v>
      </c>
      <c r="C26" s="61" t="s">
        <v>143</v>
      </c>
      <c r="D26" s="95">
        <v>57</v>
      </c>
      <c r="E26" s="67">
        <v>2.2999999999999998</v>
      </c>
      <c r="F26" s="95">
        <v>96</v>
      </c>
      <c r="G26" s="67">
        <v>3.9</v>
      </c>
      <c r="H26" s="95">
        <v>24</v>
      </c>
      <c r="I26" s="67">
        <v>1</v>
      </c>
      <c r="J26" s="95">
        <v>23</v>
      </c>
      <c r="K26" s="67">
        <v>0.9</v>
      </c>
      <c r="L26" s="95">
        <v>145</v>
      </c>
      <c r="M26" s="67">
        <v>5.9</v>
      </c>
      <c r="N26" s="95">
        <v>12</v>
      </c>
      <c r="O26" s="67">
        <v>0.5</v>
      </c>
      <c r="P26" s="95">
        <v>86</v>
      </c>
      <c r="Q26" s="67">
        <v>3.5</v>
      </c>
      <c r="R26" s="95">
        <v>32</v>
      </c>
      <c r="S26" s="67">
        <v>1.3</v>
      </c>
      <c r="T26" s="95">
        <v>78</v>
      </c>
      <c r="U26" s="67">
        <v>3.2</v>
      </c>
      <c r="V26" s="95">
        <v>190</v>
      </c>
      <c r="W26" s="67">
        <v>7.7</v>
      </c>
      <c r="X26" s="95">
        <v>166</v>
      </c>
      <c r="Y26" s="67">
        <v>6.8</v>
      </c>
      <c r="Z26" s="95">
        <v>108</v>
      </c>
      <c r="AA26" s="67">
        <v>4.4000000000000004</v>
      </c>
      <c r="AB26" s="95">
        <v>28</v>
      </c>
      <c r="AC26" s="62">
        <v>1.1000000000000001</v>
      </c>
      <c r="AD26" s="95">
        <v>56</v>
      </c>
      <c r="AE26" s="67">
        <v>2.2999999999999998</v>
      </c>
      <c r="AF26" s="63">
        <v>290</v>
      </c>
      <c r="AG26" s="67">
        <v>11.8</v>
      </c>
      <c r="AH26" s="95">
        <v>50</v>
      </c>
      <c r="AI26" s="67">
        <v>2</v>
      </c>
      <c r="AJ26" s="63">
        <v>530</v>
      </c>
      <c r="AK26" s="67">
        <v>21.6</v>
      </c>
      <c r="AL26" s="95">
        <v>62</v>
      </c>
      <c r="AM26" s="67">
        <v>2.5</v>
      </c>
      <c r="AN26" s="95">
        <v>62</v>
      </c>
      <c r="AO26" s="67">
        <v>2.5</v>
      </c>
      <c r="AP26" s="95">
        <v>146</v>
      </c>
      <c r="AQ26" s="67">
        <v>5.9</v>
      </c>
      <c r="AR26" s="95">
        <v>70</v>
      </c>
      <c r="AS26" s="67">
        <v>2.8</v>
      </c>
      <c r="AT26" s="95">
        <v>12</v>
      </c>
      <c r="AU26" s="67">
        <v>0.5</v>
      </c>
      <c r="AV26" s="95">
        <v>136</v>
      </c>
      <c r="AW26" s="67">
        <v>5.5</v>
      </c>
      <c r="AX26" s="115" t="s">
        <v>147</v>
      </c>
      <c r="AY26" s="65" t="s">
        <v>147</v>
      </c>
      <c r="AZ26" s="63">
        <v>2459</v>
      </c>
      <c r="BA26" s="67">
        <v>73.7</v>
      </c>
    </row>
    <row r="27" spans="1:53" ht="15" customHeight="1" x14ac:dyDescent="0.2">
      <c r="A27" s="60" t="s">
        <v>122</v>
      </c>
      <c r="B27" s="61" t="s">
        <v>23</v>
      </c>
      <c r="C27" s="61" t="s">
        <v>123</v>
      </c>
      <c r="D27" s="95">
        <v>58</v>
      </c>
      <c r="E27" s="67">
        <v>1.7</v>
      </c>
      <c r="F27" s="95">
        <v>106</v>
      </c>
      <c r="G27" s="67">
        <v>3.2</v>
      </c>
      <c r="H27" s="95">
        <v>14</v>
      </c>
      <c r="I27" s="67">
        <v>0.4</v>
      </c>
      <c r="J27" s="95">
        <v>120</v>
      </c>
      <c r="K27" s="67">
        <v>3.6</v>
      </c>
      <c r="L27" s="95">
        <v>202</v>
      </c>
      <c r="M27" s="67">
        <v>6</v>
      </c>
      <c r="N27" s="95">
        <v>83</v>
      </c>
      <c r="O27" s="67">
        <v>2.5</v>
      </c>
      <c r="P27" s="95">
        <v>63</v>
      </c>
      <c r="Q27" s="67">
        <v>1.9</v>
      </c>
      <c r="R27" s="95">
        <v>10</v>
      </c>
      <c r="S27" s="67">
        <v>0.3</v>
      </c>
      <c r="T27" s="95">
        <v>56</v>
      </c>
      <c r="U27" s="67">
        <v>1.7</v>
      </c>
      <c r="V27" s="95">
        <v>379</v>
      </c>
      <c r="W27" s="67">
        <v>11.3</v>
      </c>
      <c r="X27" s="95">
        <v>197</v>
      </c>
      <c r="Y27" s="67">
        <v>5.9</v>
      </c>
      <c r="Z27" s="95">
        <v>165</v>
      </c>
      <c r="AA27" s="67">
        <v>4.9000000000000004</v>
      </c>
      <c r="AB27" s="95">
        <v>40</v>
      </c>
      <c r="AC27" s="62">
        <v>1.2</v>
      </c>
      <c r="AD27" s="95">
        <v>33</v>
      </c>
      <c r="AE27" s="67">
        <v>1</v>
      </c>
      <c r="AF27" s="63">
        <v>367</v>
      </c>
      <c r="AG27" s="67">
        <v>10.9</v>
      </c>
      <c r="AH27" s="95">
        <v>64</v>
      </c>
      <c r="AI27" s="67">
        <v>1.9</v>
      </c>
      <c r="AJ27" s="63">
        <v>713</v>
      </c>
      <c r="AK27" s="67">
        <v>21.2</v>
      </c>
      <c r="AL27" s="95">
        <v>69</v>
      </c>
      <c r="AM27" s="67">
        <v>2.1</v>
      </c>
      <c r="AN27" s="95">
        <v>45</v>
      </c>
      <c r="AO27" s="67">
        <v>1.3</v>
      </c>
      <c r="AP27" s="95">
        <v>127</v>
      </c>
      <c r="AQ27" s="67">
        <v>3.8</v>
      </c>
      <c r="AR27" s="95">
        <v>79</v>
      </c>
      <c r="AS27" s="67">
        <v>2.4</v>
      </c>
      <c r="AT27" s="95">
        <v>128</v>
      </c>
      <c r="AU27" s="67">
        <v>3.8</v>
      </c>
      <c r="AV27" s="95">
        <v>243</v>
      </c>
      <c r="AW27" s="67">
        <v>7.2</v>
      </c>
      <c r="AX27" s="115" t="s">
        <v>147</v>
      </c>
      <c r="AY27" s="65" t="s">
        <v>147</v>
      </c>
      <c r="AZ27" s="63">
        <v>3361</v>
      </c>
      <c r="BA27" s="67">
        <v>75.5</v>
      </c>
    </row>
    <row r="28" spans="1:53" ht="15" customHeight="1" x14ac:dyDescent="0.2">
      <c r="A28" s="60" t="s">
        <v>28</v>
      </c>
      <c r="B28" s="61" t="s">
        <v>18</v>
      </c>
      <c r="C28" s="61" t="s">
        <v>29</v>
      </c>
      <c r="D28" s="95">
        <v>140</v>
      </c>
      <c r="E28" s="67">
        <v>3.4</v>
      </c>
      <c r="F28" s="95">
        <v>65</v>
      </c>
      <c r="G28" s="67">
        <v>1.6</v>
      </c>
      <c r="H28" s="95">
        <v>70</v>
      </c>
      <c r="I28" s="67">
        <v>1.7</v>
      </c>
      <c r="J28" s="95">
        <v>60</v>
      </c>
      <c r="K28" s="67">
        <v>1.5</v>
      </c>
      <c r="L28" s="95">
        <v>160</v>
      </c>
      <c r="M28" s="67">
        <v>3.9</v>
      </c>
      <c r="N28" s="95">
        <v>30</v>
      </c>
      <c r="O28" s="67">
        <v>0.7</v>
      </c>
      <c r="P28" s="95">
        <v>80</v>
      </c>
      <c r="Q28" s="67">
        <v>1.9</v>
      </c>
      <c r="R28" s="95">
        <v>60</v>
      </c>
      <c r="S28" s="67">
        <v>1.5</v>
      </c>
      <c r="T28" s="95">
        <v>230</v>
      </c>
      <c r="U28" s="67">
        <v>5.6</v>
      </c>
      <c r="V28" s="95">
        <v>225</v>
      </c>
      <c r="W28" s="67">
        <v>5.5</v>
      </c>
      <c r="X28" s="95">
        <v>170</v>
      </c>
      <c r="Y28" s="67">
        <v>4.0999999999999996</v>
      </c>
      <c r="Z28" s="95">
        <v>275</v>
      </c>
      <c r="AA28" s="67">
        <v>6.7</v>
      </c>
      <c r="AB28" s="95">
        <v>110</v>
      </c>
      <c r="AC28" s="62">
        <v>2.7</v>
      </c>
      <c r="AD28" s="95">
        <v>40</v>
      </c>
      <c r="AE28" s="67">
        <v>1</v>
      </c>
      <c r="AF28" s="63">
        <v>480</v>
      </c>
      <c r="AG28" s="67">
        <v>11.7</v>
      </c>
      <c r="AH28" s="95">
        <v>220</v>
      </c>
      <c r="AI28" s="67">
        <v>5.3</v>
      </c>
      <c r="AJ28" s="63">
        <v>610</v>
      </c>
      <c r="AK28" s="67">
        <v>14.8</v>
      </c>
      <c r="AL28" s="95">
        <v>40</v>
      </c>
      <c r="AM28" s="67">
        <v>1</v>
      </c>
      <c r="AN28" s="95">
        <v>115</v>
      </c>
      <c r="AO28" s="67">
        <v>2.8</v>
      </c>
      <c r="AP28" s="95">
        <v>175</v>
      </c>
      <c r="AQ28" s="67">
        <v>4.3</v>
      </c>
      <c r="AR28" s="95">
        <v>110</v>
      </c>
      <c r="AS28" s="67">
        <v>2.7</v>
      </c>
      <c r="AT28" s="95">
        <v>40</v>
      </c>
      <c r="AU28" s="67">
        <v>1</v>
      </c>
      <c r="AV28" s="95">
        <v>450</v>
      </c>
      <c r="AW28" s="67">
        <v>10.9</v>
      </c>
      <c r="AX28" s="63">
        <v>160</v>
      </c>
      <c r="AY28" s="62">
        <v>3.9</v>
      </c>
      <c r="AZ28" s="63">
        <v>4115</v>
      </c>
      <c r="BA28" s="67">
        <v>69.7</v>
      </c>
    </row>
    <row r="29" spans="1:53" ht="15" customHeight="1" x14ac:dyDescent="0.2">
      <c r="A29" s="60" t="s">
        <v>28</v>
      </c>
      <c r="B29" s="61" t="s">
        <v>18</v>
      </c>
      <c r="C29" s="61" t="s">
        <v>64</v>
      </c>
      <c r="D29" s="95">
        <v>130</v>
      </c>
      <c r="E29" s="67">
        <v>3</v>
      </c>
      <c r="F29" s="95">
        <v>84</v>
      </c>
      <c r="G29" s="67">
        <v>1.9</v>
      </c>
      <c r="H29" s="95">
        <v>14</v>
      </c>
      <c r="I29" s="67">
        <v>0.3</v>
      </c>
      <c r="J29" s="95">
        <v>50</v>
      </c>
      <c r="K29" s="67">
        <v>1.1000000000000001</v>
      </c>
      <c r="L29" s="95">
        <v>200</v>
      </c>
      <c r="M29" s="67">
        <v>4.5999999999999996</v>
      </c>
      <c r="N29" s="95">
        <v>28</v>
      </c>
      <c r="O29" s="67">
        <v>0.6</v>
      </c>
      <c r="P29" s="95">
        <v>44</v>
      </c>
      <c r="Q29" s="67">
        <v>1</v>
      </c>
      <c r="R29" s="95">
        <v>23</v>
      </c>
      <c r="S29" s="67">
        <v>0.5</v>
      </c>
      <c r="T29" s="95">
        <v>53</v>
      </c>
      <c r="U29" s="67">
        <v>1.2</v>
      </c>
      <c r="V29" s="95">
        <v>497</v>
      </c>
      <c r="W29" s="67">
        <v>11.4</v>
      </c>
      <c r="X29" s="95">
        <v>90</v>
      </c>
      <c r="Y29" s="67">
        <v>2.1</v>
      </c>
      <c r="Z29" s="95">
        <v>186</v>
      </c>
      <c r="AA29" s="67">
        <v>4.3</v>
      </c>
      <c r="AB29" s="95">
        <v>4</v>
      </c>
      <c r="AC29" s="62">
        <v>0.1</v>
      </c>
      <c r="AD29" s="95">
        <v>30</v>
      </c>
      <c r="AE29" s="67">
        <v>0.7</v>
      </c>
      <c r="AF29" s="63">
        <v>494</v>
      </c>
      <c r="AG29" s="67">
        <v>11.3</v>
      </c>
      <c r="AH29" s="95">
        <v>41</v>
      </c>
      <c r="AI29" s="67">
        <v>0.9</v>
      </c>
      <c r="AJ29" s="63">
        <v>777</v>
      </c>
      <c r="AK29" s="67">
        <v>17.8</v>
      </c>
      <c r="AL29" s="95">
        <v>88</v>
      </c>
      <c r="AM29" s="67">
        <v>2</v>
      </c>
      <c r="AN29" s="95">
        <v>26</v>
      </c>
      <c r="AO29" s="67">
        <v>0.6</v>
      </c>
      <c r="AP29" s="95">
        <v>179</v>
      </c>
      <c r="AQ29" s="67">
        <v>4.0999999999999996</v>
      </c>
      <c r="AR29" s="95">
        <v>52</v>
      </c>
      <c r="AS29" s="67">
        <v>1.2</v>
      </c>
      <c r="AT29" s="95">
        <v>50</v>
      </c>
      <c r="AU29" s="67">
        <v>1.1000000000000001</v>
      </c>
      <c r="AV29" s="95">
        <v>10</v>
      </c>
      <c r="AW29" s="67">
        <v>0.2</v>
      </c>
      <c r="AX29" s="63">
        <v>1204</v>
      </c>
      <c r="AY29" s="62">
        <v>27.7</v>
      </c>
      <c r="AZ29" s="63">
        <v>4354</v>
      </c>
      <c r="BA29" s="67">
        <v>84.9</v>
      </c>
    </row>
    <row r="30" spans="1:53" ht="15" customHeight="1" x14ac:dyDescent="0.2">
      <c r="A30" s="60" t="s">
        <v>28</v>
      </c>
      <c r="B30" s="61" t="s">
        <v>18</v>
      </c>
      <c r="C30" s="61" t="s">
        <v>72</v>
      </c>
      <c r="D30" s="95">
        <v>156</v>
      </c>
      <c r="E30" s="67">
        <v>4</v>
      </c>
      <c r="F30" s="95">
        <v>121</v>
      </c>
      <c r="G30" s="67">
        <v>3.1</v>
      </c>
      <c r="H30" s="95">
        <v>47</v>
      </c>
      <c r="I30" s="67">
        <v>1.2</v>
      </c>
      <c r="J30" s="95">
        <v>104</v>
      </c>
      <c r="K30" s="67">
        <v>2.6</v>
      </c>
      <c r="L30" s="95">
        <v>259</v>
      </c>
      <c r="M30" s="67">
        <v>6.6</v>
      </c>
      <c r="N30" s="95">
        <v>4</v>
      </c>
      <c r="O30" s="67">
        <v>0.1</v>
      </c>
      <c r="P30" s="95">
        <v>105</v>
      </c>
      <c r="Q30" s="67">
        <v>2.7</v>
      </c>
      <c r="R30" s="95">
        <v>18</v>
      </c>
      <c r="S30" s="67">
        <v>0.5</v>
      </c>
      <c r="T30" s="95">
        <v>107</v>
      </c>
      <c r="U30" s="67">
        <v>2.7</v>
      </c>
      <c r="V30" s="95">
        <v>295</v>
      </c>
      <c r="W30" s="67">
        <v>7.5</v>
      </c>
      <c r="X30" s="95">
        <v>246</v>
      </c>
      <c r="Y30" s="67">
        <v>6.3</v>
      </c>
      <c r="Z30" s="95">
        <v>112</v>
      </c>
      <c r="AA30" s="67">
        <v>2.8</v>
      </c>
      <c r="AB30" s="95">
        <v>52</v>
      </c>
      <c r="AC30" s="62">
        <v>1.3</v>
      </c>
      <c r="AD30" s="95">
        <v>90</v>
      </c>
      <c r="AE30" s="67">
        <v>2.2999999999999998</v>
      </c>
      <c r="AF30" s="63">
        <v>595</v>
      </c>
      <c r="AG30" s="67">
        <v>15.1</v>
      </c>
      <c r="AH30" s="95">
        <v>20</v>
      </c>
      <c r="AI30" s="67">
        <v>0.5</v>
      </c>
      <c r="AJ30" s="63">
        <v>950</v>
      </c>
      <c r="AK30" s="67">
        <v>24.2</v>
      </c>
      <c r="AL30" s="95">
        <v>91</v>
      </c>
      <c r="AM30" s="67">
        <v>2.2999999999999998</v>
      </c>
      <c r="AN30" s="95">
        <v>88</v>
      </c>
      <c r="AO30" s="67">
        <v>2.2000000000000002</v>
      </c>
      <c r="AP30" s="95">
        <v>199</v>
      </c>
      <c r="AQ30" s="67">
        <v>5.0999999999999996</v>
      </c>
      <c r="AR30" s="95">
        <v>68</v>
      </c>
      <c r="AS30" s="67">
        <v>1.7</v>
      </c>
      <c r="AT30" s="95">
        <v>132</v>
      </c>
      <c r="AU30" s="67">
        <v>3.4</v>
      </c>
      <c r="AV30" s="95">
        <v>57</v>
      </c>
      <c r="AW30" s="67">
        <v>1.5</v>
      </c>
      <c r="AX30" s="63">
        <v>15</v>
      </c>
      <c r="AY30" s="62">
        <v>0.4</v>
      </c>
      <c r="AZ30" s="63">
        <v>3931</v>
      </c>
      <c r="BA30" s="67">
        <v>77.900000000000006</v>
      </c>
    </row>
    <row r="31" spans="1:53" ht="15" customHeight="1" x14ac:dyDescent="0.2">
      <c r="A31" s="60" t="s">
        <v>37</v>
      </c>
      <c r="B31" s="61" t="s">
        <v>377</v>
      </c>
      <c r="C31" s="61" t="s">
        <v>38</v>
      </c>
      <c r="D31" s="95">
        <v>163</v>
      </c>
      <c r="E31" s="67">
        <v>4</v>
      </c>
      <c r="F31" s="95">
        <v>104</v>
      </c>
      <c r="G31" s="62">
        <v>2.5</v>
      </c>
      <c r="H31" s="95">
        <v>16</v>
      </c>
      <c r="I31" s="67">
        <v>0.4</v>
      </c>
      <c r="J31" s="95">
        <v>194</v>
      </c>
      <c r="K31" s="67">
        <v>4.7</v>
      </c>
      <c r="L31" s="95">
        <v>454</v>
      </c>
      <c r="M31" s="67">
        <v>11.1</v>
      </c>
      <c r="N31" s="95">
        <v>56</v>
      </c>
      <c r="O31" s="67">
        <v>1.4</v>
      </c>
      <c r="P31" s="95">
        <v>90</v>
      </c>
      <c r="Q31" s="67">
        <v>2.2000000000000002</v>
      </c>
      <c r="R31" s="95">
        <v>16</v>
      </c>
      <c r="S31" s="67">
        <v>0.4</v>
      </c>
      <c r="T31" s="95">
        <v>52</v>
      </c>
      <c r="U31" s="67">
        <v>1.3</v>
      </c>
      <c r="V31" s="95">
        <v>520</v>
      </c>
      <c r="W31" s="67">
        <v>12.7</v>
      </c>
      <c r="X31" s="95">
        <v>118</v>
      </c>
      <c r="Y31" s="67">
        <v>2.9</v>
      </c>
      <c r="Z31" s="95">
        <v>142</v>
      </c>
      <c r="AA31" s="67">
        <v>3.5</v>
      </c>
      <c r="AB31" s="95">
        <v>88</v>
      </c>
      <c r="AC31" s="62">
        <v>2.2000000000000002</v>
      </c>
      <c r="AD31" s="95">
        <v>42</v>
      </c>
      <c r="AE31" s="67">
        <v>1</v>
      </c>
      <c r="AF31" s="63">
        <v>559</v>
      </c>
      <c r="AG31" s="67">
        <v>13.7</v>
      </c>
      <c r="AH31" s="95">
        <v>86</v>
      </c>
      <c r="AI31" s="67">
        <v>2.1</v>
      </c>
      <c r="AJ31" s="63">
        <v>646</v>
      </c>
      <c r="AK31" s="67">
        <v>15.8</v>
      </c>
      <c r="AL31" s="95">
        <v>93</v>
      </c>
      <c r="AM31" s="67">
        <v>2.2999999999999998</v>
      </c>
      <c r="AN31" s="95">
        <v>84</v>
      </c>
      <c r="AO31" s="67">
        <v>2.1</v>
      </c>
      <c r="AP31" s="95">
        <v>255</v>
      </c>
      <c r="AQ31" s="67">
        <v>6.2</v>
      </c>
      <c r="AR31" s="95">
        <v>88</v>
      </c>
      <c r="AS31" s="67">
        <v>2.2000000000000002</v>
      </c>
      <c r="AT31" s="95">
        <v>50</v>
      </c>
      <c r="AU31" s="67">
        <v>1.2</v>
      </c>
      <c r="AV31" s="95">
        <v>128</v>
      </c>
      <c r="AW31" s="67">
        <v>3.1</v>
      </c>
      <c r="AX31" s="63">
        <v>44</v>
      </c>
      <c r="AY31" s="62">
        <v>1.1000000000000001</v>
      </c>
      <c r="AZ31" s="63">
        <v>4088</v>
      </c>
      <c r="BA31" s="67">
        <v>73.2</v>
      </c>
    </row>
    <row r="32" spans="1:53" ht="15" customHeight="1" x14ac:dyDescent="0.2">
      <c r="A32" s="60" t="s">
        <v>37</v>
      </c>
      <c r="B32" s="61" t="s">
        <v>23</v>
      </c>
      <c r="C32" s="61" t="s">
        <v>137</v>
      </c>
      <c r="D32" s="95">
        <v>47</v>
      </c>
      <c r="E32" s="67">
        <v>1.5</v>
      </c>
      <c r="F32" s="95">
        <v>59</v>
      </c>
      <c r="G32" s="67">
        <v>1.9</v>
      </c>
      <c r="H32" s="95">
        <v>8</v>
      </c>
      <c r="I32" s="67">
        <v>0.3</v>
      </c>
      <c r="J32" s="95">
        <v>13</v>
      </c>
      <c r="K32" s="67">
        <v>0.4</v>
      </c>
      <c r="L32" s="95">
        <v>106</v>
      </c>
      <c r="M32" s="67">
        <v>3.4</v>
      </c>
      <c r="N32" s="95">
        <v>19</v>
      </c>
      <c r="O32" s="67">
        <v>0.6</v>
      </c>
      <c r="P32" s="95">
        <v>100</v>
      </c>
      <c r="Q32" s="67">
        <v>3.2</v>
      </c>
      <c r="R32" s="95">
        <v>21</v>
      </c>
      <c r="S32" s="67">
        <v>0.7</v>
      </c>
      <c r="T32" s="95">
        <v>9</v>
      </c>
      <c r="U32" s="67">
        <v>0.3</v>
      </c>
      <c r="V32" s="95">
        <v>76</v>
      </c>
      <c r="W32" s="67">
        <v>2.4</v>
      </c>
      <c r="X32" s="95">
        <v>111</v>
      </c>
      <c r="Y32" s="67">
        <v>3.5</v>
      </c>
      <c r="Z32" s="95">
        <v>175</v>
      </c>
      <c r="AA32" s="67">
        <v>5.6</v>
      </c>
      <c r="AB32" s="95">
        <v>35</v>
      </c>
      <c r="AC32" s="62">
        <v>1.1000000000000001</v>
      </c>
      <c r="AD32" s="95">
        <v>51</v>
      </c>
      <c r="AE32" s="67">
        <v>1.6</v>
      </c>
      <c r="AF32" s="63">
        <v>353</v>
      </c>
      <c r="AG32" s="67">
        <v>11.2</v>
      </c>
      <c r="AH32" s="95">
        <v>10</v>
      </c>
      <c r="AI32" s="67">
        <v>0.3</v>
      </c>
      <c r="AJ32" s="63">
        <v>283</v>
      </c>
      <c r="AK32" s="67">
        <v>9</v>
      </c>
      <c r="AL32" s="95">
        <v>40</v>
      </c>
      <c r="AM32" s="67">
        <v>1.3</v>
      </c>
      <c r="AN32" s="95">
        <v>7</v>
      </c>
      <c r="AO32" s="67">
        <v>0.2</v>
      </c>
      <c r="AP32" s="95">
        <v>128</v>
      </c>
      <c r="AQ32" s="67">
        <v>4.0999999999999996</v>
      </c>
      <c r="AR32" s="95">
        <v>122</v>
      </c>
      <c r="AS32" s="67">
        <v>3.9</v>
      </c>
      <c r="AT32" s="95">
        <v>32</v>
      </c>
      <c r="AU32" s="67">
        <v>1</v>
      </c>
      <c r="AV32" s="95">
        <v>320</v>
      </c>
      <c r="AW32" s="67">
        <v>10.199999999999999</v>
      </c>
      <c r="AX32" s="63">
        <v>1020</v>
      </c>
      <c r="AY32" s="62">
        <v>32.4</v>
      </c>
      <c r="AZ32" s="63">
        <v>3145</v>
      </c>
      <c r="BA32" s="67">
        <v>76.900000000000006</v>
      </c>
    </row>
    <row r="33" spans="1:53" ht="15" customHeight="1" x14ac:dyDescent="0.2">
      <c r="A33" s="60" t="s">
        <v>119</v>
      </c>
      <c r="B33" s="61" t="s">
        <v>23</v>
      </c>
      <c r="C33" s="61" t="s">
        <v>120</v>
      </c>
      <c r="D33" s="95">
        <v>52</v>
      </c>
      <c r="E33" s="67">
        <v>1.4</v>
      </c>
      <c r="F33" s="95">
        <v>98</v>
      </c>
      <c r="G33" s="67">
        <v>2.7</v>
      </c>
      <c r="H33" s="95">
        <v>8</v>
      </c>
      <c r="I33" s="67">
        <v>0.2</v>
      </c>
      <c r="J33" s="95">
        <v>160</v>
      </c>
      <c r="K33" s="67">
        <v>4.4000000000000004</v>
      </c>
      <c r="L33" s="95">
        <v>84</v>
      </c>
      <c r="M33" s="67">
        <v>2.2999999999999998</v>
      </c>
      <c r="N33" s="95">
        <v>30</v>
      </c>
      <c r="O33" s="67">
        <v>0.8</v>
      </c>
      <c r="P33" s="95">
        <v>53</v>
      </c>
      <c r="Q33" s="67">
        <v>1.4</v>
      </c>
      <c r="R33" s="95">
        <v>12</v>
      </c>
      <c r="S33" s="67">
        <v>0.3</v>
      </c>
      <c r="T33" s="95">
        <v>25</v>
      </c>
      <c r="U33" s="67">
        <v>0.7</v>
      </c>
      <c r="V33" s="95">
        <v>166</v>
      </c>
      <c r="W33" s="67">
        <v>4.5</v>
      </c>
      <c r="X33" s="95">
        <v>139</v>
      </c>
      <c r="Y33" s="67">
        <v>3.8</v>
      </c>
      <c r="Z33" s="95">
        <v>281</v>
      </c>
      <c r="AA33" s="67">
        <v>7.7</v>
      </c>
      <c r="AB33" s="95">
        <v>8</v>
      </c>
      <c r="AC33" s="62">
        <v>0.2</v>
      </c>
      <c r="AD33" s="95">
        <v>35</v>
      </c>
      <c r="AE33" s="67">
        <v>1</v>
      </c>
      <c r="AF33" s="63">
        <v>872</v>
      </c>
      <c r="AG33" s="67">
        <v>23.8</v>
      </c>
      <c r="AH33" s="95">
        <v>4</v>
      </c>
      <c r="AI33" s="67">
        <v>0.1</v>
      </c>
      <c r="AJ33" s="63">
        <v>996</v>
      </c>
      <c r="AK33" s="67">
        <v>27.2</v>
      </c>
      <c r="AL33" s="95">
        <v>30</v>
      </c>
      <c r="AM33" s="67">
        <v>0.8</v>
      </c>
      <c r="AN33" s="95">
        <v>42</v>
      </c>
      <c r="AO33" s="67">
        <v>1.1000000000000001</v>
      </c>
      <c r="AP33" s="95">
        <v>182</v>
      </c>
      <c r="AQ33" s="67">
        <v>5</v>
      </c>
      <c r="AR33" s="95">
        <v>78</v>
      </c>
      <c r="AS33" s="67">
        <v>2.1</v>
      </c>
      <c r="AT33" s="95">
        <v>61</v>
      </c>
      <c r="AU33" s="67">
        <v>1.7</v>
      </c>
      <c r="AV33" s="95">
        <v>212</v>
      </c>
      <c r="AW33" s="67">
        <v>5.8</v>
      </c>
      <c r="AX33" s="63">
        <v>33</v>
      </c>
      <c r="AY33" s="62">
        <v>0.9</v>
      </c>
      <c r="AZ33" s="63">
        <v>3661</v>
      </c>
      <c r="BA33" s="67">
        <v>82.2</v>
      </c>
    </row>
    <row r="34" spans="1:53" ht="15" customHeight="1" x14ac:dyDescent="0.2">
      <c r="A34" s="60" t="s">
        <v>51</v>
      </c>
      <c r="B34" s="61" t="s">
        <v>23</v>
      </c>
      <c r="C34" s="61" t="s">
        <v>52</v>
      </c>
      <c r="D34" s="95">
        <v>90</v>
      </c>
      <c r="E34" s="67">
        <v>2.2000000000000002</v>
      </c>
      <c r="F34" s="95">
        <v>111</v>
      </c>
      <c r="G34" s="67">
        <v>2.7</v>
      </c>
      <c r="H34" s="95">
        <v>26</v>
      </c>
      <c r="I34" s="67">
        <v>0.6</v>
      </c>
      <c r="J34" s="95">
        <v>86</v>
      </c>
      <c r="K34" s="67">
        <v>2.1</v>
      </c>
      <c r="L34" s="95">
        <v>132</v>
      </c>
      <c r="M34" s="67">
        <v>3.2</v>
      </c>
      <c r="N34" s="95">
        <v>6</v>
      </c>
      <c r="O34" s="67">
        <v>0.1</v>
      </c>
      <c r="P34" s="95">
        <v>186</v>
      </c>
      <c r="Q34" s="67">
        <v>4.5</v>
      </c>
      <c r="R34" s="95">
        <v>8</v>
      </c>
      <c r="S34" s="67">
        <v>0.2</v>
      </c>
      <c r="T34" s="95">
        <v>42</v>
      </c>
      <c r="U34" s="67">
        <v>1</v>
      </c>
      <c r="V34" s="95">
        <v>345</v>
      </c>
      <c r="W34" s="67">
        <v>8.3000000000000007</v>
      </c>
      <c r="X34" s="95">
        <v>220</v>
      </c>
      <c r="Y34" s="67">
        <v>5.3</v>
      </c>
      <c r="Z34" s="95">
        <v>122</v>
      </c>
      <c r="AA34" s="67">
        <v>2.9</v>
      </c>
      <c r="AB34" s="95">
        <v>4</v>
      </c>
      <c r="AC34" s="62">
        <v>0.1</v>
      </c>
      <c r="AD34" s="95">
        <v>32</v>
      </c>
      <c r="AE34" s="67">
        <v>0.8</v>
      </c>
      <c r="AF34" s="63">
        <v>578</v>
      </c>
      <c r="AG34" s="67">
        <v>13.9</v>
      </c>
      <c r="AH34" s="95">
        <v>143</v>
      </c>
      <c r="AI34" s="67">
        <v>3.4</v>
      </c>
      <c r="AJ34" s="63">
        <v>868</v>
      </c>
      <c r="AK34" s="67">
        <v>20.9</v>
      </c>
      <c r="AL34" s="95">
        <v>56</v>
      </c>
      <c r="AM34" s="67">
        <v>1.3</v>
      </c>
      <c r="AN34" s="95">
        <v>44</v>
      </c>
      <c r="AO34" s="67">
        <v>1.1000000000000001</v>
      </c>
      <c r="AP34" s="95">
        <v>167</v>
      </c>
      <c r="AQ34" s="67">
        <v>4</v>
      </c>
      <c r="AR34" s="95">
        <v>169</v>
      </c>
      <c r="AS34" s="67">
        <v>4.0999999999999996</v>
      </c>
      <c r="AT34" s="95">
        <v>187</v>
      </c>
      <c r="AU34" s="67">
        <v>4.5</v>
      </c>
      <c r="AV34" s="95">
        <v>140</v>
      </c>
      <c r="AW34" s="67">
        <v>3.4</v>
      </c>
      <c r="AX34" s="63">
        <v>392</v>
      </c>
      <c r="AY34" s="62">
        <v>9.4</v>
      </c>
      <c r="AZ34" s="63">
        <v>4154</v>
      </c>
      <c r="BA34" s="67">
        <v>78.8</v>
      </c>
    </row>
    <row r="35" spans="1:53" ht="15" customHeight="1" x14ac:dyDescent="0.2">
      <c r="A35" s="60" t="s">
        <v>46</v>
      </c>
      <c r="B35" s="61" t="s">
        <v>23</v>
      </c>
      <c r="C35" s="61" t="s">
        <v>47</v>
      </c>
      <c r="D35" s="95">
        <v>52</v>
      </c>
      <c r="E35" s="67">
        <v>1.2</v>
      </c>
      <c r="F35" s="95">
        <v>129</v>
      </c>
      <c r="G35" s="67">
        <v>3</v>
      </c>
      <c r="H35" s="95">
        <v>17</v>
      </c>
      <c r="I35" s="67">
        <v>0.4</v>
      </c>
      <c r="J35" s="95">
        <v>556</v>
      </c>
      <c r="K35" s="67">
        <v>12.9</v>
      </c>
      <c r="L35" s="95">
        <v>389</v>
      </c>
      <c r="M35" s="67">
        <v>9</v>
      </c>
      <c r="N35" s="95">
        <v>8</v>
      </c>
      <c r="O35" s="67">
        <v>0.2</v>
      </c>
      <c r="P35" s="95">
        <v>59</v>
      </c>
      <c r="Q35" s="67">
        <v>1.4</v>
      </c>
      <c r="R35" s="95">
        <v>18</v>
      </c>
      <c r="S35" s="67">
        <v>0.4</v>
      </c>
      <c r="T35" s="95">
        <v>47</v>
      </c>
      <c r="U35" s="67">
        <v>1.1000000000000001</v>
      </c>
      <c r="V35" s="95">
        <v>496</v>
      </c>
      <c r="W35" s="67">
        <v>11.5</v>
      </c>
      <c r="X35" s="95">
        <v>160</v>
      </c>
      <c r="Y35" s="67">
        <v>3.7</v>
      </c>
      <c r="Z35" s="95">
        <v>252</v>
      </c>
      <c r="AA35" s="67">
        <v>5.9</v>
      </c>
      <c r="AB35" s="96" t="s">
        <v>147</v>
      </c>
      <c r="AC35" s="65" t="s">
        <v>147</v>
      </c>
      <c r="AD35" s="95">
        <v>17</v>
      </c>
      <c r="AE35" s="67">
        <v>0.4</v>
      </c>
      <c r="AF35" s="63">
        <v>583</v>
      </c>
      <c r="AG35" s="67">
        <v>13.6</v>
      </c>
      <c r="AH35" s="95">
        <v>23</v>
      </c>
      <c r="AI35" s="67">
        <v>0.5</v>
      </c>
      <c r="AJ35" s="63">
        <v>832</v>
      </c>
      <c r="AK35" s="67">
        <v>19.3</v>
      </c>
      <c r="AL35" s="95">
        <v>119</v>
      </c>
      <c r="AM35" s="67">
        <v>2.8</v>
      </c>
      <c r="AN35" s="95">
        <v>71</v>
      </c>
      <c r="AO35" s="67">
        <v>1.7</v>
      </c>
      <c r="AP35" s="95">
        <v>123</v>
      </c>
      <c r="AQ35" s="67">
        <v>2.9</v>
      </c>
      <c r="AR35" s="95">
        <v>109</v>
      </c>
      <c r="AS35" s="67">
        <v>2.5</v>
      </c>
      <c r="AT35" s="95">
        <v>50</v>
      </c>
      <c r="AU35" s="67">
        <v>1.2</v>
      </c>
      <c r="AV35" s="95">
        <v>192</v>
      </c>
      <c r="AW35" s="67">
        <v>4.5</v>
      </c>
      <c r="AX35" s="115" t="s">
        <v>147</v>
      </c>
      <c r="AY35" s="65" t="s">
        <v>147</v>
      </c>
      <c r="AZ35" s="63">
        <v>4302</v>
      </c>
      <c r="BA35" s="67">
        <v>81.2</v>
      </c>
    </row>
    <row r="36" spans="1:53" ht="15" customHeight="1" x14ac:dyDescent="0.2">
      <c r="A36" s="60" t="s">
        <v>44</v>
      </c>
      <c r="B36" s="61" t="s">
        <v>18</v>
      </c>
      <c r="C36" s="61" t="s">
        <v>45</v>
      </c>
      <c r="D36" s="95">
        <v>117.3</v>
      </c>
      <c r="E36" s="67">
        <v>3.1</v>
      </c>
      <c r="F36" s="95">
        <v>201.6</v>
      </c>
      <c r="G36" s="67">
        <v>5.3</v>
      </c>
      <c r="H36" s="95">
        <v>11</v>
      </c>
      <c r="I36" s="67">
        <v>0.3</v>
      </c>
      <c r="J36" s="95">
        <v>113.5</v>
      </c>
      <c r="K36" s="67">
        <v>3</v>
      </c>
      <c r="L36" s="95">
        <v>160.6</v>
      </c>
      <c r="M36" s="67">
        <v>4.3</v>
      </c>
      <c r="N36" s="95">
        <v>54.6</v>
      </c>
      <c r="O36" s="67">
        <v>1.4</v>
      </c>
      <c r="P36" s="95">
        <v>171.9</v>
      </c>
      <c r="Q36" s="67">
        <v>4.5999999999999996</v>
      </c>
      <c r="R36" s="95">
        <v>11.7</v>
      </c>
      <c r="S36" s="67">
        <v>0.3</v>
      </c>
      <c r="T36" s="95">
        <v>91.7</v>
      </c>
      <c r="U36" s="67">
        <v>2.4</v>
      </c>
      <c r="V36" s="95">
        <v>225.4</v>
      </c>
      <c r="W36" s="67">
        <v>6</v>
      </c>
      <c r="X36" s="95">
        <v>218.1</v>
      </c>
      <c r="Y36" s="67">
        <v>5.8</v>
      </c>
      <c r="Z36" s="95">
        <v>115.1</v>
      </c>
      <c r="AA36" s="67">
        <v>3.1</v>
      </c>
      <c r="AB36" s="95">
        <v>1.2</v>
      </c>
      <c r="AC36" s="67">
        <v>0</v>
      </c>
      <c r="AD36" s="95">
        <v>125.7</v>
      </c>
      <c r="AE36" s="67">
        <v>3.3</v>
      </c>
      <c r="AF36" s="63">
        <v>710</v>
      </c>
      <c r="AG36" s="67">
        <v>18.8</v>
      </c>
      <c r="AH36" s="95">
        <v>142.19999999999999</v>
      </c>
      <c r="AI36" s="67">
        <v>3.8</v>
      </c>
      <c r="AJ36" s="63">
        <v>685</v>
      </c>
      <c r="AK36" s="67">
        <v>18.2</v>
      </c>
      <c r="AL36" s="95">
        <v>127.4</v>
      </c>
      <c r="AM36" s="67">
        <v>3.4</v>
      </c>
      <c r="AN36" s="95">
        <v>71.2</v>
      </c>
      <c r="AO36" s="67">
        <v>1.9</v>
      </c>
      <c r="AP36" s="95">
        <v>168.4</v>
      </c>
      <c r="AQ36" s="67">
        <v>4.5</v>
      </c>
      <c r="AR36" s="95">
        <v>88.9</v>
      </c>
      <c r="AS36" s="67">
        <v>2.4</v>
      </c>
      <c r="AT36" s="95">
        <v>155.80000000000001</v>
      </c>
      <c r="AU36" s="67">
        <v>4.0999999999999996</v>
      </c>
      <c r="AV36" s="95">
        <v>0.2</v>
      </c>
      <c r="AW36" s="67">
        <v>0</v>
      </c>
      <c r="AX36" s="63">
        <v>4.2</v>
      </c>
      <c r="AY36" s="62">
        <v>0.1</v>
      </c>
      <c r="AZ36" s="63">
        <v>3772.7</v>
      </c>
      <c r="BA36" s="67">
        <v>71.099999999999994</v>
      </c>
    </row>
    <row r="37" spans="1:53" ht="15" customHeight="1" x14ac:dyDescent="0.2">
      <c r="A37" s="60" t="s">
        <v>44</v>
      </c>
      <c r="B37" s="61" t="s">
        <v>23</v>
      </c>
      <c r="C37" s="61" t="s">
        <v>77</v>
      </c>
      <c r="D37" s="95">
        <v>97</v>
      </c>
      <c r="E37" s="67">
        <v>2.5</v>
      </c>
      <c r="F37" s="95">
        <v>176</v>
      </c>
      <c r="G37" s="67">
        <v>4.5</v>
      </c>
      <c r="H37" s="95">
        <v>11</v>
      </c>
      <c r="I37" s="67">
        <v>0.3</v>
      </c>
      <c r="J37" s="95">
        <v>35</v>
      </c>
      <c r="K37" s="67">
        <v>0.9</v>
      </c>
      <c r="L37" s="95">
        <v>176</v>
      </c>
      <c r="M37" s="67">
        <v>4.5</v>
      </c>
      <c r="N37" s="95">
        <v>8</v>
      </c>
      <c r="O37" s="67">
        <v>0.2</v>
      </c>
      <c r="P37" s="95">
        <v>80</v>
      </c>
      <c r="Q37" s="67">
        <v>2</v>
      </c>
      <c r="R37" s="95">
        <v>38</v>
      </c>
      <c r="S37" s="67">
        <v>1</v>
      </c>
      <c r="T37" s="95">
        <v>45</v>
      </c>
      <c r="U37" s="67">
        <v>1.1000000000000001</v>
      </c>
      <c r="V37" s="95">
        <v>291</v>
      </c>
      <c r="W37" s="67">
        <v>7.4</v>
      </c>
      <c r="X37" s="95">
        <v>180</v>
      </c>
      <c r="Y37" s="67">
        <v>4.5999999999999996</v>
      </c>
      <c r="Z37" s="95">
        <v>113</v>
      </c>
      <c r="AA37" s="67">
        <v>2.9</v>
      </c>
      <c r="AB37" s="95">
        <v>25</v>
      </c>
      <c r="AC37" s="62">
        <v>0.6</v>
      </c>
      <c r="AD37" s="95">
        <v>189</v>
      </c>
      <c r="AE37" s="67">
        <v>4.8</v>
      </c>
      <c r="AF37" s="63">
        <v>847</v>
      </c>
      <c r="AG37" s="67">
        <v>21.5</v>
      </c>
      <c r="AH37" s="95">
        <v>41</v>
      </c>
      <c r="AI37" s="67">
        <v>1</v>
      </c>
      <c r="AJ37" s="63">
        <v>973</v>
      </c>
      <c r="AK37" s="67">
        <v>24.7</v>
      </c>
      <c r="AL37" s="95">
        <v>111</v>
      </c>
      <c r="AM37" s="67">
        <v>2.8</v>
      </c>
      <c r="AN37" s="95">
        <v>39</v>
      </c>
      <c r="AO37" s="67">
        <v>1</v>
      </c>
      <c r="AP37" s="95">
        <v>174</v>
      </c>
      <c r="AQ37" s="67">
        <v>4.4000000000000004</v>
      </c>
      <c r="AR37" s="95">
        <v>67</v>
      </c>
      <c r="AS37" s="67">
        <v>1.7</v>
      </c>
      <c r="AT37" s="95">
        <v>45</v>
      </c>
      <c r="AU37" s="67">
        <v>1.1000000000000001</v>
      </c>
      <c r="AV37" s="95">
        <v>160</v>
      </c>
      <c r="AW37" s="67">
        <v>4.0999999999999996</v>
      </c>
      <c r="AX37" s="63">
        <v>13</v>
      </c>
      <c r="AY37" s="62">
        <v>0.3</v>
      </c>
      <c r="AZ37" s="63">
        <v>3934</v>
      </c>
      <c r="BA37" s="67">
        <v>78.5</v>
      </c>
    </row>
    <row r="38" spans="1:53" ht="15" customHeight="1" x14ac:dyDescent="0.2">
      <c r="A38" s="60" t="s">
        <v>57</v>
      </c>
      <c r="B38" s="61" t="s">
        <v>23</v>
      </c>
      <c r="C38" s="61" t="s">
        <v>58</v>
      </c>
      <c r="D38" s="95">
        <v>256.7</v>
      </c>
      <c r="E38" s="67">
        <v>7</v>
      </c>
      <c r="F38" s="95">
        <v>216.6</v>
      </c>
      <c r="G38" s="67">
        <v>5.9</v>
      </c>
      <c r="H38" s="95">
        <v>36.5</v>
      </c>
      <c r="I38" s="67">
        <v>1</v>
      </c>
      <c r="J38" s="95">
        <v>22.1</v>
      </c>
      <c r="K38" s="67">
        <v>0.6</v>
      </c>
      <c r="L38" s="95">
        <v>334.5</v>
      </c>
      <c r="M38" s="67">
        <v>9.1</v>
      </c>
      <c r="N38" s="95">
        <v>41.6</v>
      </c>
      <c r="O38" s="67">
        <v>1.1000000000000001</v>
      </c>
      <c r="P38" s="95">
        <v>61.5</v>
      </c>
      <c r="Q38" s="67">
        <v>1.7</v>
      </c>
      <c r="R38" s="95">
        <v>21.6</v>
      </c>
      <c r="S38" s="67">
        <v>0.6</v>
      </c>
      <c r="T38" s="95">
        <v>97.5</v>
      </c>
      <c r="U38" s="67">
        <v>2.7</v>
      </c>
      <c r="V38" s="95">
        <v>430.5</v>
      </c>
      <c r="W38" s="67">
        <v>11.8</v>
      </c>
      <c r="X38" s="95">
        <v>125.5</v>
      </c>
      <c r="Y38" s="67">
        <v>3.4</v>
      </c>
      <c r="Z38" s="95">
        <v>319.60000000000002</v>
      </c>
      <c r="AA38" s="67">
        <v>8.6999999999999993</v>
      </c>
      <c r="AB38" s="95">
        <v>28</v>
      </c>
      <c r="AC38" s="62">
        <v>0.8</v>
      </c>
      <c r="AD38" s="95">
        <v>85.3</v>
      </c>
      <c r="AE38" s="67">
        <v>2.2999999999999998</v>
      </c>
      <c r="AF38" s="63">
        <v>592.29999999999995</v>
      </c>
      <c r="AG38" s="67">
        <v>16.2</v>
      </c>
      <c r="AH38" s="95">
        <v>51</v>
      </c>
      <c r="AI38" s="67">
        <v>1.4</v>
      </c>
      <c r="AJ38" s="63">
        <v>521.6</v>
      </c>
      <c r="AK38" s="67">
        <v>14.2</v>
      </c>
      <c r="AL38" s="95">
        <v>122.3</v>
      </c>
      <c r="AM38" s="67">
        <v>3.3</v>
      </c>
      <c r="AN38" s="95">
        <v>40.5</v>
      </c>
      <c r="AO38" s="67">
        <v>1.1000000000000001</v>
      </c>
      <c r="AP38" s="95">
        <v>156</v>
      </c>
      <c r="AQ38" s="67">
        <v>4.3</v>
      </c>
      <c r="AR38" s="95">
        <v>10.5</v>
      </c>
      <c r="AS38" s="67">
        <v>0.3</v>
      </c>
      <c r="AT38" s="95">
        <v>39.4</v>
      </c>
      <c r="AU38" s="67">
        <v>1.1000000000000001</v>
      </c>
      <c r="AV38" s="95">
        <v>50.5</v>
      </c>
      <c r="AW38" s="67">
        <v>1.4</v>
      </c>
      <c r="AX38" s="115" t="s">
        <v>147</v>
      </c>
      <c r="AY38" s="65" t="s">
        <v>147</v>
      </c>
      <c r="AZ38" s="63">
        <v>3661.6</v>
      </c>
      <c r="BA38" s="67">
        <v>70</v>
      </c>
    </row>
    <row r="39" spans="1:53" ht="15" customHeight="1" x14ac:dyDescent="0.2">
      <c r="A39" s="60" t="s">
        <v>66</v>
      </c>
      <c r="B39" s="61" t="s">
        <v>23</v>
      </c>
      <c r="C39" s="61" t="s">
        <v>67</v>
      </c>
      <c r="D39" s="95">
        <v>48</v>
      </c>
      <c r="E39" s="67">
        <v>1.1000000000000001</v>
      </c>
      <c r="F39" s="95">
        <v>193</v>
      </c>
      <c r="G39" s="67">
        <v>4.5999999999999996</v>
      </c>
      <c r="H39" s="95">
        <v>17</v>
      </c>
      <c r="I39" s="67">
        <v>0.4</v>
      </c>
      <c r="J39" s="95">
        <v>10</v>
      </c>
      <c r="K39" s="67">
        <v>0.2</v>
      </c>
      <c r="L39" s="95">
        <v>229</v>
      </c>
      <c r="M39" s="67">
        <v>5.4</v>
      </c>
      <c r="N39" s="95">
        <v>94</v>
      </c>
      <c r="O39" s="67">
        <v>2.2000000000000002</v>
      </c>
      <c r="P39" s="95">
        <v>103</v>
      </c>
      <c r="Q39" s="67">
        <v>2.4</v>
      </c>
      <c r="R39" s="95">
        <v>4</v>
      </c>
      <c r="S39" s="67">
        <v>0.1</v>
      </c>
      <c r="T39" s="95">
        <v>47</v>
      </c>
      <c r="U39" s="67">
        <v>1.1000000000000001</v>
      </c>
      <c r="V39" s="95">
        <v>312</v>
      </c>
      <c r="W39" s="67">
        <v>7.4</v>
      </c>
      <c r="X39" s="95">
        <v>107</v>
      </c>
      <c r="Y39" s="67">
        <v>2.5</v>
      </c>
      <c r="Z39" s="95">
        <v>279</v>
      </c>
      <c r="AA39" s="67">
        <v>6.6</v>
      </c>
      <c r="AB39" s="95">
        <v>10</v>
      </c>
      <c r="AC39" s="62">
        <v>0.2</v>
      </c>
      <c r="AD39" s="95">
        <v>21</v>
      </c>
      <c r="AE39" s="67">
        <v>0.5</v>
      </c>
      <c r="AF39" s="63">
        <v>806</v>
      </c>
      <c r="AG39" s="67">
        <v>19</v>
      </c>
      <c r="AH39" s="95">
        <v>34</v>
      </c>
      <c r="AI39" s="67">
        <v>0.8</v>
      </c>
      <c r="AJ39" s="63">
        <v>1319</v>
      </c>
      <c r="AK39" s="67">
        <v>31.2</v>
      </c>
      <c r="AL39" s="95">
        <v>69</v>
      </c>
      <c r="AM39" s="67">
        <v>1.6</v>
      </c>
      <c r="AN39" s="95">
        <v>48</v>
      </c>
      <c r="AO39" s="67">
        <v>1.1000000000000001</v>
      </c>
      <c r="AP39" s="95">
        <v>179</v>
      </c>
      <c r="AQ39" s="67">
        <v>4.2</v>
      </c>
      <c r="AR39" s="95">
        <v>68</v>
      </c>
      <c r="AS39" s="67">
        <v>1.6</v>
      </c>
      <c r="AT39" s="95">
        <v>157</v>
      </c>
      <c r="AU39" s="67">
        <v>3.7</v>
      </c>
      <c r="AV39" s="95">
        <v>80</v>
      </c>
      <c r="AW39" s="67">
        <v>1.9</v>
      </c>
      <c r="AX39" s="115" t="s">
        <v>147</v>
      </c>
      <c r="AY39" s="65" t="s">
        <v>147</v>
      </c>
      <c r="AZ39" s="63">
        <v>4234</v>
      </c>
      <c r="BA39" s="67">
        <v>83</v>
      </c>
    </row>
    <row r="40" spans="1:53" ht="15" customHeight="1" x14ac:dyDescent="0.2">
      <c r="A40" s="60" t="s">
        <v>70</v>
      </c>
      <c r="B40" s="61" t="s">
        <v>18</v>
      </c>
      <c r="C40" s="61" t="s">
        <v>138</v>
      </c>
      <c r="D40" s="95">
        <v>150</v>
      </c>
      <c r="E40" s="67">
        <v>5.6</v>
      </c>
      <c r="F40" s="95">
        <v>126</v>
      </c>
      <c r="G40" s="67">
        <v>4.7</v>
      </c>
      <c r="H40" s="95">
        <v>13</v>
      </c>
      <c r="I40" s="67">
        <v>0.5</v>
      </c>
      <c r="J40" s="95">
        <v>24</v>
      </c>
      <c r="K40" s="67">
        <v>0.9</v>
      </c>
      <c r="L40" s="95">
        <v>114</v>
      </c>
      <c r="M40" s="67">
        <v>4.3</v>
      </c>
      <c r="N40" s="95">
        <v>14</v>
      </c>
      <c r="O40" s="67">
        <v>0.5</v>
      </c>
      <c r="P40" s="95">
        <v>51</v>
      </c>
      <c r="Q40" s="67">
        <v>1.9</v>
      </c>
      <c r="R40" s="95">
        <v>12</v>
      </c>
      <c r="S40" s="67">
        <v>0.5</v>
      </c>
      <c r="T40" s="95">
        <v>30</v>
      </c>
      <c r="U40" s="67">
        <v>1.1000000000000001</v>
      </c>
      <c r="V40" s="95">
        <v>261</v>
      </c>
      <c r="W40" s="67">
        <v>9.8000000000000007</v>
      </c>
      <c r="X40" s="95">
        <v>155</v>
      </c>
      <c r="Y40" s="67">
        <v>5.8</v>
      </c>
      <c r="Z40" s="95">
        <v>82</v>
      </c>
      <c r="AA40" s="67">
        <v>3.1</v>
      </c>
      <c r="AB40" s="95">
        <v>144</v>
      </c>
      <c r="AC40" s="62">
        <v>5.4</v>
      </c>
      <c r="AD40" s="95">
        <v>11</v>
      </c>
      <c r="AE40" s="67">
        <v>0.4</v>
      </c>
      <c r="AF40" s="63">
        <v>457</v>
      </c>
      <c r="AG40" s="67">
        <v>17.2</v>
      </c>
      <c r="AH40" s="95">
        <v>30</v>
      </c>
      <c r="AI40" s="67">
        <v>1.1000000000000001</v>
      </c>
      <c r="AJ40" s="63">
        <v>557</v>
      </c>
      <c r="AK40" s="67">
        <v>20.9</v>
      </c>
      <c r="AL40" s="95">
        <v>39</v>
      </c>
      <c r="AM40" s="67">
        <v>1.5</v>
      </c>
      <c r="AN40" s="95">
        <v>70</v>
      </c>
      <c r="AO40" s="67">
        <v>2.6</v>
      </c>
      <c r="AP40" s="95">
        <v>107</v>
      </c>
      <c r="AQ40" s="67">
        <v>4</v>
      </c>
      <c r="AR40" s="95">
        <v>62</v>
      </c>
      <c r="AS40" s="67">
        <v>2.2999999999999998</v>
      </c>
      <c r="AT40" s="95">
        <v>15</v>
      </c>
      <c r="AU40" s="67">
        <v>0.6</v>
      </c>
      <c r="AV40" s="96" t="s">
        <v>147</v>
      </c>
      <c r="AW40" s="110" t="s">
        <v>147</v>
      </c>
      <c r="AX40" s="63">
        <v>136</v>
      </c>
      <c r="AY40" s="62">
        <v>5.0999999999999996</v>
      </c>
      <c r="AZ40" s="63">
        <v>2660</v>
      </c>
      <c r="BA40" s="67">
        <v>66.400000000000006</v>
      </c>
    </row>
    <row r="41" spans="1:53" ht="15" customHeight="1" x14ac:dyDescent="0.2">
      <c r="A41" s="60" t="s">
        <v>70</v>
      </c>
      <c r="B41" s="61" t="s">
        <v>18</v>
      </c>
      <c r="C41" s="61" t="s">
        <v>93</v>
      </c>
      <c r="D41" s="95">
        <v>104</v>
      </c>
      <c r="E41" s="67">
        <v>2.8</v>
      </c>
      <c r="F41" s="95">
        <v>116.5</v>
      </c>
      <c r="G41" s="67">
        <v>3.1</v>
      </c>
      <c r="H41" s="95">
        <v>26</v>
      </c>
      <c r="I41" s="67">
        <v>0.7</v>
      </c>
      <c r="J41" s="95">
        <v>77</v>
      </c>
      <c r="K41" s="67">
        <v>2.1</v>
      </c>
      <c r="L41" s="95">
        <v>155</v>
      </c>
      <c r="M41" s="67">
        <v>4.2</v>
      </c>
      <c r="N41" s="95">
        <v>143.5</v>
      </c>
      <c r="O41" s="67">
        <v>3.9</v>
      </c>
      <c r="P41" s="95">
        <v>68</v>
      </c>
      <c r="Q41" s="67">
        <v>1.8</v>
      </c>
      <c r="R41" s="95">
        <v>21</v>
      </c>
      <c r="S41" s="67">
        <v>0.6</v>
      </c>
      <c r="T41" s="95">
        <v>79.599999999999994</v>
      </c>
      <c r="U41" s="67">
        <v>2.1</v>
      </c>
      <c r="V41" s="95">
        <v>290</v>
      </c>
      <c r="W41" s="67">
        <v>7.8</v>
      </c>
      <c r="X41" s="95">
        <v>164.5</v>
      </c>
      <c r="Y41" s="67">
        <v>4.4000000000000004</v>
      </c>
      <c r="Z41" s="95">
        <v>164</v>
      </c>
      <c r="AA41" s="67">
        <v>4.4000000000000004</v>
      </c>
      <c r="AB41" s="95">
        <v>43</v>
      </c>
      <c r="AC41" s="62">
        <v>1.2</v>
      </c>
      <c r="AD41" s="95">
        <v>53</v>
      </c>
      <c r="AE41" s="67">
        <v>1.4</v>
      </c>
      <c r="AF41" s="63">
        <v>724</v>
      </c>
      <c r="AG41" s="67">
        <v>19.5</v>
      </c>
      <c r="AH41" s="95">
        <v>126.5</v>
      </c>
      <c r="AI41" s="67">
        <v>3.4</v>
      </c>
      <c r="AJ41" s="63">
        <v>756</v>
      </c>
      <c r="AK41" s="67">
        <v>20.3</v>
      </c>
      <c r="AL41" s="95">
        <v>55</v>
      </c>
      <c r="AM41" s="67">
        <v>1.5</v>
      </c>
      <c r="AN41" s="95">
        <v>119</v>
      </c>
      <c r="AO41" s="67">
        <v>3.2</v>
      </c>
      <c r="AP41" s="95">
        <v>237.5</v>
      </c>
      <c r="AQ41" s="67">
        <v>6.4</v>
      </c>
      <c r="AR41" s="95">
        <v>95</v>
      </c>
      <c r="AS41" s="67">
        <v>2.6</v>
      </c>
      <c r="AT41" s="95">
        <v>98</v>
      </c>
      <c r="AU41" s="67">
        <v>2.6</v>
      </c>
      <c r="AV41" s="96" t="s">
        <v>147</v>
      </c>
      <c r="AW41" s="110" t="s">
        <v>147</v>
      </c>
      <c r="AX41" s="115" t="s">
        <v>147</v>
      </c>
      <c r="AY41" s="65" t="s">
        <v>147</v>
      </c>
      <c r="AZ41" s="63">
        <v>3716.1</v>
      </c>
      <c r="BA41" s="67">
        <v>76.400000000000006</v>
      </c>
    </row>
    <row r="42" spans="1:53" ht="15" customHeight="1" x14ac:dyDescent="0.2">
      <c r="A42" s="60" t="s">
        <v>70</v>
      </c>
      <c r="B42" s="61" t="s">
        <v>23</v>
      </c>
      <c r="C42" s="61" t="s">
        <v>71</v>
      </c>
      <c r="D42" s="95">
        <v>109</v>
      </c>
      <c r="E42" s="67">
        <v>3</v>
      </c>
      <c r="F42" s="95">
        <v>141</v>
      </c>
      <c r="G42" s="67">
        <v>3.8</v>
      </c>
      <c r="H42" s="95">
        <v>17</v>
      </c>
      <c r="I42" s="67">
        <v>0.5</v>
      </c>
      <c r="J42" s="95">
        <v>30</v>
      </c>
      <c r="K42" s="67">
        <v>0.8</v>
      </c>
      <c r="L42" s="95">
        <v>205</v>
      </c>
      <c r="M42" s="67">
        <v>5.6</v>
      </c>
      <c r="N42" s="95">
        <v>21</v>
      </c>
      <c r="O42" s="67">
        <v>0.6</v>
      </c>
      <c r="P42" s="95">
        <v>84</v>
      </c>
      <c r="Q42" s="67">
        <v>2.2999999999999998</v>
      </c>
      <c r="R42" s="95">
        <v>31</v>
      </c>
      <c r="S42" s="67">
        <v>0.8</v>
      </c>
      <c r="T42" s="95">
        <v>45</v>
      </c>
      <c r="U42" s="67">
        <v>1.2</v>
      </c>
      <c r="V42" s="95">
        <v>317</v>
      </c>
      <c r="W42" s="67">
        <v>8.6</v>
      </c>
      <c r="X42" s="95">
        <v>185</v>
      </c>
      <c r="Y42" s="67">
        <v>5</v>
      </c>
      <c r="Z42" s="95">
        <v>132</v>
      </c>
      <c r="AA42" s="67">
        <v>3.6</v>
      </c>
      <c r="AB42" s="95">
        <v>6</v>
      </c>
      <c r="AC42" s="62">
        <v>0.2</v>
      </c>
      <c r="AD42" s="95">
        <v>43</v>
      </c>
      <c r="AE42" s="67">
        <v>1.2</v>
      </c>
      <c r="AF42" s="63">
        <v>868</v>
      </c>
      <c r="AG42" s="67">
        <v>23.6</v>
      </c>
      <c r="AH42" s="95">
        <v>62</v>
      </c>
      <c r="AI42" s="67">
        <v>1.7</v>
      </c>
      <c r="AJ42" s="63">
        <v>823</v>
      </c>
      <c r="AK42" s="67">
        <v>22.4</v>
      </c>
      <c r="AL42" s="95">
        <v>74</v>
      </c>
      <c r="AM42" s="67">
        <v>2</v>
      </c>
      <c r="AN42" s="95">
        <v>55</v>
      </c>
      <c r="AO42" s="67">
        <v>1.5</v>
      </c>
      <c r="AP42" s="95">
        <v>250</v>
      </c>
      <c r="AQ42" s="67">
        <v>6.8</v>
      </c>
      <c r="AR42" s="95">
        <v>115</v>
      </c>
      <c r="AS42" s="67">
        <v>3.1</v>
      </c>
      <c r="AT42" s="95">
        <v>44</v>
      </c>
      <c r="AU42" s="67">
        <v>1.2</v>
      </c>
      <c r="AV42" s="96" t="s">
        <v>147</v>
      </c>
      <c r="AW42" s="110" t="s">
        <v>147</v>
      </c>
      <c r="AX42" s="63">
        <v>19</v>
      </c>
      <c r="AY42" s="62">
        <v>0.5</v>
      </c>
      <c r="AZ42" s="63">
        <v>3676</v>
      </c>
      <c r="BA42" s="67">
        <v>72.2</v>
      </c>
    </row>
    <row r="43" spans="1:53" ht="15" customHeight="1" x14ac:dyDescent="0.2">
      <c r="A43" s="60" t="s">
        <v>70</v>
      </c>
      <c r="B43" s="61" t="s">
        <v>23</v>
      </c>
      <c r="C43" s="61" t="s">
        <v>133</v>
      </c>
      <c r="D43" s="95">
        <v>36</v>
      </c>
      <c r="E43" s="67">
        <v>1.2</v>
      </c>
      <c r="F43" s="95">
        <v>191</v>
      </c>
      <c r="G43" s="67">
        <v>6.1</v>
      </c>
      <c r="H43" s="95">
        <v>16</v>
      </c>
      <c r="I43" s="67">
        <v>0.5</v>
      </c>
      <c r="J43" s="95">
        <v>90</v>
      </c>
      <c r="K43" s="67">
        <v>2.9</v>
      </c>
      <c r="L43" s="95">
        <v>302</v>
      </c>
      <c r="M43" s="67">
        <v>9.6999999999999993</v>
      </c>
      <c r="N43" s="95">
        <v>48</v>
      </c>
      <c r="O43" s="67">
        <v>1.5</v>
      </c>
      <c r="P43" s="95">
        <v>72</v>
      </c>
      <c r="Q43" s="67">
        <v>2.2999999999999998</v>
      </c>
      <c r="R43" s="95">
        <v>34</v>
      </c>
      <c r="S43" s="67">
        <v>1.1000000000000001</v>
      </c>
      <c r="T43" s="95">
        <v>53</v>
      </c>
      <c r="U43" s="67">
        <v>1.7</v>
      </c>
      <c r="V43" s="95">
        <v>301</v>
      </c>
      <c r="W43" s="67">
        <v>9.6999999999999993</v>
      </c>
      <c r="X43" s="95">
        <v>152</v>
      </c>
      <c r="Y43" s="67">
        <v>4.9000000000000004</v>
      </c>
      <c r="Z43" s="95">
        <v>167</v>
      </c>
      <c r="AA43" s="67">
        <v>5.4</v>
      </c>
      <c r="AB43" s="95">
        <v>96</v>
      </c>
      <c r="AC43" s="62">
        <v>3.1</v>
      </c>
      <c r="AD43" s="95">
        <v>39</v>
      </c>
      <c r="AE43" s="67">
        <v>1.3</v>
      </c>
      <c r="AF43" s="63">
        <v>491</v>
      </c>
      <c r="AG43" s="67">
        <v>15.8</v>
      </c>
      <c r="AH43" s="95">
        <v>18</v>
      </c>
      <c r="AI43" s="67">
        <v>0.6</v>
      </c>
      <c r="AJ43" s="63">
        <v>533</v>
      </c>
      <c r="AK43" s="67">
        <v>17.100000000000001</v>
      </c>
      <c r="AL43" s="95">
        <v>82</v>
      </c>
      <c r="AM43" s="67">
        <v>2.6</v>
      </c>
      <c r="AN43" s="95">
        <v>110</v>
      </c>
      <c r="AO43" s="67">
        <v>3.5</v>
      </c>
      <c r="AP43" s="95">
        <v>143</v>
      </c>
      <c r="AQ43" s="67">
        <v>4.5999999999999996</v>
      </c>
      <c r="AR43" s="95">
        <v>96</v>
      </c>
      <c r="AS43" s="67">
        <v>3.1</v>
      </c>
      <c r="AT43" s="95">
        <v>33</v>
      </c>
      <c r="AU43" s="67">
        <v>1.1000000000000001</v>
      </c>
      <c r="AV43" s="95">
        <v>7</v>
      </c>
      <c r="AW43" s="67">
        <v>0.2</v>
      </c>
      <c r="AX43" s="115" t="s">
        <v>147</v>
      </c>
      <c r="AY43" s="65" t="s">
        <v>147</v>
      </c>
      <c r="AZ43" s="63">
        <v>3110</v>
      </c>
      <c r="BA43" s="67">
        <v>73</v>
      </c>
    </row>
    <row r="44" spans="1:53" ht="15" customHeight="1" x14ac:dyDescent="0.2">
      <c r="A44" s="60" t="s">
        <v>111</v>
      </c>
      <c r="B44" s="61" t="s">
        <v>23</v>
      </c>
      <c r="C44" s="61" t="s">
        <v>112</v>
      </c>
      <c r="D44" s="95">
        <v>38</v>
      </c>
      <c r="E44" s="67">
        <v>1</v>
      </c>
      <c r="F44" s="95">
        <v>172</v>
      </c>
      <c r="G44" s="67">
        <v>4.5999999999999996</v>
      </c>
      <c r="H44" s="95">
        <v>13</v>
      </c>
      <c r="I44" s="67">
        <v>0.4</v>
      </c>
      <c r="J44" s="95">
        <v>78</v>
      </c>
      <c r="K44" s="67">
        <v>2.1</v>
      </c>
      <c r="L44" s="95">
        <v>254</v>
      </c>
      <c r="M44" s="67">
        <v>6.9</v>
      </c>
      <c r="N44" s="95">
        <v>26</v>
      </c>
      <c r="O44" s="67">
        <v>0.7</v>
      </c>
      <c r="P44" s="95">
        <v>105</v>
      </c>
      <c r="Q44" s="67">
        <v>2.8</v>
      </c>
      <c r="R44" s="95">
        <v>30</v>
      </c>
      <c r="S44" s="67">
        <v>0.8</v>
      </c>
      <c r="T44" s="95">
        <v>32</v>
      </c>
      <c r="U44" s="67">
        <v>0.9</v>
      </c>
      <c r="V44" s="95">
        <v>306</v>
      </c>
      <c r="W44" s="67">
        <v>8.3000000000000007</v>
      </c>
      <c r="X44" s="95">
        <v>227</v>
      </c>
      <c r="Y44" s="67">
        <v>6.1</v>
      </c>
      <c r="Z44" s="95">
        <v>125</v>
      </c>
      <c r="AA44" s="67">
        <v>3.4</v>
      </c>
      <c r="AB44" s="95">
        <v>160</v>
      </c>
      <c r="AC44" s="62">
        <v>4.3</v>
      </c>
      <c r="AD44" s="95">
        <v>24</v>
      </c>
      <c r="AE44" s="67">
        <v>0.6</v>
      </c>
      <c r="AF44" s="63">
        <v>492</v>
      </c>
      <c r="AG44" s="67">
        <v>13.3</v>
      </c>
      <c r="AH44" s="95">
        <v>33</v>
      </c>
      <c r="AI44" s="67">
        <v>0.9</v>
      </c>
      <c r="AJ44" s="63">
        <v>926</v>
      </c>
      <c r="AK44" s="67">
        <v>25</v>
      </c>
      <c r="AL44" s="95">
        <v>38</v>
      </c>
      <c r="AM44" s="67">
        <v>1</v>
      </c>
      <c r="AN44" s="95">
        <v>63</v>
      </c>
      <c r="AO44" s="67">
        <v>1.7</v>
      </c>
      <c r="AP44" s="95">
        <v>189</v>
      </c>
      <c r="AQ44" s="67">
        <v>5.0999999999999996</v>
      </c>
      <c r="AR44" s="95">
        <v>84</v>
      </c>
      <c r="AS44" s="67">
        <v>2.2999999999999998</v>
      </c>
      <c r="AT44" s="95">
        <v>126</v>
      </c>
      <c r="AU44" s="67">
        <v>3.4</v>
      </c>
      <c r="AV44" s="95">
        <v>160</v>
      </c>
      <c r="AW44" s="67">
        <v>4.3</v>
      </c>
      <c r="AX44" s="115" t="s">
        <v>147</v>
      </c>
      <c r="AY44" s="65" t="s">
        <v>147</v>
      </c>
      <c r="AZ44" s="63">
        <v>3701</v>
      </c>
      <c r="BA44" s="67">
        <v>78.900000000000006</v>
      </c>
    </row>
    <row r="45" spans="1:53" ht="15" customHeight="1" x14ac:dyDescent="0.2">
      <c r="A45" s="60" t="s">
        <v>106</v>
      </c>
      <c r="B45" s="61" t="s">
        <v>23</v>
      </c>
      <c r="C45" s="61" t="s">
        <v>129</v>
      </c>
      <c r="D45" s="95">
        <v>107</v>
      </c>
      <c r="E45" s="67">
        <v>3.2</v>
      </c>
      <c r="F45" s="95">
        <v>88</v>
      </c>
      <c r="G45" s="67">
        <v>2.6</v>
      </c>
      <c r="H45" s="95">
        <v>6</v>
      </c>
      <c r="I45" s="67">
        <v>0.2</v>
      </c>
      <c r="J45" s="95">
        <v>72</v>
      </c>
      <c r="K45" s="67">
        <v>2.1</v>
      </c>
      <c r="L45" s="95">
        <v>166</v>
      </c>
      <c r="M45" s="67">
        <v>5</v>
      </c>
      <c r="N45" s="95">
        <v>30</v>
      </c>
      <c r="O45" s="67">
        <v>0.9</v>
      </c>
      <c r="P45" s="95">
        <v>125</v>
      </c>
      <c r="Q45" s="67">
        <v>3.7</v>
      </c>
      <c r="R45" s="95">
        <v>12</v>
      </c>
      <c r="S45" s="67">
        <v>0.4</v>
      </c>
      <c r="T45" s="95">
        <v>36</v>
      </c>
      <c r="U45" s="67">
        <v>1.1000000000000001</v>
      </c>
      <c r="V45" s="95">
        <v>404</v>
      </c>
      <c r="W45" s="67">
        <v>12.1</v>
      </c>
      <c r="X45" s="95">
        <v>101</v>
      </c>
      <c r="Y45" s="67">
        <v>3</v>
      </c>
      <c r="Z45" s="95">
        <v>184</v>
      </c>
      <c r="AA45" s="67">
        <v>5.5</v>
      </c>
      <c r="AB45" s="95">
        <v>12</v>
      </c>
      <c r="AC45" s="62">
        <v>0.4</v>
      </c>
      <c r="AD45" s="95">
        <v>39</v>
      </c>
      <c r="AE45" s="67">
        <v>1.2</v>
      </c>
      <c r="AF45" s="63">
        <v>520</v>
      </c>
      <c r="AG45" s="67">
        <v>15.5</v>
      </c>
      <c r="AH45" s="95">
        <v>110</v>
      </c>
      <c r="AI45" s="67">
        <v>3.3</v>
      </c>
      <c r="AJ45" s="63">
        <v>699</v>
      </c>
      <c r="AK45" s="67">
        <v>20.9</v>
      </c>
      <c r="AL45" s="95">
        <v>115</v>
      </c>
      <c r="AM45" s="67">
        <v>3.4</v>
      </c>
      <c r="AN45" s="95">
        <v>35</v>
      </c>
      <c r="AO45" s="67">
        <v>1</v>
      </c>
      <c r="AP45" s="95">
        <v>223</v>
      </c>
      <c r="AQ45" s="67">
        <v>6.7</v>
      </c>
      <c r="AR45" s="95">
        <v>88</v>
      </c>
      <c r="AS45" s="67">
        <v>2.6</v>
      </c>
      <c r="AT45" s="95">
        <v>95</v>
      </c>
      <c r="AU45" s="67">
        <v>2.8</v>
      </c>
      <c r="AV45" s="95">
        <v>85</v>
      </c>
      <c r="AW45" s="67">
        <v>2.5</v>
      </c>
      <c r="AX45" s="115" t="s">
        <v>147</v>
      </c>
      <c r="AY45" s="65" t="s">
        <v>147</v>
      </c>
      <c r="AZ45" s="63">
        <v>3352</v>
      </c>
      <c r="BA45" s="67">
        <v>77.7</v>
      </c>
    </row>
    <row r="46" spans="1:53" ht="15" customHeight="1" x14ac:dyDescent="0.2">
      <c r="A46" s="60" t="s">
        <v>106</v>
      </c>
      <c r="B46" s="61" t="s">
        <v>18</v>
      </c>
      <c r="C46" s="61" t="s">
        <v>107</v>
      </c>
      <c r="D46" s="95">
        <v>83</v>
      </c>
      <c r="E46" s="67">
        <v>2.2000000000000002</v>
      </c>
      <c r="F46" s="95">
        <v>107</v>
      </c>
      <c r="G46" s="67">
        <v>2.9</v>
      </c>
      <c r="H46" s="95">
        <v>24</v>
      </c>
      <c r="I46" s="67">
        <v>0.6</v>
      </c>
      <c r="J46" s="95">
        <v>42</v>
      </c>
      <c r="K46" s="67">
        <v>1.1000000000000001</v>
      </c>
      <c r="L46" s="95">
        <v>105</v>
      </c>
      <c r="M46" s="67">
        <v>2.8</v>
      </c>
      <c r="N46" s="95">
        <v>26</v>
      </c>
      <c r="O46" s="67">
        <v>0.7</v>
      </c>
      <c r="P46" s="95">
        <v>103</v>
      </c>
      <c r="Q46" s="67">
        <v>2.7</v>
      </c>
      <c r="R46" s="95">
        <v>29</v>
      </c>
      <c r="S46" s="67">
        <v>0.8</v>
      </c>
      <c r="T46" s="95">
        <v>45</v>
      </c>
      <c r="U46" s="67">
        <v>1.2</v>
      </c>
      <c r="V46" s="95">
        <v>408</v>
      </c>
      <c r="W46" s="67">
        <v>10.9</v>
      </c>
      <c r="X46" s="95">
        <v>158</v>
      </c>
      <c r="Y46" s="67">
        <v>4.2</v>
      </c>
      <c r="Z46" s="95">
        <v>136</v>
      </c>
      <c r="AA46" s="67">
        <v>3.6</v>
      </c>
      <c r="AB46" s="95">
        <v>51</v>
      </c>
      <c r="AC46" s="62">
        <v>1.4</v>
      </c>
      <c r="AD46" s="95">
        <v>44</v>
      </c>
      <c r="AE46" s="67">
        <v>1.2</v>
      </c>
      <c r="AF46" s="63">
        <v>303</v>
      </c>
      <c r="AG46" s="67">
        <v>8.1</v>
      </c>
      <c r="AH46" s="95">
        <v>118</v>
      </c>
      <c r="AI46" s="67">
        <v>3.1</v>
      </c>
      <c r="AJ46" s="63">
        <v>640</v>
      </c>
      <c r="AK46" s="67">
        <v>17.100000000000001</v>
      </c>
      <c r="AL46" s="95">
        <v>123</v>
      </c>
      <c r="AM46" s="67">
        <v>3.3</v>
      </c>
      <c r="AN46" s="95">
        <v>77</v>
      </c>
      <c r="AO46" s="67">
        <v>2.1</v>
      </c>
      <c r="AP46" s="95">
        <v>140</v>
      </c>
      <c r="AQ46" s="67">
        <v>3.7</v>
      </c>
      <c r="AR46" s="95">
        <v>62</v>
      </c>
      <c r="AS46" s="67">
        <v>1.7</v>
      </c>
      <c r="AT46" s="95">
        <v>111</v>
      </c>
      <c r="AU46" s="67">
        <v>3</v>
      </c>
      <c r="AV46" s="95">
        <v>199</v>
      </c>
      <c r="AW46" s="67">
        <v>5.3</v>
      </c>
      <c r="AX46" s="63">
        <v>617</v>
      </c>
      <c r="AY46" s="62">
        <v>16.399999999999999</v>
      </c>
      <c r="AZ46" s="63">
        <v>3751</v>
      </c>
      <c r="BA46" s="67">
        <v>79.400000000000006</v>
      </c>
    </row>
    <row r="47" spans="1:53" ht="15" customHeight="1" x14ac:dyDescent="0.2">
      <c r="A47" s="60" t="s">
        <v>80</v>
      </c>
      <c r="B47" s="61" t="s">
        <v>23</v>
      </c>
      <c r="C47" s="61" t="s">
        <v>81</v>
      </c>
      <c r="D47" s="95">
        <v>151</v>
      </c>
      <c r="E47" s="67">
        <v>3.8</v>
      </c>
      <c r="F47" s="95">
        <v>100</v>
      </c>
      <c r="G47" s="67">
        <v>2.5</v>
      </c>
      <c r="H47" s="95">
        <v>13</v>
      </c>
      <c r="I47" s="67">
        <v>0.3</v>
      </c>
      <c r="J47" s="95">
        <v>45</v>
      </c>
      <c r="K47" s="67">
        <v>1.1000000000000001</v>
      </c>
      <c r="L47" s="95">
        <v>317</v>
      </c>
      <c r="M47" s="67">
        <v>7.9</v>
      </c>
      <c r="N47" s="95">
        <v>27</v>
      </c>
      <c r="O47" s="67">
        <v>0.7</v>
      </c>
      <c r="P47" s="95">
        <v>75</v>
      </c>
      <c r="Q47" s="67">
        <v>1.9</v>
      </c>
      <c r="R47" s="95">
        <v>47</v>
      </c>
      <c r="S47" s="67">
        <v>1.2</v>
      </c>
      <c r="T47" s="95">
        <v>40</v>
      </c>
      <c r="U47" s="67">
        <v>1</v>
      </c>
      <c r="V47" s="95">
        <v>493</v>
      </c>
      <c r="W47" s="67">
        <v>12.3</v>
      </c>
      <c r="X47" s="95">
        <v>152</v>
      </c>
      <c r="Y47" s="67">
        <v>3.8</v>
      </c>
      <c r="Z47" s="95">
        <v>121</v>
      </c>
      <c r="AA47" s="67">
        <v>3</v>
      </c>
      <c r="AB47" s="95">
        <v>41</v>
      </c>
      <c r="AC47" s="67">
        <v>1</v>
      </c>
      <c r="AD47" s="95">
        <v>71</v>
      </c>
      <c r="AE47" s="67">
        <v>1.8</v>
      </c>
      <c r="AF47" s="63">
        <v>412</v>
      </c>
      <c r="AG47" s="67">
        <v>10.199999999999999</v>
      </c>
      <c r="AH47" s="95">
        <v>10</v>
      </c>
      <c r="AI47" s="67">
        <v>0.2</v>
      </c>
      <c r="AJ47" s="63">
        <v>982</v>
      </c>
      <c r="AK47" s="67">
        <v>24.4</v>
      </c>
      <c r="AL47" s="95">
        <v>74</v>
      </c>
      <c r="AM47" s="67">
        <v>1.8</v>
      </c>
      <c r="AN47" s="95">
        <v>71</v>
      </c>
      <c r="AO47" s="67">
        <v>1.8</v>
      </c>
      <c r="AP47" s="95">
        <v>251</v>
      </c>
      <c r="AQ47" s="67">
        <v>6.2</v>
      </c>
      <c r="AR47" s="95">
        <v>303</v>
      </c>
      <c r="AS47" s="67">
        <v>7.5</v>
      </c>
      <c r="AT47" s="95">
        <v>45</v>
      </c>
      <c r="AU47" s="67">
        <v>1.1000000000000001</v>
      </c>
      <c r="AV47" s="95">
        <v>173</v>
      </c>
      <c r="AW47" s="67">
        <v>4.3</v>
      </c>
      <c r="AX47" s="63">
        <v>9</v>
      </c>
      <c r="AY47" s="62">
        <v>0.2</v>
      </c>
      <c r="AZ47" s="63">
        <v>4023</v>
      </c>
      <c r="BA47" s="67">
        <v>80.400000000000006</v>
      </c>
    </row>
    <row r="48" spans="1:53" ht="15" customHeight="1" x14ac:dyDescent="0.2">
      <c r="A48" s="60" t="s">
        <v>117</v>
      </c>
      <c r="B48" s="61" t="s">
        <v>23</v>
      </c>
      <c r="C48" s="61" t="s">
        <v>118</v>
      </c>
      <c r="D48" s="95">
        <v>168</v>
      </c>
      <c r="E48" s="67">
        <v>4.7</v>
      </c>
      <c r="F48" s="95">
        <v>130</v>
      </c>
      <c r="G48" s="67">
        <v>3.6</v>
      </c>
      <c r="H48" s="95">
        <v>42</v>
      </c>
      <c r="I48" s="67">
        <v>1.2</v>
      </c>
      <c r="J48" s="95">
        <v>30</v>
      </c>
      <c r="K48" s="67">
        <v>0.8</v>
      </c>
      <c r="L48" s="95">
        <v>120</v>
      </c>
      <c r="M48" s="67">
        <v>3.3</v>
      </c>
      <c r="N48" s="95">
        <v>60</v>
      </c>
      <c r="O48" s="67">
        <v>1.7</v>
      </c>
      <c r="P48" s="95">
        <v>114</v>
      </c>
      <c r="Q48" s="67">
        <v>3.2</v>
      </c>
      <c r="R48" s="95">
        <v>30</v>
      </c>
      <c r="S48" s="67">
        <v>0.8</v>
      </c>
      <c r="T48" s="95">
        <v>103</v>
      </c>
      <c r="U48" s="67">
        <v>2.9</v>
      </c>
      <c r="V48" s="95">
        <v>208</v>
      </c>
      <c r="W48" s="67">
        <v>5.8</v>
      </c>
      <c r="X48" s="95">
        <v>252</v>
      </c>
      <c r="Y48" s="67">
        <v>7</v>
      </c>
      <c r="Z48" s="95">
        <v>156</v>
      </c>
      <c r="AA48" s="67">
        <v>4.3</v>
      </c>
      <c r="AB48" s="96" t="s">
        <v>147</v>
      </c>
      <c r="AC48" s="65" t="s">
        <v>147</v>
      </c>
      <c r="AD48" s="95">
        <v>48</v>
      </c>
      <c r="AE48" s="67">
        <v>1.3</v>
      </c>
      <c r="AF48" s="63">
        <v>468</v>
      </c>
      <c r="AG48" s="67">
        <v>13</v>
      </c>
      <c r="AH48" s="95">
        <v>48</v>
      </c>
      <c r="AI48" s="67">
        <v>1.3</v>
      </c>
      <c r="AJ48" s="63">
        <v>1032</v>
      </c>
      <c r="AK48" s="67">
        <v>28.7</v>
      </c>
      <c r="AL48" s="95">
        <v>120</v>
      </c>
      <c r="AM48" s="67">
        <v>3.3</v>
      </c>
      <c r="AN48" s="95">
        <v>108</v>
      </c>
      <c r="AO48" s="67">
        <v>3</v>
      </c>
      <c r="AP48" s="95">
        <v>119</v>
      </c>
      <c r="AQ48" s="67">
        <v>3.3</v>
      </c>
      <c r="AR48" s="95">
        <v>102</v>
      </c>
      <c r="AS48" s="67">
        <v>2.8</v>
      </c>
      <c r="AT48" s="95">
        <v>54</v>
      </c>
      <c r="AU48" s="67">
        <v>1.5</v>
      </c>
      <c r="AV48" s="95">
        <v>80</v>
      </c>
      <c r="AW48" s="67">
        <v>2.2000000000000002</v>
      </c>
      <c r="AX48" s="115" t="s">
        <v>147</v>
      </c>
      <c r="AY48" s="65" t="s">
        <v>147</v>
      </c>
      <c r="AZ48" s="63">
        <v>3592</v>
      </c>
      <c r="BA48" s="67">
        <v>78.3</v>
      </c>
    </row>
    <row r="49" spans="1:53" ht="15" customHeight="1" x14ac:dyDescent="0.2">
      <c r="A49" s="60" t="s">
        <v>78</v>
      </c>
      <c r="B49" s="61" t="s">
        <v>377</v>
      </c>
      <c r="C49" s="61" t="s">
        <v>99</v>
      </c>
      <c r="D49" s="95">
        <v>90</v>
      </c>
      <c r="E49" s="67">
        <v>2.4</v>
      </c>
      <c r="F49" s="95">
        <v>149</v>
      </c>
      <c r="G49" s="67">
        <v>4</v>
      </c>
      <c r="H49" s="95">
        <v>16</v>
      </c>
      <c r="I49" s="67">
        <v>0.4</v>
      </c>
      <c r="J49" s="95">
        <v>71</v>
      </c>
      <c r="K49" s="67">
        <v>1.9</v>
      </c>
      <c r="L49" s="95">
        <v>201</v>
      </c>
      <c r="M49" s="67">
        <v>5.4</v>
      </c>
      <c r="N49" s="95">
        <v>6</v>
      </c>
      <c r="O49" s="67">
        <v>0.2</v>
      </c>
      <c r="P49" s="95">
        <v>110</v>
      </c>
      <c r="Q49" s="67">
        <v>2.9</v>
      </c>
      <c r="R49" s="95">
        <v>9</v>
      </c>
      <c r="S49" s="67">
        <v>0.2</v>
      </c>
      <c r="T49" s="95">
        <v>41</v>
      </c>
      <c r="U49" s="67">
        <v>1.1000000000000001</v>
      </c>
      <c r="V49" s="95">
        <v>399</v>
      </c>
      <c r="W49" s="67">
        <v>10.7</v>
      </c>
      <c r="X49" s="95">
        <v>140</v>
      </c>
      <c r="Y49" s="67">
        <v>3.8</v>
      </c>
      <c r="Z49" s="95">
        <v>94</v>
      </c>
      <c r="AA49" s="67">
        <v>2.5</v>
      </c>
      <c r="AB49" s="95">
        <v>37</v>
      </c>
      <c r="AC49" s="67">
        <v>1</v>
      </c>
      <c r="AD49" s="95">
        <v>78</v>
      </c>
      <c r="AE49" s="67">
        <v>2.1</v>
      </c>
      <c r="AF49" s="63">
        <v>807</v>
      </c>
      <c r="AG49" s="67">
        <v>21.6</v>
      </c>
      <c r="AH49" s="95">
        <v>47</v>
      </c>
      <c r="AI49" s="67">
        <v>1.3</v>
      </c>
      <c r="AJ49" s="63">
        <v>781</v>
      </c>
      <c r="AK49" s="67">
        <v>20.9</v>
      </c>
      <c r="AL49" s="95">
        <v>158</v>
      </c>
      <c r="AM49" s="67">
        <v>4.2</v>
      </c>
      <c r="AN49" s="95">
        <v>59</v>
      </c>
      <c r="AO49" s="67">
        <v>1.6</v>
      </c>
      <c r="AP49" s="95">
        <v>197</v>
      </c>
      <c r="AQ49" s="67">
        <v>5.3</v>
      </c>
      <c r="AR49" s="95">
        <v>32</v>
      </c>
      <c r="AS49" s="67">
        <v>0.9</v>
      </c>
      <c r="AT49" s="95">
        <v>24</v>
      </c>
      <c r="AU49" s="67">
        <v>0.6</v>
      </c>
      <c r="AV49" s="95">
        <v>160</v>
      </c>
      <c r="AW49" s="67">
        <v>4.3</v>
      </c>
      <c r="AX49" s="63">
        <v>27</v>
      </c>
      <c r="AY49" s="62">
        <v>0.7</v>
      </c>
      <c r="AZ49" s="63">
        <v>3733</v>
      </c>
      <c r="BA49" s="67">
        <v>78.3</v>
      </c>
    </row>
    <row r="50" spans="1:53" ht="15" customHeight="1" x14ac:dyDescent="0.2">
      <c r="A50" s="60" t="s">
        <v>78</v>
      </c>
      <c r="B50" s="61" t="s">
        <v>18</v>
      </c>
      <c r="C50" s="61" t="s">
        <v>125</v>
      </c>
      <c r="D50" s="95">
        <v>89</v>
      </c>
      <c r="E50" s="67">
        <v>2.8</v>
      </c>
      <c r="F50" s="95">
        <v>104</v>
      </c>
      <c r="G50" s="67">
        <v>3.3</v>
      </c>
      <c r="H50" s="95">
        <v>20</v>
      </c>
      <c r="I50" s="67">
        <v>0.6</v>
      </c>
      <c r="J50" s="95">
        <v>17</v>
      </c>
      <c r="K50" s="67">
        <v>0.5</v>
      </c>
      <c r="L50" s="95">
        <v>232</v>
      </c>
      <c r="M50" s="67">
        <v>7.3</v>
      </c>
      <c r="N50" s="95">
        <v>23</v>
      </c>
      <c r="O50" s="67">
        <v>0.7</v>
      </c>
      <c r="P50" s="95">
        <v>79</v>
      </c>
      <c r="Q50" s="67">
        <v>2.5</v>
      </c>
      <c r="R50" s="95">
        <v>22</v>
      </c>
      <c r="S50" s="67">
        <v>0.7</v>
      </c>
      <c r="T50" s="95">
        <v>76</v>
      </c>
      <c r="U50" s="67">
        <v>2.4</v>
      </c>
      <c r="V50" s="95">
        <v>350</v>
      </c>
      <c r="W50" s="67">
        <v>10.9</v>
      </c>
      <c r="X50" s="95">
        <v>208</v>
      </c>
      <c r="Y50" s="67">
        <v>6.5</v>
      </c>
      <c r="Z50" s="95">
        <v>99</v>
      </c>
      <c r="AA50" s="67">
        <v>3.1</v>
      </c>
      <c r="AB50" s="95">
        <v>162</v>
      </c>
      <c r="AC50" s="62">
        <v>5.0999999999999996</v>
      </c>
      <c r="AD50" s="95">
        <v>31</v>
      </c>
      <c r="AE50" s="67">
        <v>1</v>
      </c>
      <c r="AF50" s="63">
        <v>380</v>
      </c>
      <c r="AG50" s="67">
        <v>11.9</v>
      </c>
      <c r="AH50" s="95">
        <v>217</v>
      </c>
      <c r="AI50" s="67">
        <v>6.8</v>
      </c>
      <c r="AJ50" s="63">
        <v>489</v>
      </c>
      <c r="AK50" s="67">
        <v>15.3</v>
      </c>
      <c r="AL50" s="95">
        <v>113</v>
      </c>
      <c r="AM50" s="67">
        <v>3.5</v>
      </c>
      <c r="AN50" s="95">
        <v>104</v>
      </c>
      <c r="AO50" s="67">
        <v>3.3</v>
      </c>
      <c r="AP50" s="95">
        <v>174</v>
      </c>
      <c r="AQ50" s="67">
        <v>5.4</v>
      </c>
      <c r="AR50" s="95">
        <v>102</v>
      </c>
      <c r="AS50" s="67">
        <v>3.2</v>
      </c>
      <c r="AT50" s="95">
        <v>93</v>
      </c>
      <c r="AU50" s="67">
        <v>2.9</v>
      </c>
      <c r="AV50" s="95">
        <v>16</v>
      </c>
      <c r="AW50" s="67">
        <v>0.5</v>
      </c>
      <c r="AX50" s="115" t="s">
        <v>147</v>
      </c>
      <c r="AY50" s="65" t="s">
        <v>147</v>
      </c>
      <c r="AZ50" s="63">
        <v>3200</v>
      </c>
      <c r="BA50" s="67">
        <v>72.2</v>
      </c>
    </row>
    <row r="51" spans="1:53" ht="15" customHeight="1" x14ac:dyDescent="0.2">
      <c r="A51" s="60" t="s">
        <v>78</v>
      </c>
      <c r="B51" s="61" t="s">
        <v>377</v>
      </c>
      <c r="C51" s="61" t="s">
        <v>79</v>
      </c>
      <c r="D51" s="95">
        <v>75</v>
      </c>
      <c r="E51" s="67">
        <v>1.9</v>
      </c>
      <c r="F51" s="95">
        <v>170</v>
      </c>
      <c r="G51" s="67">
        <v>4.4000000000000004</v>
      </c>
      <c r="H51" s="95">
        <v>45</v>
      </c>
      <c r="I51" s="67">
        <v>1.2</v>
      </c>
      <c r="J51" s="95">
        <v>100</v>
      </c>
      <c r="K51" s="67">
        <v>2.6</v>
      </c>
      <c r="L51" s="95">
        <v>210</v>
      </c>
      <c r="M51" s="67">
        <v>5.4</v>
      </c>
      <c r="N51" s="95">
        <v>90</v>
      </c>
      <c r="O51" s="67">
        <v>2.2999999999999998</v>
      </c>
      <c r="P51" s="95">
        <v>135</v>
      </c>
      <c r="Q51" s="67">
        <v>3.5</v>
      </c>
      <c r="R51" s="95">
        <v>24</v>
      </c>
      <c r="S51" s="67">
        <v>0.6</v>
      </c>
      <c r="T51" s="95">
        <v>125</v>
      </c>
      <c r="U51" s="67">
        <v>3.2</v>
      </c>
      <c r="V51" s="95">
        <v>290</v>
      </c>
      <c r="W51" s="67">
        <v>7.4</v>
      </c>
      <c r="X51" s="95">
        <v>155</v>
      </c>
      <c r="Y51" s="67">
        <v>4</v>
      </c>
      <c r="Z51" s="95">
        <v>170</v>
      </c>
      <c r="AA51" s="67">
        <v>4.4000000000000004</v>
      </c>
      <c r="AB51" s="95">
        <v>5</v>
      </c>
      <c r="AC51" s="62">
        <v>0.1</v>
      </c>
      <c r="AD51" s="95">
        <v>75</v>
      </c>
      <c r="AE51" s="67">
        <v>1.9</v>
      </c>
      <c r="AF51" s="63">
        <v>570</v>
      </c>
      <c r="AG51" s="67">
        <v>14.6</v>
      </c>
      <c r="AH51" s="95">
        <v>150</v>
      </c>
      <c r="AI51" s="67">
        <v>3.8</v>
      </c>
      <c r="AJ51" s="63">
        <v>881</v>
      </c>
      <c r="AK51" s="67">
        <v>22.6</v>
      </c>
      <c r="AL51" s="95">
        <v>60</v>
      </c>
      <c r="AM51" s="67">
        <v>1.5</v>
      </c>
      <c r="AN51" s="95">
        <v>120</v>
      </c>
      <c r="AO51" s="67">
        <v>3.1</v>
      </c>
      <c r="AP51" s="95">
        <v>250</v>
      </c>
      <c r="AQ51" s="67">
        <v>6.4</v>
      </c>
      <c r="AR51" s="95">
        <v>142</v>
      </c>
      <c r="AS51" s="67">
        <v>3.6</v>
      </c>
      <c r="AT51" s="95">
        <v>45</v>
      </c>
      <c r="AU51" s="67">
        <v>1.2</v>
      </c>
      <c r="AV51" s="95">
        <v>15</v>
      </c>
      <c r="AW51" s="67">
        <v>0.4</v>
      </c>
      <c r="AX51" s="115" t="s">
        <v>147</v>
      </c>
      <c r="AY51" s="65" t="s">
        <v>147</v>
      </c>
      <c r="AZ51" s="63">
        <v>3902</v>
      </c>
      <c r="BA51" s="67">
        <v>78</v>
      </c>
    </row>
    <row r="52" spans="1:53" ht="15" customHeight="1" x14ac:dyDescent="0.2">
      <c r="A52" s="60" t="s">
        <v>59</v>
      </c>
      <c r="B52" s="61" t="s">
        <v>23</v>
      </c>
      <c r="C52" s="61" t="s">
        <v>60</v>
      </c>
      <c r="D52" s="95">
        <v>108</v>
      </c>
      <c r="E52" s="67">
        <v>2.6</v>
      </c>
      <c r="F52" s="95">
        <v>169</v>
      </c>
      <c r="G52" s="67">
        <v>4.0999999999999996</v>
      </c>
      <c r="H52" s="95">
        <v>46</v>
      </c>
      <c r="I52" s="67">
        <v>1.1000000000000001</v>
      </c>
      <c r="J52" s="95">
        <v>114</v>
      </c>
      <c r="K52" s="67">
        <v>2.8</v>
      </c>
      <c r="L52" s="95">
        <v>293</v>
      </c>
      <c r="M52" s="67">
        <v>7.2</v>
      </c>
      <c r="N52" s="95">
        <v>125</v>
      </c>
      <c r="O52" s="67">
        <v>3.1</v>
      </c>
      <c r="P52" s="95">
        <v>105</v>
      </c>
      <c r="Q52" s="67">
        <v>2.6</v>
      </c>
      <c r="R52" s="95">
        <v>44</v>
      </c>
      <c r="S52" s="67">
        <v>1.1000000000000001</v>
      </c>
      <c r="T52" s="95">
        <v>227</v>
      </c>
      <c r="U52" s="67">
        <v>5.6</v>
      </c>
      <c r="V52" s="95">
        <v>227</v>
      </c>
      <c r="W52" s="67">
        <v>5.6</v>
      </c>
      <c r="X52" s="95">
        <v>226</v>
      </c>
      <c r="Y52" s="67">
        <v>5.5</v>
      </c>
      <c r="Z52" s="95">
        <v>187</v>
      </c>
      <c r="AA52" s="67">
        <v>4.5999999999999996</v>
      </c>
      <c r="AB52" s="95">
        <v>67</v>
      </c>
      <c r="AC52" s="62">
        <v>1.6</v>
      </c>
      <c r="AD52" s="95">
        <v>147</v>
      </c>
      <c r="AE52" s="67">
        <v>3.6</v>
      </c>
      <c r="AF52" s="63">
        <v>357</v>
      </c>
      <c r="AG52" s="67">
        <v>8.6999999999999993</v>
      </c>
      <c r="AH52" s="95">
        <v>95</v>
      </c>
      <c r="AI52" s="67">
        <v>2.2999999999999998</v>
      </c>
      <c r="AJ52" s="63">
        <v>409</v>
      </c>
      <c r="AK52" s="67">
        <v>10</v>
      </c>
      <c r="AL52" s="95">
        <v>131</v>
      </c>
      <c r="AM52" s="67">
        <v>3.2</v>
      </c>
      <c r="AN52" s="95">
        <v>111</v>
      </c>
      <c r="AO52" s="67">
        <v>2.7</v>
      </c>
      <c r="AP52" s="95">
        <v>173</v>
      </c>
      <c r="AQ52" s="67">
        <v>4.2</v>
      </c>
      <c r="AR52" s="95">
        <v>144</v>
      </c>
      <c r="AS52" s="67">
        <v>3.5</v>
      </c>
      <c r="AT52" s="95">
        <v>76</v>
      </c>
      <c r="AU52" s="67">
        <v>1.9</v>
      </c>
      <c r="AV52" s="95">
        <v>14</v>
      </c>
      <c r="AW52" s="67">
        <v>0.3</v>
      </c>
      <c r="AX52" s="63">
        <v>489</v>
      </c>
      <c r="AY52" s="67">
        <v>12</v>
      </c>
      <c r="AZ52" s="63">
        <v>4084</v>
      </c>
      <c r="BA52" s="67">
        <v>78.3</v>
      </c>
    </row>
    <row r="53" spans="1:53" ht="15" customHeight="1" x14ac:dyDescent="0.2">
      <c r="A53" s="60" t="s">
        <v>54</v>
      </c>
      <c r="B53" s="61" t="s">
        <v>18</v>
      </c>
      <c r="C53" s="61" t="s">
        <v>55</v>
      </c>
      <c r="D53" s="95">
        <v>49</v>
      </c>
      <c r="E53" s="67">
        <v>1.2</v>
      </c>
      <c r="F53" s="95">
        <v>132</v>
      </c>
      <c r="G53" s="67">
        <v>3.3</v>
      </c>
      <c r="H53" s="95">
        <v>80</v>
      </c>
      <c r="I53" s="67">
        <v>2</v>
      </c>
      <c r="J53" s="95">
        <v>25.1</v>
      </c>
      <c r="K53" s="67">
        <v>0.6</v>
      </c>
      <c r="L53" s="95">
        <v>77</v>
      </c>
      <c r="M53" s="67">
        <v>1.9</v>
      </c>
      <c r="N53" s="95">
        <v>20</v>
      </c>
      <c r="O53" s="67">
        <v>0.5</v>
      </c>
      <c r="P53" s="95">
        <v>140</v>
      </c>
      <c r="Q53" s="67">
        <v>3.5</v>
      </c>
      <c r="R53" s="95">
        <v>46</v>
      </c>
      <c r="S53" s="67">
        <v>1.2</v>
      </c>
      <c r="T53" s="95">
        <v>98</v>
      </c>
      <c r="U53" s="67">
        <v>2.5</v>
      </c>
      <c r="V53" s="95">
        <v>488.3</v>
      </c>
      <c r="W53" s="67">
        <v>12.3</v>
      </c>
      <c r="X53" s="95">
        <v>135</v>
      </c>
      <c r="Y53" s="67">
        <v>3.4</v>
      </c>
      <c r="Z53" s="95">
        <v>303.3</v>
      </c>
      <c r="AA53" s="67">
        <v>7.6</v>
      </c>
      <c r="AB53" s="95">
        <v>40</v>
      </c>
      <c r="AC53" s="67">
        <v>1</v>
      </c>
      <c r="AD53" s="95">
        <v>100</v>
      </c>
      <c r="AE53" s="67">
        <v>2.5</v>
      </c>
      <c r="AF53" s="63">
        <v>788</v>
      </c>
      <c r="AG53" s="67">
        <v>19.899999999999999</v>
      </c>
      <c r="AH53" s="95">
        <v>8</v>
      </c>
      <c r="AI53" s="67">
        <v>0.2</v>
      </c>
      <c r="AJ53" s="63">
        <v>936</v>
      </c>
      <c r="AK53" s="67">
        <v>23.6</v>
      </c>
      <c r="AL53" s="95">
        <v>93</v>
      </c>
      <c r="AM53" s="67">
        <v>2.2999999999999998</v>
      </c>
      <c r="AN53" s="95">
        <v>31</v>
      </c>
      <c r="AO53" s="67">
        <v>0.8</v>
      </c>
      <c r="AP53" s="95">
        <v>244.3</v>
      </c>
      <c r="AQ53" s="67">
        <v>6.2</v>
      </c>
      <c r="AR53" s="95">
        <v>98</v>
      </c>
      <c r="AS53" s="67">
        <v>2.5</v>
      </c>
      <c r="AT53" s="95">
        <v>35</v>
      </c>
      <c r="AU53" s="67">
        <v>0.9</v>
      </c>
      <c r="AV53" s="96" t="s">
        <v>147</v>
      </c>
      <c r="AW53" s="110" t="s">
        <v>147</v>
      </c>
      <c r="AX53" s="115" t="s">
        <v>147</v>
      </c>
      <c r="AY53" s="65" t="s">
        <v>147</v>
      </c>
      <c r="AZ53" s="63">
        <v>3967</v>
      </c>
      <c r="BA53" s="67">
        <v>75.7</v>
      </c>
    </row>
    <row r="54" spans="1:53" ht="15" customHeight="1" x14ac:dyDescent="0.2">
      <c r="A54" s="60" t="s">
        <v>54</v>
      </c>
      <c r="B54" s="61" t="s">
        <v>23</v>
      </c>
      <c r="C54" s="61" t="s">
        <v>68</v>
      </c>
      <c r="D54" s="95">
        <v>59</v>
      </c>
      <c r="E54" s="67">
        <v>1.6</v>
      </c>
      <c r="F54" s="95">
        <v>121</v>
      </c>
      <c r="G54" s="67">
        <v>3.2</v>
      </c>
      <c r="H54" s="95">
        <v>21</v>
      </c>
      <c r="I54" s="67">
        <v>0.6</v>
      </c>
      <c r="J54" s="95">
        <v>72</v>
      </c>
      <c r="K54" s="67">
        <v>1.9</v>
      </c>
      <c r="L54" s="95">
        <v>114</v>
      </c>
      <c r="M54" s="67">
        <v>3</v>
      </c>
      <c r="N54" s="95">
        <v>18.8</v>
      </c>
      <c r="O54" s="67">
        <v>0.5</v>
      </c>
      <c r="P54" s="95">
        <v>115.2</v>
      </c>
      <c r="Q54" s="67">
        <v>3.1</v>
      </c>
      <c r="R54" s="95">
        <v>24.5</v>
      </c>
      <c r="S54" s="67">
        <v>0.7</v>
      </c>
      <c r="T54" s="95">
        <v>45</v>
      </c>
      <c r="U54" s="67">
        <v>1.2</v>
      </c>
      <c r="V54" s="95">
        <v>346</v>
      </c>
      <c r="W54" s="67">
        <v>9.1999999999999993</v>
      </c>
      <c r="X54" s="95">
        <v>199</v>
      </c>
      <c r="Y54" s="67">
        <v>5.3</v>
      </c>
      <c r="Z54" s="95">
        <v>285</v>
      </c>
      <c r="AA54" s="67">
        <v>7.6</v>
      </c>
      <c r="AB54" s="95">
        <v>13</v>
      </c>
      <c r="AC54" s="62">
        <v>0.3</v>
      </c>
      <c r="AD54" s="95">
        <v>34.5</v>
      </c>
      <c r="AE54" s="67">
        <v>0.9</v>
      </c>
      <c r="AF54" s="63">
        <v>686.5</v>
      </c>
      <c r="AG54" s="67">
        <v>18.2</v>
      </c>
      <c r="AH54" s="95">
        <v>76</v>
      </c>
      <c r="AI54" s="67">
        <v>2</v>
      </c>
      <c r="AJ54" s="63">
        <v>1059.5</v>
      </c>
      <c r="AK54" s="67">
        <v>28.1</v>
      </c>
      <c r="AL54" s="95">
        <v>121</v>
      </c>
      <c r="AM54" s="67">
        <v>3.2</v>
      </c>
      <c r="AN54" s="95">
        <v>20</v>
      </c>
      <c r="AO54" s="67">
        <v>0.5</v>
      </c>
      <c r="AP54" s="95">
        <v>219.5</v>
      </c>
      <c r="AQ54" s="67">
        <v>5.8</v>
      </c>
      <c r="AR54" s="95">
        <v>74</v>
      </c>
      <c r="AS54" s="67">
        <v>2</v>
      </c>
      <c r="AT54" s="95">
        <v>43</v>
      </c>
      <c r="AU54" s="67">
        <v>1.1000000000000001</v>
      </c>
      <c r="AV54" s="96" t="s">
        <v>147</v>
      </c>
      <c r="AW54" s="110" t="s">
        <v>147</v>
      </c>
      <c r="AX54" s="115" t="s">
        <v>147</v>
      </c>
      <c r="AY54" s="65" t="s">
        <v>147</v>
      </c>
      <c r="AZ54" s="63">
        <v>3767.5</v>
      </c>
      <c r="BA54" s="67">
        <v>73.8</v>
      </c>
    </row>
    <row r="55" spans="1:53" ht="15" customHeight="1" x14ac:dyDescent="0.2">
      <c r="A55" s="60" t="s">
        <v>73</v>
      </c>
      <c r="B55" s="61" t="s">
        <v>23</v>
      </c>
      <c r="C55" s="61" t="s">
        <v>74</v>
      </c>
      <c r="D55" s="95">
        <v>43</v>
      </c>
      <c r="E55" s="67">
        <v>1.1000000000000001</v>
      </c>
      <c r="F55" s="95">
        <v>82</v>
      </c>
      <c r="G55" s="67">
        <v>2</v>
      </c>
      <c r="H55" s="95">
        <v>12</v>
      </c>
      <c r="I55" s="67">
        <v>0.3</v>
      </c>
      <c r="J55" s="95">
        <v>14</v>
      </c>
      <c r="K55" s="67">
        <v>0.3</v>
      </c>
      <c r="L55" s="95">
        <v>122</v>
      </c>
      <c r="M55" s="67">
        <v>3</v>
      </c>
      <c r="N55" s="95">
        <v>9</v>
      </c>
      <c r="O55" s="67">
        <v>0.2</v>
      </c>
      <c r="P55" s="95">
        <v>48</v>
      </c>
      <c r="Q55" s="67">
        <v>1.2</v>
      </c>
      <c r="R55" s="95">
        <v>20</v>
      </c>
      <c r="S55" s="67">
        <v>0.5</v>
      </c>
      <c r="T55" s="95">
        <v>47</v>
      </c>
      <c r="U55" s="67">
        <v>1.2</v>
      </c>
      <c r="V55" s="95">
        <v>186</v>
      </c>
      <c r="W55" s="67">
        <v>4.5999999999999996</v>
      </c>
      <c r="X55" s="95">
        <v>132</v>
      </c>
      <c r="Y55" s="67">
        <v>3.3</v>
      </c>
      <c r="Z55" s="95">
        <v>91</v>
      </c>
      <c r="AA55" s="67">
        <v>2.2999999999999998</v>
      </c>
      <c r="AB55" s="95">
        <v>9</v>
      </c>
      <c r="AC55" s="62">
        <v>0.2</v>
      </c>
      <c r="AD55" s="95">
        <v>74</v>
      </c>
      <c r="AE55" s="67">
        <v>1.8</v>
      </c>
      <c r="AF55" s="63">
        <v>391</v>
      </c>
      <c r="AG55" s="67">
        <v>9.6999999999999993</v>
      </c>
      <c r="AH55" s="95">
        <v>60</v>
      </c>
      <c r="AI55" s="67">
        <v>1.5</v>
      </c>
      <c r="AJ55" s="63">
        <v>743</v>
      </c>
      <c r="AK55" s="67">
        <v>18.399999999999999</v>
      </c>
      <c r="AL55" s="95">
        <v>71</v>
      </c>
      <c r="AM55" s="67">
        <v>1.8</v>
      </c>
      <c r="AN55" s="95">
        <v>64</v>
      </c>
      <c r="AO55" s="67">
        <v>1.6</v>
      </c>
      <c r="AP55" s="95">
        <v>120</v>
      </c>
      <c r="AQ55" s="67">
        <v>3</v>
      </c>
      <c r="AR55" s="95">
        <v>118</v>
      </c>
      <c r="AS55" s="67">
        <v>2.9</v>
      </c>
      <c r="AT55" s="95">
        <v>61</v>
      </c>
      <c r="AU55" s="67">
        <v>1.5</v>
      </c>
      <c r="AV55" s="95">
        <v>66</v>
      </c>
      <c r="AW55" s="67">
        <v>1.6</v>
      </c>
      <c r="AX55" s="63">
        <v>1448</v>
      </c>
      <c r="AY55" s="62">
        <v>35.9</v>
      </c>
      <c r="AZ55" s="63">
        <v>4031</v>
      </c>
      <c r="BA55" s="67">
        <v>80.2</v>
      </c>
    </row>
    <row r="56" spans="1:53" ht="15" customHeight="1" x14ac:dyDescent="0.2">
      <c r="A56" s="60" t="s">
        <v>73</v>
      </c>
      <c r="B56" s="61" t="s">
        <v>23</v>
      </c>
      <c r="C56" s="61" t="s">
        <v>83</v>
      </c>
      <c r="D56" s="95">
        <v>118</v>
      </c>
      <c r="E56" s="67">
        <v>3.1</v>
      </c>
      <c r="F56" s="95">
        <v>115</v>
      </c>
      <c r="G56" s="67">
        <v>3.1</v>
      </c>
      <c r="H56" s="95">
        <v>30</v>
      </c>
      <c r="I56" s="67">
        <v>0.8</v>
      </c>
      <c r="J56" s="95">
        <v>105</v>
      </c>
      <c r="K56" s="67">
        <v>2.8</v>
      </c>
      <c r="L56" s="95">
        <v>174</v>
      </c>
      <c r="M56" s="67">
        <v>4.5999999999999996</v>
      </c>
      <c r="N56" s="95">
        <v>45</v>
      </c>
      <c r="O56" s="67">
        <v>1.2</v>
      </c>
      <c r="P56" s="95">
        <v>107</v>
      </c>
      <c r="Q56" s="67">
        <v>2.8</v>
      </c>
      <c r="R56" s="95">
        <v>19</v>
      </c>
      <c r="S56" s="67">
        <v>0.5</v>
      </c>
      <c r="T56" s="95">
        <v>51</v>
      </c>
      <c r="U56" s="67">
        <v>1.4</v>
      </c>
      <c r="V56" s="95">
        <v>235</v>
      </c>
      <c r="W56" s="67">
        <v>6.2</v>
      </c>
      <c r="X56" s="95">
        <v>134</v>
      </c>
      <c r="Y56" s="67">
        <v>3.6</v>
      </c>
      <c r="Z56" s="95">
        <v>94</v>
      </c>
      <c r="AA56" s="67">
        <v>2.5</v>
      </c>
      <c r="AB56" s="95">
        <v>38</v>
      </c>
      <c r="AC56" s="67">
        <v>1</v>
      </c>
      <c r="AD56" s="95">
        <v>50</v>
      </c>
      <c r="AE56" s="67">
        <v>1.3</v>
      </c>
      <c r="AF56" s="63">
        <v>927</v>
      </c>
      <c r="AG56" s="67">
        <v>24.6</v>
      </c>
      <c r="AH56" s="95">
        <v>90</v>
      </c>
      <c r="AI56" s="67">
        <v>2.4</v>
      </c>
      <c r="AJ56" s="63">
        <v>745</v>
      </c>
      <c r="AK56" s="67">
        <v>19.8</v>
      </c>
      <c r="AL56" s="95">
        <v>71</v>
      </c>
      <c r="AM56" s="67">
        <v>1.9</v>
      </c>
      <c r="AN56" s="95">
        <v>67</v>
      </c>
      <c r="AO56" s="67">
        <v>1.8</v>
      </c>
      <c r="AP56" s="95">
        <v>219</v>
      </c>
      <c r="AQ56" s="67">
        <v>5.8</v>
      </c>
      <c r="AR56" s="95">
        <v>63</v>
      </c>
      <c r="AS56" s="67">
        <v>1.7</v>
      </c>
      <c r="AT56" s="95">
        <v>75</v>
      </c>
      <c r="AU56" s="67">
        <v>2</v>
      </c>
      <c r="AV56" s="95">
        <v>125</v>
      </c>
      <c r="AW56" s="67">
        <v>3.3</v>
      </c>
      <c r="AX56" s="63">
        <v>72</v>
      </c>
      <c r="AY56" s="62">
        <v>1.9</v>
      </c>
      <c r="AZ56" s="63">
        <v>3769</v>
      </c>
      <c r="BA56" s="67">
        <v>75.7</v>
      </c>
    </row>
    <row r="57" spans="1:53" ht="15" customHeight="1" x14ac:dyDescent="0.2">
      <c r="A57" s="60" t="s">
        <v>73</v>
      </c>
      <c r="B57" s="61" t="s">
        <v>23</v>
      </c>
      <c r="C57" s="61" t="s">
        <v>101</v>
      </c>
      <c r="D57" s="95">
        <v>80</v>
      </c>
      <c r="E57" s="67">
        <v>2.2999999999999998</v>
      </c>
      <c r="F57" s="95">
        <v>95</v>
      </c>
      <c r="G57" s="67">
        <v>2.8</v>
      </c>
      <c r="H57" s="95">
        <v>23</v>
      </c>
      <c r="I57" s="67">
        <v>0.7</v>
      </c>
      <c r="J57" s="95">
        <v>65</v>
      </c>
      <c r="K57" s="67">
        <v>1.9</v>
      </c>
      <c r="L57" s="95">
        <v>80</v>
      </c>
      <c r="M57" s="67">
        <v>2.2999999999999998</v>
      </c>
      <c r="N57" s="95">
        <v>48</v>
      </c>
      <c r="O57" s="67">
        <v>1.4</v>
      </c>
      <c r="P57" s="95">
        <v>78</v>
      </c>
      <c r="Q57" s="67">
        <v>2.2999999999999998</v>
      </c>
      <c r="R57" s="95">
        <v>22</v>
      </c>
      <c r="S57" s="67">
        <v>0.6</v>
      </c>
      <c r="T57" s="95">
        <v>42</v>
      </c>
      <c r="U57" s="67">
        <v>1.2</v>
      </c>
      <c r="V57" s="95">
        <v>105</v>
      </c>
      <c r="W57" s="67">
        <v>3.1</v>
      </c>
      <c r="X57" s="95">
        <v>99</v>
      </c>
      <c r="Y57" s="67">
        <v>2.9</v>
      </c>
      <c r="Z57" s="95">
        <v>135</v>
      </c>
      <c r="AA57" s="67">
        <v>3.9</v>
      </c>
      <c r="AB57" s="95">
        <v>40</v>
      </c>
      <c r="AC57" s="62">
        <v>1.2</v>
      </c>
      <c r="AD57" s="95">
        <v>62</v>
      </c>
      <c r="AE57" s="67">
        <v>1.8</v>
      </c>
      <c r="AF57" s="63">
        <v>510</v>
      </c>
      <c r="AG57" s="67">
        <v>14.9</v>
      </c>
      <c r="AH57" s="95">
        <v>44</v>
      </c>
      <c r="AI57" s="67">
        <v>1.3</v>
      </c>
      <c r="AJ57" s="63">
        <v>396</v>
      </c>
      <c r="AK57" s="67">
        <v>11.5</v>
      </c>
      <c r="AL57" s="95">
        <v>148</v>
      </c>
      <c r="AM57" s="67">
        <v>4.3</v>
      </c>
      <c r="AN57" s="95">
        <v>88</v>
      </c>
      <c r="AO57" s="67">
        <v>2.6</v>
      </c>
      <c r="AP57" s="95">
        <v>118</v>
      </c>
      <c r="AQ57" s="67">
        <v>3.4</v>
      </c>
      <c r="AR57" s="95">
        <v>43</v>
      </c>
      <c r="AS57" s="67">
        <v>1.3</v>
      </c>
      <c r="AT57" s="95">
        <v>50</v>
      </c>
      <c r="AU57" s="67">
        <v>1.5</v>
      </c>
      <c r="AV57" s="95">
        <v>7</v>
      </c>
      <c r="AW57" s="67">
        <v>0.2</v>
      </c>
      <c r="AX57" s="63">
        <v>1055</v>
      </c>
      <c r="AY57" s="62">
        <v>30.7</v>
      </c>
      <c r="AZ57" s="63">
        <v>3433</v>
      </c>
      <c r="BA57" s="67">
        <v>72</v>
      </c>
    </row>
    <row r="58" spans="1:53" ht="15" customHeight="1" x14ac:dyDescent="0.2">
      <c r="A58" s="60" t="s">
        <v>48</v>
      </c>
      <c r="B58" s="61" t="s">
        <v>23</v>
      </c>
      <c r="C58" s="61" t="s">
        <v>49</v>
      </c>
      <c r="D58" s="95">
        <v>53</v>
      </c>
      <c r="E58" s="67">
        <v>1.3</v>
      </c>
      <c r="F58" s="95">
        <v>118</v>
      </c>
      <c r="G58" s="67">
        <v>2.9</v>
      </c>
      <c r="H58" s="95">
        <v>11</v>
      </c>
      <c r="I58" s="67">
        <v>0.3</v>
      </c>
      <c r="J58" s="95">
        <v>66</v>
      </c>
      <c r="K58" s="67">
        <v>1.6</v>
      </c>
      <c r="L58" s="95">
        <v>346</v>
      </c>
      <c r="M58" s="67">
        <v>8.6</v>
      </c>
      <c r="N58" s="95">
        <v>108</v>
      </c>
      <c r="O58" s="67">
        <v>2.7</v>
      </c>
      <c r="P58" s="95">
        <v>97</v>
      </c>
      <c r="Q58" s="67">
        <v>2.4</v>
      </c>
      <c r="R58" s="95">
        <v>9</v>
      </c>
      <c r="S58" s="67">
        <v>0.2</v>
      </c>
      <c r="T58" s="95">
        <v>57</v>
      </c>
      <c r="U58" s="67">
        <v>1.4</v>
      </c>
      <c r="V58" s="95">
        <v>266</v>
      </c>
      <c r="W58" s="67">
        <v>6.6</v>
      </c>
      <c r="X58" s="95">
        <v>137</v>
      </c>
      <c r="Y58" s="67">
        <v>3.4</v>
      </c>
      <c r="Z58" s="95">
        <v>102</v>
      </c>
      <c r="AA58" s="67">
        <v>2.5</v>
      </c>
      <c r="AB58" s="95">
        <v>9</v>
      </c>
      <c r="AC58" s="62">
        <v>0.2</v>
      </c>
      <c r="AD58" s="95">
        <v>120</v>
      </c>
      <c r="AE58" s="67">
        <v>3</v>
      </c>
      <c r="AF58" s="63">
        <v>1014</v>
      </c>
      <c r="AG58" s="67">
        <v>25.2</v>
      </c>
      <c r="AH58" s="95">
        <v>101</v>
      </c>
      <c r="AI58" s="67">
        <v>2.5</v>
      </c>
      <c r="AJ58" s="63">
        <v>690.65</v>
      </c>
      <c r="AK58" s="67">
        <v>17.2</v>
      </c>
      <c r="AL58" s="95">
        <v>179</v>
      </c>
      <c r="AM58" s="67">
        <v>4.5</v>
      </c>
      <c r="AN58" s="95">
        <v>81</v>
      </c>
      <c r="AO58" s="67">
        <v>2</v>
      </c>
      <c r="AP58" s="95">
        <v>121</v>
      </c>
      <c r="AQ58" s="67">
        <v>3</v>
      </c>
      <c r="AR58" s="95">
        <v>44</v>
      </c>
      <c r="AS58" s="67">
        <v>1.1000000000000001</v>
      </c>
      <c r="AT58" s="95">
        <v>20</v>
      </c>
      <c r="AU58" s="67">
        <v>0.5</v>
      </c>
      <c r="AV58" s="95">
        <v>267</v>
      </c>
      <c r="AW58" s="67">
        <v>6.6</v>
      </c>
      <c r="AX58" s="63">
        <v>5</v>
      </c>
      <c r="AY58" s="62">
        <v>0.1</v>
      </c>
      <c r="AZ58" s="63">
        <v>4021.65</v>
      </c>
      <c r="BA58" s="67">
        <v>76</v>
      </c>
    </row>
    <row r="59" spans="1:53" ht="15" customHeight="1" x14ac:dyDescent="0.2">
      <c r="A59" s="60" t="s">
        <v>61</v>
      </c>
      <c r="B59" s="61" t="s">
        <v>23</v>
      </c>
      <c r="C59" s="61" t="s">
        <v>62</v>
      </c>
      <c r="D59" s="95">
        <v>110.75</v>
      </c>
      <c r="E59" s="67">
        <v>2.9</v>
      </c>
      <c r="F59" s="95">
        <v>199.2</v>
      </c>
      <c r="G59" s="67">
        <v>5.3</v>
      </c>
      <c r="H59" s="95">
        <v>17.7</v>
      </c>
      <c r="I59" s="67">
        <v>0.5</v>
      </c>
      <c r="J59" s="95">
        <v>129.4</v>
      </c>
      <c r="K59" s="67">
        <v>3.4</v>
      </c>
      <c r="L59" s="95">
        <v>304.39999999999998</v>
      </c>
      <c r="M59" s="67">
        <v>8.1</v>
      </c>
      <c r="N59" s="95">
        <v>58.9</v>
      </c>
      <c r="O59" s="67">
        <v>1.6</v>
      </c>
      <c r="P59" s="95">
        <v>282.39999999999998</v>
      </c>
      <c r="Q59" s="67">
        <v>7.5</v>
      </c>
      <c r="R59" s="95">
        <v>59</v>
      </c>
      <c r="S59" s="67">
        <v>1.6</v>
      </c>
      <c r="T59" s="95">
        <v>72.5</v>
      </c>
      <c r="U59" s="67">
        <v>1.9</v>
      </c>
      <c r="V59" s="95">
        <v>362.3</v>
      </c>
      <c r="W59" s="67">
        <v>9.6</v>
      </c>
      <c r="X59" s="95">
        <v>208</v>
      </c>
      <c r="Y59" s="67">
        <v>5.5</v>
      </c>
      <c r="Z59" s="95">
        <v>150</v>
      </c>
      <c r="AA59" s="67">
        <v>4</v>
      </c>
      <c r="AB59" s="95">
        <v>66</v>
      </c>
      <c r="AC59" s="62">
        <v>1.8</v>
      </c>
      <c r="AD59" s="95">
        <v>167</v>
      </c>
      <c r="AE59" s="67">
        <v>4.4000000000000004</v>
      </c>
      <c r="AF59" s="63">
        <v>298.10000000000002</v>
      </c>
      <c r="AG59" s="67">
        <v>7.9</v>
      </c>
      <c r="AH59" s="95">
        <v>61.1</v>
      </c>
      <c r="AI59" s="67">
        <v>1.6</v>
      </c>
      <c r="AJ59" s="63">
        <v>666.8</v>
      </c>
      <c r="AK59" s="67">
        <v>17.7</v>
      </c>
      <c r="AL59" s="95">
        <v>173</v>
      </c>
      <c r="AM59" s="67">
        <v>4.5999999999999996</v>
      </c>
      <c r="AN59" s="95">
        <v>39</v>
      </c>
      <c r="AO59" s="67">
        <v>1</v>
      </c>
      <c r="AP59" s="95">
        <v>192.7</v>
      </c>
      <c r="AQ59" s="67">
        <v>5.0999999999999996</v>
      </c>
      <c r="AR59" s="95">
        <v>107.5</v>
      </c>
      <c r="AS59" s="67">
        <v>2.9</v>
      </c>
      <c r="AT59" s="95">
        <v>29</v>
      </c>
      <c r="AU59" s="67">
        <v>0.8</v>
      </c>
      <c r="AV59" s="95">
        <v>4</v>
      </c>
      <c r="AW59" s="67">
        <v>0.1</v>
      </c>
      <c r="AX59" s="63">
        <v>1</v>
      </c>
      <c r="AY59" s="67">
        <v>0</v>
      </c>
      <c r="AZ59" s="63">
        <v>3759.75</v>
      </c>
      <c r="BA59" s="67">
        <v>72.3</v>
      </c>
    </row>
    <row r="60" spans="1:53" ht="15" customHeight="1" x14ac:dyDescent="0.2">
      <c r="A60" s="60" t="s">
        <v>75</v>
      </c>
      <c r="B60" s="61" t="s">
        <v>23</v>
      </c>
      <c r="C60" s="61" t="s">
        <v>76</v>
      </c>
      <c r="D60" s="95">
        <v>24</v>
      </c>
      <c r="E60" s="67">
        <v>0.6</v>
      </c>
      <c r="F60" s="95">
        <v>139</v>
      </c>
      <c r="G60" s="67">
        <v>3.7</v>
      </c>
      <c r="H60" s="95">
        <v>16</v>
      </c>
      <c r="I60" s="67">
        <v>0.4</v>
      </c>
      <c r="J60" s="95">
        <v>46</v>
      </c>
      <c r="K60" s="67">
        <v>1.2</v>
      </c>
      <c r="L60" s="95">
        <v>159</v>
      </c>
      <c r="M60" s="67">
        <v>4.3</v>
      </c>
      <c r="N60" s="95">
        <v>60</v>
      </c>
      <c r="O60" s="67">
        <v>1.6</v>
      </c>
      <c r="P60" s="95">
        <v>96</v>
      </c>
      <c r="Q60" s="67">
        <v>2.6</v>
      </c>
      <c r="R60" s="95">
        <v>8</v>
      </c>
      <c r="S60" s="67">
        <v>0.2</v>
      </c>
      <c r="T60" s="95">
        <v>53</v>
      </c>
      <c r="U60" s="67">
        <v>1.4</v>
      </c>
      <c r="V60" s="95">
        <v>265</v>
      </c>
      <c r="W60" s="67">
        <v>7.1</v>
      </c>
      <c r="X60" s="95">
        <v>127</v>
      </c>
      <c r="Y60" s="67">
        <v>3.4</v>
      </c>
      <c r="Z60" s="95">
        <v>124</v>
      </c>
      <c r="AA60" s="67">
        <v>3.3</v>
      </c>
      <c r="AB60" s="95">
        <v>16</v>
      </c>
      <c r="AC60" s="62">
        <v>0.4</v>
      </c>
      <c r="AD60" s="95">
        <v>80</v>
      </c>
      <c r="AE60" s="67">
        <v>2.2000000000000002</v>
      </c>
      <c r="AF60" s="63">
        <v>790</v>
      </c>
      <c r="AG60" s="67">
        <v>21.2</v>
      </c>
      <c r="AH60" s="95">
        <v>64</v>
      </c>
      <c r="AI60" s="67">
        <v>1.7</v>
      </c>
      <c r="AJ60" s="63">
        <v>877</v>
      </c>
      <c r="AK60" s="67">
        <v>23.6</v>
      </c>
      <c r="AL60" s="95">
        <v>57</v>
      </c>
      <c r="AM60" s="67">
        <v>1.5</v>
      </c>
      <c r="AN60" s="95">
        <v>61</v>
      </c>
      <c r="AO60" s="67">
        <v>1.6</v>
      </c>
      <c r="AP60" s="95">
        <v>202</v>
      </c>
      <c r="AQ60" s="67">
        <v>5.4</v>
      </c>
      <c r="AR60" s="95">
        <v>134</v>
      </c>
      <c r="AS60" s="67">
        <v>3.6</v>
      </c>
      <c r="AT60" s="95">
        <v>122</v>
      </c>
      <c r="AU60" s="67">
        <v>3.3</v>
      </c>
      <c r="AV60" s="95">
        <v>200</v>
      </c>
      <c r="AW60" s="67">
        <v>5.4</v>
      </c>
      <c r="AX60" s="115" t="s">
        <v>147</v>
      </c>
      <c r="AY60" s="65" t="s">
        <v>147</v>
      </c>
      <c r="AZ60" s="63">
        <v>3720</v>
      </c>
      <c r="BA60" s="67">
        <v>74.2</v>
      </c>
    </row>
    <row r="61" spans="1:53" ht="15" customHeight="1" x14ac:dyDescent="0.2">
      <c r="A61" s="60" t="s">
        <v>31</v>
      </c>
      <c r="B61" s="61" t="s">
        <v>377</v>
      </c>
      <c r="C61" s="61" t="s">
        <v>32</v>
      </c>
      <c r="D61" s="95">
        <v>141</v>
      </c>
      <c r="E61" s="67">
        <v>3.1</v>
      </c>
      <c r="F61" s="95">
        <v>97</v>
      </c>
      <c r="G61" s="67">
        <v>2.1</v>
      </c>
      <c r="H61" s="95">
        <v>24</v>
      </c>
      <c r="I61" s="67">
        <v>0.5</v>
      </c>
      <c r="J61" s="95">
        <v>93</v>
      </c>
      <c r="K61" s="67">
        <v>2</v>
      </c>
      <c r="L61" s="95">
        <v>240</v>
      </c>
      <c r="M61" s="67">
        <v>5.3</v>
      </c>
      <c r="N61" s="95">
        <v>16</v>
      </c>
      <c r="O61" s="67">
        <v>0.4</v>
      </c>
      <c r="P61" s="95">
        <v>96</v>
      </c>
      <c r="Q61" s="67">
        <v>2.1</v>
      </c>
      <c r="R61" s="95">
        <v>22</v>
      </c>
      <c r="S61" s="67">
        <v>0.5</v>
      </c>
      <c r="T61" s="95">
        <v>71</v>
      </c>
      <c r="U61" s="67">
        <v>1.6</v>
      </c>
      <c r="V61" s="95">
        <v>448</v>
      </c>
      <c r="W61" s="67">
        <v>9.8000000000000007</v>
      </c>
      <c r="X61" s="95">
        <v>161</v>
      </c>
      <c r="Y61" s="67">
        <v>3.5</v>
      </c>
      <c r="Z61" s="95">
        <v>186</v>
      </c>
      <c r="AA61" s="67">
        <v>4.0999999999999996</v>
      </c>
      <c r="AB61" s="95">
        <v>24</v>
      </c>
      <c r="AC61" s="62">
        <v>0.5</v>
      </c>
      <c r="AD61" s="95">
        <v>88</v>
      </c>
      <c r="AE61" s="67">
        <v>1.9</v>
      </c>
      <c r="AF61" s="63">
        <v>735</v>
      </c>
      <c r="AG61" s="67">
        <v>16.100000000000001</v>
      </c>
      <c r="AH61" s="95">
        <v>68</v>
      </c>
      <c r="AI61" s="67">
        <v>1.5</v>
      </c>
      <c r="AJ61" s="63">
        <v>988</v>
      </c>
      <c r="AK61" s="67">
        <v>21.7</v>
      </c>
      <c r="AL61" s="95">
        <v>151</v>
      </c>
      <c r="AM61" s="67">
        <v>3.3</v>
      </c>
      <c r="AN61" s="95">
        <v>39</v>
      </c>
      <c r="AO61" s="67">
        <v>0.9</v>
      </c>
      <c r="AP61" s="95">
        <v>171</v>
      </c>
      <c r="AQ61" s="67">
        <v>3.8</v>
      </c>
      <c r="AR61" s="95">
        <v>133</v>
      </c>
      <c r="AS61" s="67">
        <v>2.9</v>
      </c>
      <c r="AT61" s="95">
        <v>44</v>
      </c>
      <c r="AU61" s="67">
        <v>1</v>
      </c>
      <c r="AV61" s="95">
        <v>252</v>
      </c>
      <c r="AW61" s="67">
        <v>5.5</v>
      </c>
      <c r="AX61" s="63">
        <v>264</v>
      </c>
      <c r="AY61" s="62">
        <v>5.8</v>
      </c>
      <c r="AZ61" s="63">
        <v>4552</v>
      </c>
      <c r="BA61" s="67">
        <v>77.400000000000006</v>
      </c>
    </row>
    <row r="62" spans="1:53" ht="15" customHeight="1" x14ac:dyDescent="0.2">
      <c r="A62" s="5" t="s">
        <v>130</v>
      </c>
      <c r="B62" s="6" t="s">
        <v>23</v>
      </c>
      <c r="C62" s="6" t="s">
        <v>131</v>
      </c>
      <c r="D62" s="17">
        <v>145</v>
      </c>
      <c r="E62" s="93">
        <v>5.0999999999999996</v>
      </c>
      <c r="F62" s="17">
        <v>93</v>
      </c>
      <c r="G62" s="93">
        <v>3.3</v>
      </c>
      <c r="H62" s="17">
        <v>45</v>
      </c>
      <c r="I62" s="93">
        <v>1.6</v>
      </c>
      <c r="J62" s="17">
        <v>36.5</v>
      </c>
      <c r="K62" s="93">
        <v>1.3</v>
      </c>
      <c r="L62" s="17">
        <v>239</v>
      </c>
      <c r="M62" s="93">
        <v>8.4</v>
      </c>
      <c r="N62" s="17">
        <v>28</v>
      </c>
      <c r="O62" s="93">
        <v>1</v>
      </c>
      <c r="P62" s="17">
        <v>86.5</v>
      </c>
      <c r="Q62" s="93">
        <v>3.1</v>
      </c>
      <c r="R62" s="17">
        <v>39</v>
      </c>
      <c r="S62" s="93">
        <v>1.4</v>
      </c>
      <c r="T62" s="17">
        <v>31</v>
      </c>
      <c r="U62" s="93">
        <v>1.1000000000000001</v>
      </c>
      <c r="V62" s="17">
        <v>128</v>
      </c>
      <c r="W62" s="93">
        <v>4.5</v>
      </c>
      <c r="X62" s="17">
        <v>155.5</v>
      </c>
      <c r="Y62" s="93">
        <v>5.5</v>
      </c>
      <c r="Z62" s="17">
        <v>119.5</v>
      </c>
      <c r="AA62" s="93">
        <v>4.2</v>
      </c>
      <c r="AB62" s="17">
        <v>1.5</v>
      </c>
      <c r="AC62" s="4">
        <v>0.1</v>
      </c>
      <c r="AD62" s="17">
        <v>83.5</v>
      </c>
      <c r="AE62" s="93">
        <v>2.9</v>
      </c>
      <c r="AF62" s="14">
        <v>315</v>
      </c>
      <c r="AG62" s="93">
        <v>11.1</v>
      </c>
      <c r="AH62" s="17">
        <v>55.5</v>
      </c>
      <c r="AI62" s="93">
        <v>2</v>
      </c>
      <c r="AJ62" s="14">
        <v>535.5</v>
      </c>
      <c r="AK62" s="93">
        <v>18.899999999999999</v>
      </c>
      <c r="AL62" s="17">
        <v>112</v>
      </c>
      <c r="AM62" s="93">
        <v>3.9</v>
      </c>
      <c r="AN62" s="17">
        <v>103</v>
      </c>
      <c r="AO62" s="93">
        <v>3.6</v>
      </c>
      <c r="AP62" s="17">
        <v>118</v>
      </c>
      <c r="AQ62" s="93">
        <v>4.2</v>
      </c>
      <c r="AR62" s="17">
        <v>120</v>
      </c>
      <c r="AS62" s="93">
        <v>4.2</v>
      </c>
      <c r="AT62" s="17">
        <v>141</v>
      </c>
      <c r="AU62" s="93">
        <v>5</v>
      </c>
      <c r="AV62" s="17">
        <v>102</v>
      </c>
      <c r="AW62" s="93">
        <v>3.6</v>
      </c>
      <c r="AX62" s="14">
        <v>3</v>
      </c>
      <c r="AY62" s="4">
        <v>0.1</v>
      </c>
      <c r="AZ62" s="14">
        <v>2836</v>
      </c>
      <c r="BA62" s="93">
        <v>66.099999999999994</v>
      </c>
    </row>
    <row r="63" spans="1:53" ht="15" customHeight="1" x14ac:dyDescent="0.2">
      <c r="A63" s="98" t="s">
        <v>408</v>
      </c>
      <c r="B63" s="32"/>
      <c r="C63" s="84"/>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row>
    <row r="64" spans="1:53" ht="15" customHeight="1" x14ac:dyDescent="0.2">
      <c r="A64" s="100" t="s">
        <v>230</v>
      </c>
      <c r="B64" s="77"/>
      <c r="C64" s="66"/>
      <c r="D64" s="67">
        <v>94.099000000000004</v>
      </c>
      <c r="E64" s="67">
        <f>D64/$AZ64*100</f>
        <v>2.5139121537323046</v>
      </c>
      <c r="F64" s="67">
        <v>123.76300000000001</v>
      </c>
      <c r="G64" s="67">
        <f>F64/$AZ64*100</f>
        <v>3.3064039987924545</v>
      </c>
      <c r="H64" s="67">
        <v>22.256</v>
      </c>
      <c r="I64" s="67">
        <f>H64/$AZ64*100</f>
        <v>0.59458260867242119</v>
      </c>
      <c r="J64" s="67">
        <v>73.093999999999994</v>
      </c>
      <c r="K64" s="67">
        <f>(SUM(J5:J62))/(SUM($AZ$5:$AZ$62))*100</f>
        <v>1.9632721585900257</v>
      </c>
      <c r="L64" s="67">
        <v>208.12</v>
      </c>
      <c r="M64" s="67">
        <f>L64/$AZ64*100</f>
        <v>5.5600526831822563</v>
      </c>
      <c r="N64" s="67">
        <v>41.994</v>
      </c>
      <c r="O64" s="67">
        <f>N64/$AZ64*100</f>
        <v>1.1218953122119724</v>
      </c>
      <c r="P64" s="67">
        <v>89.832999999999998</v>
      </c>
      <c r="Q64" s="67">
        <f>P64/$AZ64*100</f>
        <v>2.3999433629075133</v>
      </c>
      <c r="R64" s="67">
        <v>24.342199999999998</v>
      </c>
      <c r="S64" s="67">
        <f>R64/$AZ64*100</f>
        <v>0.6503167135525616</v>
      </c>
      <c r="T64" s="67">
        <v>64.001000000000005</v>
      </c>
      <c r="U64" s="67">
        <f>T64/$AZ64*100</f>
        <v>1.7098257340781644</v>
      </c>
      <c r="V64" s="67">
        <v>292.63200000000001</v>
      </c>
      <c r="W64" s="67">
        <f>V64/$AZ64*100</f>
        <v>7.8178422870699125</v>
      </c>
      <c r="X64" s="67">
        <v>169.774</v>
      </c>
      <c r="Y64" s="67">
        <f>X64/$AZ64*100</f>
        <v>4.535615915022988</v>
      </c>
      <c r="Z64" s="67">
        <v>160.19900000000001</v>
      </c>
      <c r="AA64" s="67">
        <f>Z64/$AZ64*100</f>
        <v>4.2798139524943029</v>
      </c>
      <c r="AB64" s="67">
        <v>37.171999999999997</v>
      </c>
      <c r="AC64" s="67">
        <f>(SUM(AB5:AB62))/(SUM($AZ$5:$AZ$62))*100</f>
        <v>0.91084032636163559</v>
      </c>
      <c r="AD64" s="67">
        <v>63.26</v>
      </c>
      <c r="AE64" s="67">
        <f>AD64/$AZ64*100</f>
        <v>1.690029467317459</v>
      </c>
      <c r="AF64" s="67">
        <v>559.5</v>
      </c>
      <c r="AG64" s="67">
        <f>AF64/$AZ64*100</f>
        <v>14.947383606767598</v>
      </c>
      <c r="AH64" s="67">
        <v>70.498999999999995</v>
      </c>
      <c r="AI64" s="67">
        <f>(SUM(AH5:AH62))/(SUM($AZ$5:$AZ$62))*100</f>
        <v>1.8935696308084418</v>
      </c>
      <c r="AJ64" s="67">
        <v>747.57</v>
      </c>
      <c r="AK64" s="67">
        <f>AJ64/$AZ64*100</f>
        <v>19.971788316195273</v>
      </c>
      <c r="AL64" s="67">
        <v>99.534000000000006</v>
      </c>
      <c r="AM64" s="67">
        <f>AL64/$AZ64*100</f>
        <v>2.6591114922538091</v>
      </c>
      <c r="AN64" s="67">
        <v>67.132000000000005</v>
      </c>
      <c r="AO64" s="67">
        <f>AN64/$AZ64*100</f>
        <v>1.7934723079348034</v>
      </c>
      <c r="AP64" s="67">
        <v>177.57400000000001</v>
      </c>
      <c r="AQ64" s="67">
        <f>AP64/$AZ64*100</f>
        <v>4.743997670398838</v>
      </c>
      <c r="AR64" s="67">
        <v>93.504999999999995</v>
      </c>
      <c r="AS64" s="67">
        <f>AR64/$AZ64*100</f>
        <v>2.4980430815921433</v>
      </c>
      <c r="AT64" s="67">
        <v>77.608999999999995</v>
      </c>
      <c r="AU64" s="67">
        <f>AT64/$AZ64*100</f>
        <v>2.0733717503800291</v>
      </c>
      <c r="AV64" s="67">
        <v>154.78800000000001</v>
      </c>
      <c r="AW64" s="67">
        <f>(SUM(AV5:AV62))/(SUM($AZ$5:$AZ$62))*100</f>
        <v>3.719887066072078</v>
      </c>
      <c r="AX64" s="67">
        <v>428.62</v>
      </c>
      <c r="AY64" s="67">
        <f>(SUM(AX5:AX62))/(SUM($AZ$5:$AZ$62))*100</f>
        <v>7.0691142595576633</v>
      </c>
      <c r="AZ64" s="72">
        <v>3743.13</v>
      </c>
      <c r="BA64" s="67">
        <f>AZ64/4909.65*100</f>
        <v>76.240261525770677</v>
      </c>
    </row>
    <row r="65" spans="1:53" ht="15" customHeight="1" x14ac:dyDescent="0.2">
      <c r="A65" s="100" t="s">
        <v>231</v>
      </c>
      <c r="B65" s="77"/>
      <c r="C65" s="66"/>
      <c r="D65" s="62">
        <v>58</v>
      </c>
      <c r="E65" s="65" t="s">
        <v>147</v>
      </c>
      <c r="F65" s="62">
        <v>58</v>
      </c>
      <c r="G65" s="65" t="s">
        <v>147</v>
      </c>
      <c r="H65" s="62">
        <v>58</v>
      </c>
      <c r="I65" s="65" t="s">
        <v>147</v>
      </c>
      <c r="J65" s="62">
        <v>57</v>
      </c>
      <c r="K65" s="65" t="s">
        <v>147</v>
      </c>
      <c r="L65" s="62">
        <v>58</v>
      </c>
      <c r="M65" s="65" t="s">
        <v>147</v>
      </c>
      <c r="N65" s="62">
        <v>58</v>
      </c>
      <c r="O65" s="65" t="s">
        <v>147</v>
      </c>
      <c r="P65" s="62">
        <v>58</v>
      </c>
      <c r="Q65" s="65" t="s">
        <v>147</v>
      </c>
      <c r="R65" s="62">
        <v>58</v>
      </c>
      <c r="S65" s="65" t="s">
        <v>147</v>
      </c>
      <c r="T65" s="62">
        <v>58</v>
      </c>
      <c r="U65" s="65" t="s">
        <v>147</v>
      </c>
      <c r="V65" s="62">
        <v>58</v>
      </c>
      <c r="W65" s="65" t="s">
        <v>147</v>
      </c>
      <c r="X65" s="62">
        <v>58</v>
      </c>
      <c r="Y65" s="65" t="s">
        <v>147</v>
      </c>
      <c r="Z65" s="62">
        <v>58</v>
      </c>
      <c r="AA65" s="65" t="s">
        <v>147</v>
      </c>
      <c r="AB65" s="62">
        <v>52</v>
      </c>
      <c r="AC65" s="65" t="s">
        <v>147</v>
      </c>
      <c r="AD65" s="62">
        <v>58</v>
      </c>
      <c r="AE65" s="65" t="s">
        <v>147</v>
      </c>
      <c r="AF65" s="62">
        <v>58</v>
      </c>
      <c r="AG65" s="65" t="s">
        <v>147</v>
      </c>
      <c r="AH65" s="62">
        <v>57</v>
      </c>
      <c r="AI65" s="65" t="s">
        <v>147</v>
      </c>
      <c r="AJ65" s="62">
        <v>58</v>
      </c>
      <c r="AK65" s="65" t="s">
        <v>147</v>
      </c>
      <c r="AL65" s="62">
        <v>58</v>
      </c>
      <c r="AM65" s="65" t="s">
        <v>147</v>
      </c>
      <c r="AN65" s="62">
        <v>57</v>
      </c>
      <c r="AO65" s="65" t="s">
        <v>147</v>
      </c>
      <c r="AP65" s="62">
        <v>58</v>
      </c>
      <c r="AQ65" s="65" t="s">
        <v>147</v>
      </c>
      <c r="AR65" s="62">
        <v>57</v>
      </c>
      <c r="AS65" s="65" t="s">
        <v>147</v>
      </c>
      <c r="AT65" s="62">
        <v>58</v>
      </c>
      <c r="AU65" s="65" t="s">
        <v>147</v>
      </c>
      <c r="AV65" s="62">
        <v>51</v>
      </c>
      <c r="AW65" s="65" t="s">
        <v>147</v>
      </c>
      <c r="AX65" s="62">
        <v>35</v>
      </c>
      <c r="AY65" s="65" t="s">
        <v>147</v>
      </c>
      <c r="AZ65" s="62">
        <v>58</v>
      </c>
      <c r="BA65" s="65" t="s">
        <v>147</v>
      </c>
    </row>
    <row r="66" spans="1:53" ht="15" customHeight="1" x14ac:dyDescent="0.2">
      <c r="A66" s="100" t="s">
        <v>232</v>
      </c>
      <c r="B66" s="77"/>
      <c r="C66" s="66"/>
      <c r="D66" s="95">
        <v>8.5</v>
      </c>
      <c r="E66" s="96" t="s">
        <v>147</v>
      </c>
      <c r="F66" s="95">
        <v>32</v>
      </c>
      <c r="G66" s="96" t="s">
        <v>147</v>
      </c>
      <c r="H66" s="95">
        <v>4</v>
      </c>
      <c r="I66" s="96" t="s">
        <v>147</v>
      </c>
      <c r="J66" s="95">
        <v>2</v>
      </c>
      <c r="K66" s="96" t="s">
        <v>147</v>
      </c>
      <c r="L66" s="95">
        <v>27</v>
      </c>
      <c r="M66" s="96" t="s">
        <v>147</v>
      </c>
      <c r="N66" s="95">
        <v>2</v>
      </c>
      <c r="O66" s="96" t="s">
        <v>147</v>
      </c>
      <c r="P66" s="95">
        <v>21</v>
      </c>
      <c r="Q66" s="96" t="s">
        <v>147</v>
      </c>
      <c r="R66" s="95">
        <v>1</v>
      </c>
      <c r="S66" s="96" t="s">
        <v>147</v>
      </c>
      <c r="T66" s="95">
        <v>9</v>
      </c>
      <c r="U66" s="96" t="s">
        <v>147</v>
      </c>
      <c r="V66" s="95">
        <v>38</v>
      </c>
      <c r="W66" s="96" t="s">
        <v>147</v>
      </c>
      <c r="X66" s="95">
        <v>48</v>
      </c>
      <c r="Y66" s="96" t="s">
        <v>147</v>
      </c>
      <c r="Z66" s="95">
        <v>4</v>
      </c>
      <c r="AA66" s="96" t="s">
        <v>147</v>
      </c>
      <c r="AB66" s="95">
        <v>1.2</v>
      </c>
      <c r="AC66" s="96" t="s">
        <v>147</v>
      </c>
      <c r="AD66" s="95">
        <v>11</v>
      </c>
      <c r="AE66" s="96" t="s">
        <v>147</v>
      </c>
      <c r="AF66" s="95">
        <v>128.5</v>
      </c>
      <c r="AG66" s="96" t="s">
        <v>147</v>
      </c>
      <c r="AH66" s="95">
        <v>4</v>
      </c>
      <c r="AI66" s="96" t="s">
        <v>147</v>
      </c>
      <c r="AJ66" s="95">
        <v>128</v>
      </c>
      <c r="AK66" s="96" t="s">
        <v>147</v>
      </c>
      <c r="AL66" s="95">
        <v>18</v>
      </c>
      <c r="AM66" s="96" t="s">
        <v>147</v>
      </c>
      <c r="AN66" s="95">
        <v>7</v>
      </c>
      <c r="AO66" s="96" t="s">
        <v>147</v>
      </c>
      <c r="AP66" s="95">
        <v>46</v>
      </c>
      <c r="AQ66" s="96" t="s">
        <v>147</v>
      </c>
      <c r="AR66" s="95">
        <v>10.5</v>
      </c>
      <c r="AS66" s="96" t="s">
        <v>147</v>
      </c>
      <c r="AT66" s="95">
        <v>12</v>
      </c>
      <c r="AU66" s="96" t="s">
        <v>147</v>
      </c>
      <c r="AV66" s="95">
        <v>0.2</v>
      </c>
      <c r="AW66" s="96" t="s">
        <v>147</v>
      </c>
      <c r="AX66" s="95">
        <v>1</v>
      </c>
      <c r="AY66" s="96" t="s">
        <v>147</v>
      </c>
      <c r="AZ66" s="95">
        <v>859.25</v>
      </c>
      <c r="BA66" s="65" t="s">
        <v>147</v>
      </c>
    </row>
    <row r="67" spans="1:53" ht="15" customHeight="1" x14ac:dyDescent="0.2">
      <c r="A67" s="100" t="s">
        <v>233</v>
      </c>
      <c r="B67" s="77"/>
      <c r="C67" s="66"/>
      <c r="D67" s="63">
        <v>298</v>
      </c>
      <c r="E67" s="115" t="s">
        <v>147</v>
      </c>
      <c r="F67" s="63">
        <v>270.44</v>
      </c>
      <c r="G67" s="115" t="s">
        <v>147</v>
      </c>
      <c r="H67" s="63">
        <v>80</v>
      </c>
      <c r="I67" s="115" t="s">
        <v>147</v>
      </c>
      <c r="J67" s="63">
        <v>556</v>
      </c>
      <c r="K67" s="115" t="s">
        <v>147</v>
      </c>
      <c r="L67" s="63">
        <v>454</v>
      </c>
      <c r="M67" s="115" t="s">
        <v>147</v>
      </c>
      <c r="N67" s="63">
        <v>156.25</v>
      </c>
      <c r="O67" s="115" t="s">
        <v>147</v>
      </c>
      <c r="P67" s="63">
        <v>282.39999999999998</v>
      </c>
      <c r="Q67" s="115" t="s">
        <v>147</v>
      </c>
      <c r="R67" s="63">
        <v>60</v>
      </c>
      <c r="S67" s="115" t="s">
        <v>147</v>
      </c>
      <c r="T67" s="63">
        <v>230</v>
      </c>
      <c r="U67" s="115" t="s">
        <v>147</v>
      </c>
      <c r="V67" s="63">
        <v>520</v>
      </c>
      <c r="W67" s="115" t="s">
        <v>147</v>
      </c>
      <c r="X67" s="63">
        <v>402.45</v>
      </c>
      <c r="Y67" s="115" t="s">
        <v>147</v>
      </c>
      <c r="Z67" s="63">
        <v>496</v>
      </c>
      <c r="AA67" s="115" t="s">
        <v>147</v>
      </c>
      <c r="AB67" s="63">
        <v>162</v>
      </c>
      <c r="AC67" s="115" t="s">
        <v>147</v>
      </c>
      <c r="AD67" s="63">
        <v>189</v>
      </c>
      <c r="AE67" s="115" t="s">
        <v>147</v>
      </c>
      <c r="AF67" s="63">
        <v>1410</v>
      </c>
      <c r="AG67" s="115" t="s">
        <v>147</v>
      </c>
      <c r="AH67" s="63">
        <v>220</v>
      </c>
      <c r="AI67" s="115" t="s">
        <v>147</v>
      </c>
      <c r="AJ67" s="63">
        <v>1319</v>
      </c>
      <c r="AK67" s="115" t="s">
        <v>147</v>
      </c>
      <c r="AL67" s="63">
        <v>220.48</v>
      </c>
      <c r="AM67" s="115" t="s">
        <v>147</v>
      </c>
      <c r="AN67" s="63">
        <v>217</v>
      </c>
      <c r="AO67" s="115" t="s">
        <v>147</v>
      </c>
      <c r="AP67" s="63">
        <v>313</v>
      </c>
      <c r="AQ67" s="115" t="s">
        <v>147</v>
      </c>
      <c r="AR67" s="63">
        <v>303</v>
      </c>
      <c r="AS67" s="115" t="s">
        <v>147</v>
      </c>
      <c r="AT67" s="63">
        <v>252</v>
      </c>
      <c r="AU67" s="115" t="s">
        <v>147</v>
      </c>
      <c r="AV67" s="63">
        <v>999</v>
      </c>
      <c r="AW67" s="115" t="s">
        <v>147</v>
      </c>
      <c r="AX67" s="63">
        <v>2738</v>
      </c>
      <c r="AY67" s="115" t="s">
        <v>147</v>
      </c>
      <c r="AZ67" s="63">
        <v>6205</v>
      </c>
      <c r="BA67" s="65" t="s">
        <v>147</v>
      </c>
    </row>
    <row r="68" spans="1:53" ht="15" customHeight="1" x14ac:dyDescent="0.2">
      <c r="A68" s="102" t="s">
        <v>234</v>
      </c>
      <c r="B68" s="86"/>
      <c r="C68" s="80"/>
      <c r="D68" s="17">
        <v>81.75</v>
      </c>
      <c r="E68" s="18" t="s">
        <v>147</v>
      </c>
      <c r="F68" s="17">
        <v>115.5</v>
      </c>
      <c r="G68" s="18" t="s">
        <v>147</v>
      </c>
      <c r="H68" s="17">
        <v>17.600000000000001</v>
      </c>
      <c r="I68" s="18" t="s">
        <v>147</v>
      </c>
      <c r="J68" s="17">
        <v>63</v>
      </c>
      <c r="K68" s="18" t="s">
        <v>147</v>
      </c>
      <c r="L68" s="17">
        <v>200.5</v>
      </c>
      <c r="M68" s="18" t="s">
        <v>147</v>
      </c>
      <c r="N68" s="17">
        <v>29</v>
      </c>
      <c r="O68" s="18" t="s">
        <v>147</v>
      </c>
      <c r="P68" s="17">
        <v>86.25</v>
      </c>
      <c r="Q68" s="18" t="s">
        <v>147</v>
      </c>
      <c r="R68" s="17">
        <v>22</v>
      </c>
      <c r="S68" s="18" t="s">
        <v>147</v>
      </c>
      <c r="T68" s="17">
        <v>53</v>
      </c>
      <c r="U68" s="18" t="s">
        <v>147</v>
      </c>
      <c r="V68" s="17">
        <v>290.5</v>
      </c>
      <c r="W68" s="18" t="s">
        <v>147</v>
      </c>
      <c r="X68" s="17">
        <v>157.125</v>
      </c>
      <c r="Y68" s="18" t="s">
        <v>147</v>
      </c>
      <c r="Z68" s="17">
        <v>146</v>
      </c>
      <c r="AA68" s="18" t="s">
        <v>147</v>
      </c>
      <c r="AB68" s="17">
        <v>28</v>
      </c>
      <c r="AC68" s="18" t="s">
        <v>147</v>
      </c>
      <c r="AD68" s="17">
        <v>52.46</v>
      </c>
      <c r="AE68" s="18" t="s">
        <v>147</v>
      </c>
      <c r="AF68" s="17">
        <v>515</v>
      </c>
      <c r="AG68" s="18" t="s">
        <v>147</v>
      </c>
      <c r="AH68" s="17">
        <v>61</v>
      </c>
      <c r="AI68" s="18" t="s">
        <v>147</v>
      </c>
      <c r="AJ68" s="17">
        <v>750.5</v>
      </c>
      <c r="AK68" s="18" t="s">
        <v>147</v>
      </c>
      <c r="AL68" s="17">
        <v>107.5</v>
      </c>
      <c r="AM68" s="18" t="s">
        <v>147</v>
      </c>
      <c r="AN68" s="17">
        <v>63</v>
      </c>
      <c r="AO68" s="18" t="s">
        <v>147</v>
      </c>
      <c r="AP68" s="17">
        <v>174.5</v>
      </c>
      <c r="AQ68" s="18" t="s">
        <v>147</v>
      </c>
      <c r="AR68" s="17">
        <v>88</v>
      </c>
      <c r="AS68" s="18" t="s">
        <v>147</v>
      </c>
      <c r="AT68" s="17">
        <v>63</v>
      </c>
      <c r="AU68" s="18" t="s">
        <v>147</v>
      </c>
      <c r="AV68" s="17">
        <v>140</v>
      </c>
      <c r="AW68" s="18" t="s">
        <v>147</v>
      </c>
      <c r="AX68" s="17">
        <v>107.5</v>
      </c>
      <c r="AY68" s="18" t="s">
        <v>147</v>
      </c>
      <c r="AZ68" s="17">
        <v>3755.38</v>
      </c>
      <c r="BA68" s="19" t="s">
        <v>147</v>
      </c>
    </row>
    <row r="69" spans="1:53" ht="15" customHeight="1" x14ac:dyDescent="0.2">
      <c r="A69" s="98" t="s">
        <v>407</v>
      </c>
      <c r="B69" s="32"/>
      <c r="C69" s="37"/>
      <c r="D69" s="30"/>
      <c r="E69" s="29"/>
      <c r="F69" s="30"/>
      <c r="G69" s="29"/>
      <c r="H69" s="30"/>
      <c r="I69" s="29"/>
      <c r="J69" s="30"/>
      <c r="K69" s="29"/>
      <c r="L69" s="30"/>
      <c r="M69" s="29"/>
      <c r="N69" s="30"/>
      <c r="O69" s="29"/>
      <c r="P69" s="30"/>
      <c r="Q69" s="29"/>
      <c r="R69" s="30"/>
      <c r="S69" s="29"/>
      <c r="T69" s="30"/>
      <c r="U69" s="29"/>
      <c r="V69" s="30"/>
      <c r="W69" s="29"/>
      <c r="X69" s="30"/>
      <c r="Y69" s="29"/>
      <c r="Z69" s="30"/>
      <c r="AA69" s="29"/>
      <c r="AB69" s="30"/>
      <c r="AC69" s="29"/>
      <c r="AD69" s="30"/>
      <c r="AE69" s="29"/>
      <c r="AF69" s="30"/>
      <c r="AG69" s="29"/>
      <c r="AH69" s="30"/>
      <c r="AI69" s="29"/>
      <c r="AJ69" s="30"/>
      <c r="AK69" s="29"/>
      <c r="AL69" s="30"/>
      <c r="AM69" s="29"/>
      <c r="AN69" s="30"/>
      <c r="AO69" s="29"/>
      <c r="AP69" s="30"/>
      <c r="AQ69" s="29"/>
      <c r="AR69" s="30"/>
      <c r="AS69" s="29"/>
      <c r="AT69" s="30"/>
      <c r="AU69" s="29"/>
      <c r="AV69" s="30"/>
      <c r="AW69" s="29"/>
      <c r="AX69" s="30"/>
      <c r="AY69" s="29"/>
      <c r="AZ69" s="30"/>
      <c r="BA69" s="29"/>
    </row>
    <row r="70" spans="1:53" ht="15" customHeight="1" x14ac:dyDescent="0.2">
      <c r="A70" s="100" t="s">
        <v>230</v>
      </c>
      <c r="B70" s="77"/>
      <c r="C70" s="66"/>
      <c r="D70" s="67">
        <v>97.004999999999995</v>
      </c>
      <c r="E70" s="67">
        <f>D70/$AZ70*100</f>
        <v>2.5597891053602382</v>
      </c>
      <c r="F70" s="67">
        <v>126.629</v>
      </c>
      <c r="G70" s="67">
        <f>F70/$AZ70*100</f>
        <v>3.3415136809717194</v>
      </c>
      <c r="H70" s="67">
        <v>22.747299999999999</v>
      </c>
      <c r="I70" s="67">
        <f>H70/$AZ70*100</f>
        <v>0.60026071559570082</v>
      </c>
      <c r="J70" s="67">
        <v>74.364000000000004</v>
      </c>
      <c r="K70" s="111">
        <f>(SUM(J11:J68)-J7)/(SUM($AZ$5:$AZ$62)-$AZ$7-$AZ$13)*100</f>
        <v>2.158400596523959</v>
      </c>
      <c r="L70" s="67">
        <v>213.643</v>
      </c>
      <c r="M70" s="67">
        <f>L70/$AZ70*100</f>
        <v>5.6376580984122207</v>
      </c>
      <c r="N70" s="67">
        <v>43.244</v>
      </c>
      <c r="O70" s="67">
        <f>N70/$AZ70*100</f>
        <v>1.1411321073367162</v>
      </c>
      <c r="P70" s="67">
        <v>91.772999999999996</v>
      </c>
      <c r="Q70" s="67">
        <f>P70/$AZ70*100</f>
        <v>2.4217259477988264</v>
      </c>
      <c r="R70" s="67">
        <v>24.9438</v>
      </c>
      <c r="S70" s="67">
        <f>R70/$AZ70*100</f>
        <v>0.65822243684639681</v>
      </c>
      <c r="T70" s="67">
        <v>65.617000000000004</v>
      </c>
      <c r="U70" s="67">
        <f>T70/$AZ70*100</f>
        <v>1.7315157128645202</v>
      </c>
      <c r="V70" s="67">
        <v>301.71699999999998</v>
      </c>
      <c r="W70" s="67">
        <f>V70/$AZ70*100</f>
        <v>7.9617740271323649</v>
      </c>
      <c r="X70" s="67">
        <v>173.87299999999999</v>
      </c>
      <c r="Y70" s="67">
        <f>X70/$AZ70*100</f>
        <v>4.5881986610618082</v>
      </c>
      <c r="Z70" s="67">
        <v>165.63399999999999</v>
      </c>
      <c r="AA70" s="67">
        <f>Z70/$AZ70*100</f>
        <v>4.3707861314080487</v>
      </c>
      <c r="AB70" s="67">
        <v>37.171999999999997</v>
      </c>
      <c r="AC70" s="111">
        <f>(SUM(AB11:AB68))/(SUM($AZ$5:$AZ$62)-$AZ$7-$AZ$13)*100</f>
        <v>0.97274514301741077</v>
      </c>
      <c r="AD70" s="67">
        <v>64.992000000000004</v>
      </c>
      <c r="AE70" s="67">
        <f>AD70/$AZ70*100</f>
        <v>1.7150230764968057</v>
      </c>
      <c r="AF70" s="67">
        <v>570.54</v>
      </c>
      <c r="AG70" s="67">
        <f>AF70/$AZ70*100</f>
        <v>15.055534005177368</v>
      </c>
      <c r="AH70" s="67">
        <v>72.299000000000007</v>
      </c>
      <c r="AI70" s="111">
        <f>(SUM(AH11:AH68)-AH7-AH13)/(SUM($AZ$5:$AZ$62)-$AZ$7-$AZ$13)*100</f>
        <v>1.8598770913350029</v>
      </c>
      <c r="AJ70" s="67">
        <v>768.01</v>
      </c>
      <c r="AK70" s="67">
        <f>AJ70/$AZ70*100</f>
        <v>20.266415450829513</v>
      </c>
      <c r="AL70" s="67">
        <v>100.58</v>
      </c>
      <c r="AM70" s="67">
        <f>AL70/$AZ70*100</f>
        <v>2.6541269853835656</v>
      </c>
      <c r="AN70" s="67">
        <v>67.313000000000002</v>
      </c>
      <c r="AO70" s="67">
        <f>AN70/$AZ70*100</f>
        <v>1.7762701309119504</v>
      </c>
      <c r="AP70" s="67">
        <v>180.65199999999999</v>
      </c>
      <c r="AQ70" s="67">
        <f>AP70/$AZ70*100</f>
        <v>4.7670843921605872</v>
      </c>
      <c r="AR70" s="67">
        <v>94.8</v>
      </c>
      <c r="AS70" s="67">
        <f>AR70/$AZ70*100</f>
        <v>2.5016030842549419</v>
      </c>
      <c r="AT70" s="67">
        <v>78.576999999999998</v>
      </c>
      <c r="AU70" s="67">
        <f>AT70/$AZ70*100</f>
        <v>2.0735070205854487</v>
      </c>
      <c r="AV70" s="67">
        <v>155.00399999999999</v>
      </c>
      <c r="AW70" s="67">
        <f>AV70/$AZ70*100</f>
        <v>4.0902793720659592</v>
      </c>
      <c r="AX70" s="67">
        <v>360.7</v>
      </c>
      <c r="AY70" s="111">
        <f>(SUM(AX11:AX68)-AX7)/(SUM($AZ$5:$AZ$62)-$AZ$7-$AZ$13)*100</f>
        <v>5.8027731352359098</v>
      </c>
      <c r="AZ70" s="72">
        <v>3789.57</v>
      </c>
      <c r="BA70" s="67">
        <f>AZ70/4961*100</f>
        <v>76.387220318484182</v>
      </c>
    </row>
    <row r="71" spans="1:53" ht="15" customHeight="1" x14ac:dyDescent="0.2">
      <c r="A71" s="102" t="s">
        <v>231</v>
      </c>
      <c r="B71" s="86"/>
      <c r="C71" s="80"/>
      <c r="D71" s="4">
        <v>56</v>
      </c>
      <c r="E71" s="19" t="s">
        <v>147</v>
      </c>
      <c r="F71" s="4">
        <v>56</v>
      </c>
      <c r="G71" s="19" t="s">
        <v>147</v>
      </c>
      <c r="H71" s="4">
        <v>56</v>
      </c>
      <c r="I71" s="19" t="s">
        <v>147</v>
      </c>
      <c r="J71" s="4">
        <v>56</v>
      </c>
      <c r="K71" s="19" t="s">
        <v>147</v>
      </c>
      <c r="L71" s="4">
        <v>56</v>
      </c>
      <c r="M71" s="19" t="s">
        <v>147</v>
      </c>
      <c r="N71" s="4">
        <v>56</v>
      </c>
      <c r="O71" s="19" t="s">
        <v>147</v>
      </c>
      <c r="P71" s="4">
        <v>56</v>
      </c>
      <c r="Q71" s="19" t="s">
        <v>147</v>
      </c>
      <c r="R71" s="4">
        <v>56</v>
      </c>
      <c r="S71" s="19" t="s">
        <v>147</v>
      </c>
      <c r="T71" s="4">
        <v>56</v>
      </c>
      <c r="U71" s="19" t="s">
        <v>147</v>
      </c>
      <c r="V71" s="4">
        <v>56</v>
      </c>
      <c r="W71" s="19" t="s">
        <v>147</v>
      </c>
      <c r="X71" s="4">
        <v>56</v>
      </c>
      <c r="Y71" s="19" t="s">
        <v>147</v>
      </c>
      <c r="Z71" s="4">
        <v>56</v>
      </c>
      <c r="AA71" s="19" t="s">
        <v>147</v>
      </c>
      <c r="AB71" s="4">
        <v>52</v>
      </c>
      <c r="AC71" s="19" t="s">
        <v>147</v>
      </c>
      <c r="AD71" s="4">
        <v>56</v>
      </c>
      <c r="AE71" s="19" t="s">
        <v>147</v>
      </c>
      <c r="AF71" s="4">
        <v>56</v>
      </c>
      <c r="AG71" s="19" t="s">
        <v>147</v>
      </c>
      <c r="AH71" s="4">
        <v>55</v>
      </c>
      <c r="AI71" s="19" t="s">
        <v>147</v>
      </c>
      <c r="AJ71" s="4">
        <v>56</v>
      </c>
      <c r="AK71" s="19" t="s">
        <v>147</v>
      </c>
      <c r="AL71" s="4">
        <v>56</v>
      </c>
      <c r="AM71" s="19" t="s">
        <v>147</v>
      </c>
      <c r="AN71" s="4">
        <v>56</v>
      </c>
      <c r="AO71" s="19" t="s">
        <v>147</v>
      </c>
      <c r="AP71" s="4">
        <v>56</v>
      </c>
      <c r="AQ71" s="19" t="s">
        <v>147</v>
      </c>
      <c r="AR71" s="4">
        <v>56</v>
      </c>
      <c r="AS71" s="19" t="s">
        <v>147</v>
      </c>
      <c r="AT71" s="4">
        <v>56</v>
      </c>
      <c r="AU71" s="19" t="s">
        <v>147</v>
      </c>
      <c r="AV71" s="4">
        <v>50</v>
      </c>
      <c r="AW71" s="19" t="s">
        <v>147</v>
      </c>
      <c r="AX71" s="4">
        <v>34</v>
      </c>
      <c r="AY71" s="19" t="s">
        <v>147</v>
      </c>
      <c r="AZ71" s="4">
        <v>56</v>
      </c>
      <c r="BA71" s="19" t="s">
        <v>147</v>
      </c>
    </row>
    <row r="72" spans="1:53" ht="41.25" customHeight="1" x14ac:dyDescent="0.2">
      <c r="A72" s="185" t="s">
        <v>383</v>
      </c>
      <c r="B72" s="185"/>
      <c r="C72" s="18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row>
    <row r="73" spans="1:53" x14ac:dyDescent="0.2">
      <c r="A73" s="144" t="s">
        <v>750</v>
      </c>
      <c r="B73" s="3"/>
      <c r="C73" s="26"/>
      <c r="AZ73" s="1">
        <f>AZ70*AZ71</f>
        <v>212215.92</v>
      </c>
    </row>
    <row r="74" spans="1:53" x14ac:dyDescent="0.2">
      <c r="A74" s="145" t="s">
        <v>751</v>
      </c>
      <c r="B74" s="3"/>
      <c r="C74" s="26"/>
    </row>
    <row r="75" spans="1:53" x14ac:dyDescent="0.2">
      <c r="A75" s="22"/>
      <c r="B75" s="22"/>
      <c r="C75" s="22"/>
    </row>
  </sheetData>
  <mergeCells count="28">
    <mergeCell ref="AV3:AW3"/>
    <mergeCell ref="AX3:AY3"/>
    <mergeCell ref="A1:C1"/>
    <mergeCell ref="AZ3:BA3"/>
    <mergeCell ref="AL3:AM3"/>
    <mergeCell ref="AN3:AO3"/>
    <mergeCell ref="AP3:AQ3"/>
    <mergeCell ref="AR3:AS3"/>
    <mergeCell ref="AT3:AU3"/>
    <mergeCell ref="AB3:AC3"/>
    <mergeCell ref="AD3:AE3"/>
    <mergeCell ref="AF3:AG3"/>
    <mergeCell ref="AH3:AI3"/>
    <mergeCell ref="AJ3:AK3"/>
    <mergeCell ref="L3:M3"/>
    <mergeCell ref="N3:O3"/>
    <mergeCell ref="A72:C72"/>
    <mergeCell ref="D3:E3"/>
    <mergeCell ref="F3:G3"/>
    <mergeCell ref="H3:I3"/>
    <mergeCell ref="J3:K3"/>
    <mergeCell ref="A2:B2"/>
    <mergeCell ref="Z3:AA3"/>
    <mergeCell ref="P3:Q3"/>
    <mergeCell ref="R3:S3"/>
    <mergeCell ref="T3:U3"/>
    <mergeCell ref="V3:W3"/>
    <mergeCell ref="X3:Y3"/>
  </mergeCells>
  <conditionalFormatting sqref="A5:BA62 A64:BA68 B63:BA63 A70:BA71 B69:BA69">
    <cfRule type="expression" dxfId="18" priority="3">
      <formula>MOD( ROW( ), 2) =0</formula>
    </cfRule>
  </conditionalFormatting>
  <conditionalFormatting sqref="A63">
    <cfRule type="expression" dxfId="17" priority="2">
      <formula>MOD( ROW( ), 2) =0</formula>
    </cfRule>
  </conditionalFormatting>
  <conditionalFormatting sqref="A69">
    <cfRule type="expression" dxfId="16" priority="1">
      <formula>MOD( ROW( ), 2) =0</formula>
    </cfRule>
  </conditionalFormatting>
  <hyperlinks>
    <hyperlink ref="A2" location="TOC!A1" display="Return to Table of Contents"/>
  </hyperlinks>
  <pageMargins left="0.25" right="0.25" top="0.75" bottom="0.75" header="0.3" footer="0.3"/>
  <pageSetup scale="59" fitToWidth="0" orientation="portrait" horizontalDpi="300" verticalDpi="300" r:id="rId1"/>
  <headerFooter>
    <oddHeader>&amp;L&amp;"Arial,Bold"2010-11 &amp;"Arial,Bold Italic"Survey of Dental Education&amp;"Arial,Bold"
Volume 4 - Curriculum</oddHeader>
  </headerFooter>
  <colBreaks count="4" manualBreakCount="4">
    <brk id="13" max="1048575" man="1"/>
    <brk id="23" max="1048575" man="1"/>
    <brk id="33" max="1048575" man="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zoomScaleNormal="100" workbookViewId="0">
      <pane xSplit="3" ySplit="4" topLeftCell="D5" activePane="bottomRight" state="frozen"/>
      <selection pane="topRight" activeCell="D1" sqref="D1"/>
      <selection pane="bottomLeft" activeCell="A4" sqref="A4"/>
      <selection pane="bottomRight" sqref="A1:C1"/>
    </sheetView>
  </sheetViews>
  <sheetFormatPr defaultColWidth="8.7109375" defaultRowHeight="12.75" x14ac:dyDescent="0.2"/>
  <cols>
    <col min="1" max="1" width="7" style="3" customWidth="1"/>
    <col min="2" max="2" width="19" style="11" customWidth="1"/>
    <col min="3" max="3" width="48.28515625" style="11" bestFit="1" customWidth="1"/>
    <col min="4" max="4" width="9.5703125" style="10" customWidth="1"/>
    <col min="5" max="5" width="7.42578125" style="10" customWidth="1"/>
    <col min="6" max="6" width="11.28515625" style="10" customWidth="1"/>
    <col min="7" max="7" width="7.5703125" style="10" customWidth="1"/>
    <col min="8" max="8" width="12.42578125" style="1" customWidth="1"/>
    <col min="9" max="9" width="6.7109375" style="10" customWidth="1"/>
    <col min="10" max="10" width="13.28515625" style="10" customWidth="1"/>
    <col min="11" max="11" width="8" style="10" customWidth="1"/>
    <col min="12" max="12" width="11" style="10" customWidth="1"/>
    <col min="13" max="13" width="8.85546875" style="10" customWidth="1"/>
    <col min="14" max="14" width="11.28515625" style="1" customWidth="1"/>
    <col min="15" max="15" width="8.42578125" style="1" customWidth="1"/>
    <col min="16" max="16" width="10.42578125" style="1" customWidth="1"/>
    <col min="17" max="17" width="8.5703125" style="1" bestFit="1" customWidth="1"/>
    <col min="18" max="18" width="9.140625" style="1" customWidth="1"/>
    <col min="19" max="19" width="8" style="1" customWidth="1"/>
    <col min="20" max="16384" width="8.7109375" style="1"/>
  </cols>
  <sheetData>
    <row r="1" spans="1:19" ht="34.5" customHeight="1" x14ac:dyDescent="0.2">
      <c r="A1" s="190" t="s">
        <v>150</v>
      </c>
      <c r="B1" s="190"/>
      <c r="C1" s="190"/>
      <c r="D1" s="21"/>
      <c r="E1" s="21"/>
      <c r="F1" s="21"/>
      <c r="G1" s="21"/>
      <c r="H1" s="21"/>
      <c r="I1" s="21"/>
      <c r="J1" s="21"/>
      <c r="K1" s="21"/>
      <c r="L1" s="21"/>
      <c r="M1" s="21"/>
      <c r="N1" s="21"/>
      <c r="O1" s="21"/>
      <c r="P1" s="21"/>
      <c r="Q1" s="21"/>
      <c r="R1" s="21"/>
      <c r="S1" s="21"/>
    </row>
    <row r="2" spans="1:19" s="26" customFormat="1" x14ac:dyDescent="0.2">
      <c r="A2" s="188" t="s">
        <v>773</v>
      </c>
      <c r="B2" s="188"/>
      <c r="C2" s="158"/>
      <c r="D2" s="157"/>
      <c r="E2" s="157"/>
      <c r="F2" s="157"/>
      <c r="G2" s="157"/>
      <c r="H2" s="157"/>
      <c r="I2" s="157"/>
      <c r="J2" s="157"/>
      <c r="K2" s="157"/>
      <c r="L2" s="157"/>
      <c r="M2" s="157"/>
      <c r="N2" s="157"/>
      <c r="O2" s="157"/>
      <c r="P2" s="157"/>
      <c r="Q2" s="157"/>
      <c r="R2" s="157"/>
      <c r="S2" s="157"/>
    </row>
    <row r="3" spans="1:19" ht="54" customHeight="1" x14ac:dyDescent="0.2">
      <c r="A3" s="151"/>
      <c r="B3" s="43"/>
      <c r="C3" s="112"/>
      <c r="D3" s="193" t="s">
        <v>415</v>
      </c>
      <c r="E3" s="193"/>
      <c r="F3" s="193" t="s">
        <v>409</v>
      </c>
      <c r="G3" s="193"/>
      <c r="H3" s="193" t="s">
        <v>411</v>
      </c>
      <c r="I3" s="193"/>
      <c r="J3" s="193" t="s">
        <v>752</v>
      </c>
      <c r="K3" s="193"/>
      <c r="L3" s="193" t="s">
        <v>412</v>
      </c>
      <c r="M3" s="193"/>
      <c r="N3" s="193" t="s">
        <v>410</v>
      </c>
      <c r="O3" s="193"/>
      <c r="P3" s="193" t="s">
        <v>413</v>
      </c>
      <c r="Q3" s="193"/>
      <c r="R3" s="193" t="s">
        <v>414</v>
      </c>
      <c r="S3" s="193"/>
    </row>
    <row r="4" spans="1:19" s="2" customFormat="1" ht="21" customHeight="1" thickBot="1" x14ac:dyDescent="0.25">
      <c r="A4" s="108" t="s">
        <v>7</v>
      </c>
      <c r="B4" s="46" t="s">
        <v>9</v>
      </c>
      <c r="C4" s="46" t="s">
        <v>8</v>
      </c>
      <c r="D4" s="41" t="s">
        <v>380</v>
      </c>
      <c r="E4" s="41" t="s">
        <v>148</v>
      </c>
      <c r="F4" s="41" t="s">
        <v>380</v>
      </c>
      <c r="G4" s="41" t="s">
        <v>148</v>
      </c>
      <c r="H4" s="41" t="s">
        <v>380</v>
      </c>
      <c r="I4" s="41" t="s">
        <v>148</v>
      </c>
      <c r="J4" s="41" t="s">
        <v>380</v>
      </c>
      <c r="K4" s="41" t="s">
        <v>148</v>
      </c>
      <c r="L4" s="41" t="s">
        <v>380</v>
      </c>
      <c r="M4" s="41" t="s">
        <v>148</v>
      </c>
      <c r="N4" s="41" t="s">
        <v>380</v>
      </c>
      <c r="O4" s="41" t="s">
        <v>148</v>
      </c>
      <c r="P4" s="41" t="s">
        <v>380</v>
      </c>
      <c r="Q4" s="41" t="s">
        <v>148</v>
      </c>
      <c r="R4" s="41" t="s">
        <v>380</v>
      </c>
      <c r="S4" s="41" t="s">
        <v>148</v>
      </c>
    </row>
    <row r="5" spans="1:19" ht="15" customHeight="1" x14ac:dyDescent="0.2">
      <c r="A5" s="54" t="s">
        <v>108</v>
      </c>
      <c r="B5" s="55" t="s">
        <v>23</v>
      </c>
      <c r="C5" s="55" t="s">
        <v>109</v>
      </c>
      <c r="D5" s="109">
        <v>36</v>
      </c>
      <c r="E5" s="91">
        <v>10.5</v>
      </c>
      <c r="F5" s="109">
        <v>124</v>
      </c>
      <c r="G5" s="91">
        <v>36.299999999999997</v>
      </c>
      <c r="H5" s="109">
        <v>20</v>
      </c>
      <c r="I5" s="91">
        <v>5.8</v>
      </c>
      <c r="J5" s="109">
        <v>28</v>
      </c>
      <c r="K5" s="91">
        <v>8.1999999999999993</v>
      </c>
      <c r="L5" s="109">
        <v>50</v>
      </c>
      <c r="M5" s="91">
        <v>14.6</v>
      </c>
      <c r="N5" s="109">
        <v>84</v>
      </c>
      <c r="O5" s="91">
        <v>24.6</v>
      </c>
      <c r="P5" s="114" t="s">
        <v>147</v>
      </c>
      <c r="Q5" s="116" t="s">
        <v>147</v>
      </c>
      <c r="R5" s="109">
        <v>342</v>
      </c>
      <c r="S5" s="91">
        <v>7.3</v>
      </c>
    </row>
    <row r="6" spans="1:19" ht="15" customHeight="1" x14ac:dyDescent="0.2">
      <c r="A6" s="60" t="s">
        <v>16</v>
      </c>
      <c r="B6" s="61" t="s">
        <v>18</v>
      </c>
      <c r="C6" s="61" t="s">
        <v>378</v>
      </c>
      <c r="D6" s="95">
        <v>52</v>
      </c>
      <c r="E6" s="67">
        <v>30</v>
      </c>
      <c r="F6" s="95">
        <v>24.5</v>
      </c>
      <c r="G6" s="67">
        <v>14.1</v>
      </c>
      <c r="H6" s="95">
        <v>8</v>
      </c>
      <c r="I6" s="67">
        <v>4.5999999999999996</v>
      </c>
      <c r="J6" s="95">
        <v>27</v>
      </c>
      <c r="K6" s="67">
        <v>15.6</v>
      </c>
      <c r="L6" s="95">
        <v>30</v>
      </c>
      <c r="M6" s="67">
        <v>17.3</v>
      </c>
      <c r="N6" s="95">
        <v>32</v>
      </c>
      <c r="O6" s="67">
        <v>18.399999999999999</v>
      </c>
      <c r="P6" s="65" t="s">
        <v>147</v>
      </c>
      <c r="Q6" s="110" t="s">
        <v>147</v>
      </c>
      <c r="R6" s="63">
        <v>173.5</v>
      </c>
      <c r="S6" s="67">
        <v>2.2999999999999998</v>
      </c>
    </row>
    <row r="7" spans="1:19" ht="15" customHeight="1" x14ac:dyDescent="0.2">
      <c r="A7" s="60" t="s">
        <v>16</v>
      </c>
      <c r="B7" s="61" t="s">
        <v>18</v>
      </c>
      <c r="C7" s="61" t="s">
        <v>103</v>
      </c>
      <c r="D7" s="95">
        <v>46</v>
      </c>
      <c r="E7" s="67">
        <v>20.399999999999999</v>
      </c>
      <c r="F7" s="95">
        <v>6</v>
      </c>
      <c r="G7" s="67">
        <v>2.7</v>
      </c>
      <c r="H7" s="95">
        <v>32</v>
      </c>
      <c r="I7" s="67">
        <v>14.2</v>
      </c>
      <c r="J7" s="95">
        <v>69</v>
      </c>
      <c r="K7" s="67">
        <v>30.7</v>
      </c>
      <c r="L7" s="95">
        <v>33</v>
      </c>
      <c r="M7" s="67">
        <v>14.7</v>
      </c>
      <c r="N7" s="95">
        <v>24</v>
      </c>
      <c r="O7" s="67">
        <v>10.7</v>
      </c>
      <c r="P7" s="62">
        <v>15</v>
      </c>
      <c r="Q7" s="67">
        <v>6.7</v>
      </c>
      <c r="R7" s="63">
        <v>225</v>
      </c>
      <c r="S7" s="67">
        <v>4.7</v>
      </c>
    </row>
    <row r="8" spans="1:19" ht="15" customHeight="1" x14ac:dyDescent="0.2">
      <c r="A8" s="60" t="s">
        <v>24</v>
      </c>
      <c r="B8" s="61" t="s">
        <v>18</v>
      </c>
      <c r="C8" s="61" t="s">
        <v>127</v>
      </c>
      <c r="D8" s="95">
        <v>72</v>
      </c>
      <c r="E8" s="67">
        <v>17.399999999999999</v>
      </c>
      <c r="F8" s="95">
        <v>49</v>
      </c>
      <c r="G8" s="67">
        <v>11.9</v>
      </c>
      <c r="H8" s="95">
        <v>79</v>
      </c>
      <c r="I8" s="67">
        <v>19.100000000000001</v>
      </c>
      <c r="J8" s="95">
        <v>20</v>
      </c>
      <c r="K8" s="67">
        <v>4.8</v>
      </c>
      <c r="L8" s="95">
        <v>156</v>
      </c>
      <c r="M8" s="67">
        <v>37.799999999999997</v>
      </c>
      <c r="N8" s="95">
        <v>37</v>
      </c>
      <c r="O8" s="67">
        <v>9</v>
      </c>
      <c r="P8" s="65" t="s">
        <v>147</v>
      </c>
      <c r="Q8" s="110" t="s">
        <v>147</v>
      </c>
      <c r="R8" s="63">
        <v>413</v>
      </c>
      <c r="S8" s="67">
        <v>9.3000000000000007</v>
      </c>
    </row>
    <row r="9" spans="1:19" ht="15" customHeight="1" x14ac:dyDescent="0.2">
      <c r="A9" s="60" t="s">
        <v>24</v>
      </c>
      <c r="B9" s="61" t="s">
        <v>23</v>
      </c>
      <c r="C9" s="61" t="s">
        <v>128</v>
      </c>
      <c r="D9" s="95">
        <v>44</v>
      </c>
      <c r="E9" s="67">
        <v>15.9</v>
      </c>
      <c r="F9" s="95">
        <v>66</v>
      </c>
      <c r="G9" s="67">
        <v>23.9</v>
      </c>
      <c r="H9" s="95">
        <v>33</v>
      </c>
      <c r="I9" s="67">
        <v>12</v>
      </c>
      <c r="J9" s="95">
        <v>27</v>
      </c>
      <c r="K9" s="67">
        <v>9.8000000000000007</v>
      </c>
      <c r="L9" s="95">
        <v>50</v>
      </c>
      <c r="M9" s="67">
        <v>18.100000000000001</v>
      </c>
      <c r="N9" s="95">
        <v>44</v>
      </c>
      <c r="O9" s="67">
        <v>15.9</v>
      </c>
      <c r="P9" s="62">
        <v>12</v>
      </c>
      <c r="Q9" s="67">
        <v>4.3</v>
      </c>
      <c r="R9" s="63">
        <v>276</v>
      </c>
      <c r="S9" s="67">
        <v>6.3</v>
      </c>
    </row>
    <row r="10" spans="1:19" ht="15" customHeight="1" x14ac:dyDescent="0.2">
      <c r="A10" s="60" t="s">
        <v>24</v>
      </c>
      <c r="B10" s="61" t="s">
        <v>23</v>
      </c>
      <c r="C10" s="61" t="s">
        <v>104</v>
      </c>
      <c r="D10" s="95">
        <v>47</v>
      </c>
      <c r="E10" s="67">
        <v>24.2</v>
      </c>
      <c r="F10" s="95">
        <v>26</v>
      </c>
      <c r="G10" s="67">
        <v>13.4</v>
      </c>
      <c r="H10" s="95">
        <v>12</v>
      </c>
      <c r="I10" s="67">
        <v>6.2</v>
      </c>
      <c r="J10" s="95">
        <v>42</v>
      </c>
      <c r="K10" s="67">
        <v>21.6</v>
      </c>
      <c r="L10" s="95">
        <v>42</v>
      </c>
      <c r="M10" s="67">
        <v>21.6</v>
      </c>
      <c r="N10" s="95">
        <v>25</v>
      </c>
      <c r="O10" s="67">
        <v>12.9</v>
      </c>
      <c r="P10" s="65" t="s">
        <v>147</v>
      </c>
      <c r="Q10" s="110" t="s">
        <v>147</v>
      </c>
      <c r="R10" s="63">
        <v>194</v>
      </c>
      <c r="S10" s="67">
        <v>4.0999999999999996</v>
      </c>
    </row>
    <row r="11" spans="1:19" ht="15" customHeight="1" x14ac:dyDescent="0.2">
      <c r="A11" s="60" t="s">
        <v>24</v>
      </c>
      <c r="B11" s="61" t="s">
        <v>18</v>
      </c>
      <c r="C11" s="61" t="s">
        <v>39</v>
      </c>
      <c r="D11" s="95">
        <v>121</v>
      </c>
      <c r="E11" s="67">
        <v>46</v>
      </c>
      <c r="F11" s="95">
        <v>49</v>
      </c>
      <c r="G11" s="67">
        <v>18.600000000000001</v>
      </c>
      <c r="H11" s="95">
        <v>16</v>
      </c>
      <c r="I11" s="67">
        <v>6.1</v>
      </c>
      <c r="J11" s="95">
        <v>36</v>
      </c>
      <c r="K11" s="67">
        <v>13.7</v>
      </c>
      <c r="L11" s="95">
        <v>31</v>
      </c>
      <c r="M11" s="67">
        <v>11.8</v>
      </c>
      <c r="N11" s="95">
        <v>10</v>
      </c>
      <c r="O11" s="67">
        <v>3.8</v>
      </c>
      <c r="P11" s="65" t="s">
        <v>147</v>
      </c>
      <c r="Q11" s="110" t="s">
        <v>147</v>
      </c>
      <c r="R11" s="63">
        <v>263</v>
      </c>
      <c r="S11" s="67">
        <v>4.8</v>
      </c>
    </row>
    <row r="12" spans="1:19" ht="15" customHeight="1" x14ac:dyDescent="0.2">
      <c r="A12" s="60" t="s">
        <v>24</v>
      </c>
      <c r="B12" s="61" t="s">
        <v>18</v>
      </c>
      <c r="C12" s="61" t="s">
        <v>25</v>
      </c>
      <c r="D12" s="95">
        <v>91.5</v>
      </c>
      <c r="E12" s="67">
        <v>4.7</v>
      </c>
      <c r="F12" s="95">
        <v>25</v>
      </c>
      <c r="G12" s="67">
        <v>1.3</v>
      </c>
      <c r="H12" s="95">
        <v>110.34</v>
      </c>
      <c r="I12" s="67">
        <v>5.7</v>
      </c>
      <c r="J12" s="95">
        <v>104.5</v>
      </c>
      <c r="K12" s="67">
        <v>5.4</v>
      </c>
      <c r="L12" s="95">
        <v>62.34</v>
      </c>
      <c r="M12" s="67">
        <v>3.2</v>
      </c>
      <c r="N12" s="95">
        <v>37.5</v>
      </c>
      <c r="O12" s="67">
        <v>1.9</v>
      </c>
      <c r="P12" s="63">
        <v>1500</v>
      </c>
      <c r="Q12" s="67">
        <v>77.7</v>
      </c>
      <c r="R12" s="63">
        <v>1931.18</v>
      </c>
      <c r="S12" s="67">
        <v>31.3</v>
      </c>
    </row>
    <row r="13" spans="1:19" ht="15" customHeight="1" x14ac:dyDescent="0.2">
      <c r="A13" s="60" t="s">
        <v>24</v>
      </c>
      <c r="B13" s="61" t="s">
        <v>18</v>
      </c>
      <c r="C13" s="61" t="s">
        <v>145</v>
      </c>
      <c r="D13" s="95">
        <v>33.5</v>
      </c>
      <c r="E13" s="67">
        <v>47.2</v>
      </c>
      <c r="F13" s="95">
        <v>20</v>
      </c>
      <c r="G13" s="67">
        <v>28.2</v>
      </c>
      <c r="H13" s="95">
        <v>3</v>
      </c>
      <c r="I13" s="67">
        <v>4.2</v>
      </c>
      <c r="J13" s="95">
        <v>4.5</v>
      </c>
      <c r="K13" s="67">
        <v>6.3</v>
      </c>
      <c r="L13" s="95">
        <v>9</v>
      </c>
      <c r="M13" s="67">
        <v>12.7</v>
      </c>
      <c r="N13" s="95">
        <v>1</v>
      </c>
      <c r="O13" s="67">
        <v>1.4</v>
      </c>
      <c r="P13" s="65" t="s">
        <v>147</v>
      </c>
      <c r="Q13" s="110" t="s">
        <v>147</v>
      </c>
      <c r="R13" s="63">
        <v>71</v>
      </c>
      <c r="S13" s="67">
        <v>3.3</v>
      </c>
    </row>
    <row r="14" spans="1:19" ht="15" customHeight="1" x14ac:dyDescent="0.2">
      <c r="A14" s="60" t="s">
        <v>34</v>
      </c>
      <c r="B14" s="61" t="s">
        <v>23</v>
      </c>
      <c r="C14" s="61" t="s">
        <v>35</v>
      </c>
      <c r="D14" s="95">
        <v>24</v>
      </c>
      <c r="E14" s="67">
        <v>10.7</v>
      </c>
      <c r="F14" s="95">
        <v>23</v>
      </c>
      <c r="G14" s="67">
        <v>10.199999999999999</v>
      </c>
      <c r="H14" s="95">
        <v>12</v>
      </c>
      <c r="I14" s="67">
        <v>5.3</v>
      </c>
      <c r="J14" s="95">
        <v>60</v>
      </c>
      <c r="K14" s="67">
        <v>26.7</v>
      </c>
      <c r="L14" s="95">
        <v>50</v>
      </c>
      <c r="M14" s="67">
        <v>22.2</v>
      </c>
      <c r="N14" s="95">
        <v>56</v>
      </c>
      <c r="O14" s="67">
        <v>24.9</v>
      </c>
      <c r="P14" s="65" t="s">
        <v>147</v>
      </c>
      <c r="Q14" s="110" t="s">
        <v>147</v>
      </c>
      <c r="R14" s="63">
        <v>225</v>
      </c>
      <c r="S14" s="67">
        <v>4</v>
      </c>
    </row>
    <row r="15" spans="1:19" ht="15" customHeight="1" x14ac:dyDescent="0.2">
      <c r="A15" s="60" t="s">
        <v>84</v>
      </c>
      <c r="B15" s="61" t="s">
        <v>23</v>
      </c>
      <c r="C15" s="61" t="s">
        <v>85</v>
      </c>
      <c r="D15" s="95">
        <v>127.125</v>
      </c>
      <c r="E15" s="67">
        <v>47.7</v>
      </c>
      <c r="F15" s="95">
        <v>38</v>
      </c>
      <c r="G15" s="67">
        <v>14.3</v>
      </c>
      <c r="H15" s="95">
        <v>8</v>
      </c>
      <c r="I15" s="67">
        <v>3</v>
      </c>
      <c r="J15" s="95">
        <v>52.25</v>
      </c>
      <c r="K15" s="67">
        <v>19.600000000000001</v>
      </c>
      <c r="L15" s="95">
        <v>29.125</v>
      </c>
      <c r="M15" s="67">
        <v>10.9</v>
      </c>
      <c r="N15" s="95">
        <v>2</v>
      </c>
      <c r="O15" s="67">
        <v>0.8</v>
      </c>
      <c r="P15" s="62">
        <v>10</v>
      </c>
      <c r="Q15" s="67">
        <v>3.8</v>
      </c>
      <c r="R15" s="63">
        <v>266.5</v>
      </c>
      <c r="S15" s="67">
        <v>5.4</v>
      </c>
    </row>
    <row r="16" spans="1:19" ht="15" customHeight="1" x14ac:dyDescent="0.2">
      <c r="A16" s="60" t="s">
        <v>90</v>
      </c>
      <c r="B16" s="61" t="s">
        <v>18</v>
      </c>
      <c r="C16" s="61" t="s">
        <v>91</v>
      </c>
      <c r="D16" s="95">
        <v>15</v>
      </c>
      <c r="E16" s="67">
        <v>9.6999999999999993</v>
      </c>
      <c r="F16" s="95">
        <v>7</v>
      </c>
      <c r="G16" s="67">
        <v>4.5</v>
      </c>
      <c r="H16" s="96" t="s">
        <v>147</v>
      </c>
      <c r="I16" s="110" t="s">
        <v>147</v>
      </c>
      <c r="J16" s="95">
        <v>60</v>
      </c>
      <c r="K16" s="67">
        <v>39</v>
      </c>
      <c r="L16" s="95">
        <v>60</v>
      </c>
      <c r="M16" s="67">
        <v>39</v>
      </c>
      <c r="N16" s="95">
        <v>12</v>
      </c>
      <c r="O16" s="67">
        <v>7.8</v>
      </c>
      <c r="P16" s="65" t="s">
        <v>147</v>
      </c>
      <c r="Q16" s="110" t="s">
        <v>147</v>
      </c>
      <c r="R16" s="63">
        <v>154</v>
      </c>
      <c r="S16" s="67">
        <v>3.1</v>
      </c>
    </row>
    <row r="17" spans="1:19" ht="15" customHeight="1" x14ac:dyDescent="0.2">
      <c r="A17" s="60" t="s">
        <v>135</v>
      </c>
      <c r="B17" s="61" t="s">
        <v>23</v>
      </c>
      <c r="C17" s="61" t="s">
        <v>136</v>
      </c>
      <c r="D17" s="95">
        <v>87.05</v>
      </c>
      <c r="E17" s="67">
        <v>34.1</v>
      </c>
      <c r="F17" s="95">
        <v>31.3</v>
      </c>
      <c r="G17" s="67">
        <v>12.3</v>
      </c>
      <c r="H17" s="95">
        <v>19.45</v>
      </c>
      <c r="I17" s="67">
        <v>7.6</v>
      </c>
      <c r="J17" s="95">
        <v>33.35</v>
      </c>
      <c r="K17" s="67">
        <v>13.1</v>
      </c>
      <c r="L17" s="95">
        <v>61.5</v>
      </c>
      <c r="M17" s="67">
        <v>24.1</v>
      </c>
      <c r="N17" s="95">
        <v>8.4</v>
      </c>
      <c r="O17" s="67">
        <v>3.3</v>
      </c>
      <c r="P17" s="62">
        <v>14</v>
      </c>
      <c r="Q17" s="67">
        <v>5.5</v>
      </c>
      <c r="R17" s="63">
        <v>255.05</v>
      </c>
      <c r="S17" s="67">
        <v>6.1</v>
      </c>
    </row>
    <row r="18" spans="1:19" ht="15" customHeight="1" x14ac:dyDescent="0.2">
      <c r="A18" s="60" t="s">
        <v>135</v>
      </c>
      <c r="B18" s="61" t="s">
        <v>18</v>
      </c>
      <c r="C18" s="61" t="s">
        <v>140</v>
      </c>
      <c r="D18" s="95">
        <v>36</v>
      </c>
      <c r="E18" s="67">
        <v>14.8</v>
      </c>
      <c r="F18" s="95">
        <v>106</v>
      </c>
      <c r="G18" s="67">
        <v>43.4</v>
      </c>
      <c r="H18" s="95">
        <v>28</v>
      </c>
      <c r="I18" s="67">
        <v>11.5</v>
      </c>
      <c r="J18" s="95">
        <v>30</v>
      </c>
      <c r="K18" s="67">
        <v>12.3</v>
      </c>
      <c r="L18" s="95">
        <v>36</v>
      </c>
      <c r="M18" s="67">
        <v>14.8</v>
      </c>
      <c r="N18" s="95">
        <v>8</v>
      </c>
      <c r="O18" s="67">
        <v>3.3</v>
      </c>
      <c r="P18" s="65" t="s">
        <v>147</v>
      </c>
      <c r="Q18" s="110" t="s">
        <v>147</v>
      </c>
      <c r="R18" s="63">
        <v>244</v>
      </c>
      <c r="S18" s="67">
        <v>6.2</v>
      </c>
    </row>
    <row r="19" spans="1:19" ht="15" customHeight="1" x14ac:dyDescent="0.2">
      <c r="A19" s="60" t="s">
        <v>41</v>
      </c>
      <c r="B19" s="61" t="s">
        <v>23</v>
      </c>
      <c r="C19" s="61" t="s">
        <v>42</v>
      </c>
      <c r="D19" s="95">
        <v>39</v>
      </c>
      <c r="E19" s="67">
        <v>15.6</v>
      </c>
      <c r="F19" s="95">
        <v>32</v>
      </c>
      <c r="G19" s="67">
        <v>12.8</v>
      </c>
      <c r="H19" s="95">
        <v>10</v>
      </c>
      <c r="I19" s="67">
        <v>4</v>
      </c>
      <c r="J19" s="95">
        <v>31</v>
      </c>
      <c r="K19" s="67">
        <v>12.4</v>
      </c>
      <c r="L19" s="95">
        <v>88</v>
      </c>
      <c r="M19" s="67">
        <v>35.200000000000003</v>
      </c>
      <c r="N19" s="95">
        <v>30</v>
      </c>
      <c r="O19" s="67">
        <v>12</v>
      </c>
      <c r="P19" s="62">
        <v>20</v>
      </c>
      <c r="Q19" s="67">
        <v>8</v>
      </c>
      <c r="R19" s="63">
        <v>250</v>
      </c>
      <c r="S19" s="67">
        <v>4.7</v>
      </c>
    </row>
    <row r="20" spans="1:19" ht="15" customHeight="1" x14ac:dyDescent="0.2">
      <c r="A20" s="60" t="s">
        <v>88</v>
      </c>
      <c r="B20" s="61" t="s">
        <v>23</v>
      </c>
      <c r="C20" s="61" t="s">
        <v>89</v>
      </c>
      <c r="D20" s="95">
        <v>78</v>
      </c>
      <c r="E20" s="67">
        <v>17</v>
      </c>
      <c r="F20" s="95">
        <v>34</v>
      </c>
      <c r="G20" s="67">
        <v>7.4</v>
      </c>
      <c r="H20" s="95">
        <v>12</v>
      </c>
      <c r="I20" s="67">
        <v>2.6</v>
      </c>
      <c r="J20" s="95">
        <v>30</v>
      </c>
      <c r="K20" s="67">
        <v>6.5</v>
      </c>
      <c r="L20" s="95">
        <v>234</v>
      </c>
      <c r="M20" s="67">
        <v>51</v>
      </c>
      <c r="N20" s="95">
        <v>9</v>
      </c>
      <c r="O20" s="67">
        <v>2</v>
      </c>
      <c r="P20" s="95">
        <v>61.5</v>
      </c>
      <c r="Q20" s="67">
        <v>13.4</v>
      </c>
      <c r="R20" s="63">
        <v>458.5</v>
      </c>
      <c r="S20" s="67">
        <v>9.3000000000000007</v>
      </c>
    </row>
    <row r="21" spans="1:19" ht="15" customHeight="1" x14ac:dyDescent="0.2">
      <c r="A21" s="60" t="s">
        <v>88</v>
      </c>
      <c r="B21" s="61" t="s">
        <v>23</v>
      </c>
      <c r="C21" s="61" t="s">
        <v>98</v>
      </c>
      <c r="D21" s="95">
        <v>48</v>
      </c>
      <c r="E21" s="67">
        <v>32.9</v>
      </c>
      <c r="F21" s="95">
        <v>26</v>
      </c>
      <c r="G21" s="67">
        <v>17.8</v>
      </c>
      <c r="H21" s="95">
        <v>8</v>
      </c>
      <c r="I21" s="67">
        <v>5.5</v>
      </c>
      <c r="J21" s="95">
        <v>24</v>
      </c>
      <c r="K21" s="67">
        <v>16.399999999999999</v>
      </c>
      <c r="L21" s="95">
        <v>32</v>
      </c>
      <c r="M21" s="67">
        <v>21.9</v>
      </c>
      <c r="N21" s="95">
        <v>8</v>
      </c>
      <c r="O21" s="67">
        <v>5.5</v>
      </c>
      <c r="P21" s="96" t="s">
        <v>147</v>
      </c>
      <c r="Q21" s="110" t="s">
        <v>147</v>
      </c>
      <c r="R21" s="63">
        <v>146</v>
      </c>
      <c r="S21" s="67">
        <v>3</v>
      </c>
    </row>
    <row r="22" spans="1:19" ht="15" customHeight="1" x14ac:dyDescent="0.2">
      <c r="A22" s="60" t="s">
        <v>115</v>
      </c>
      <c r="B22" s="61" t="s">
        <v>23</v>
      </c>
      <c r="C22" s="61" t="s">
        <v>116</v>
      </c>
      <c r="D22" s="95">
        <v>199</v>
      </c>
      <c r="E22" s="67">
        <v>26</v>
      </c>
      <c r="F22" s="95">
        <v>96</v>
      </c>
      <c r="G22" s="67">
        <v>12.5</v>
      </c>
      <c r="H22" s="95">
        <v>122</v>
      </c>
      <c r="I22" s="67">
        <v>15.9</v>
      </c>
      <c r="J22" s="95">
        <v>154</v>
      </c>
      <c r="K22" s="67">
        <v>20.100000000000001</v>
      </c>
      <c r="L22" s="95">
        <v>108</v>
      </c>
      <c r="M22" s="67">
        <v>14.1</v>
      </c>
      <c r="N22" s="95">
        <v>59</v>
      </c>
      <c r="O22" s="67">
        <v>7.7</v>
      </c>
      <c r="P22" s="95">
        <v>28</v>
      </c>
      <c r="Q22" s="67">
        <v>3.7</v>
      </c>
      <c r="R22" s="63">
        <v>766</v>
      </c>
      <c r="S22" s="67">
        <v>16.5</v>
      </c>
    </row>
    <row r="23" spans="1:19" ht="15" customHeight="1" x14ac:dyDescent="0.2">
      <c r="A23" s="60" t="s">
        <v>21</v>
      </c>
      <c r="B23" s="61" t="s">
        <v>23</v>
      </c>
      <c r="C23" s="61" t="s">
        <v>22</v>
      </c>
      <c r="D23" s="95">
        <v>131.87</v>
      </c>
      <c r="E23" s="67">
        <v>20.2</v>
      </c>
      <c r="F23" s="95">
        <v>62.75</v>
      </c>
      <c r="G23" s="67">
        <v>9.6</v>
      </c>
      <c r="H23" s="95">
        <v>31.91</v>
      </c>
      <c r="I23" s="67">
        <v>4.9000000000000004</v>
      </c>
      <c r="J23" s="95">
        <v>72.81</v>
      </c>
      <c r="K23" s="67">
        <v>11.2</v>
      </c>
      <c r="L23" s="95">
        <v>168.65</v>
      </c>
      <c r="M23" s="67">
        <v>25.9</v>
      </c>
      <c r="N23" s="95">
        <v>171.76</v>
      </c>
      <c r="O23" s="67">
        <v>26.3</v>
      </c>
      <c r="P23" s="95">
        <v>12.28</v>
      </c>
      <c r="Q23" s="67">
        <v>1.9</v>
      </c>
      <c r="R23" s="63">
        <v>652.03</v>
      </c>
      <c r="S23" s="67">
        <v>10</v>
      </c>
    </row>
    <row r="24" spans="1:19" ht="15" customHeight="1" x14ac:dyDescent="0.2">
      <c r="A24" s="60" t="s">
        <v>95</v>
      </c>
      <c r="B24" s="61" t="s">
        <v>23</v>
      </c>
      <c r="C24" s="61" t="s">
        <v>114</v>
      </c>
      <c r="D24" s="95">
        <v>71</v>
      </c>
      <c r="E24" s="67">
        <v>29.2</v>
      </c>
      <c r="F24" s="95">
        <v>12</v>
      </c>
      <c r="G24" s="67">
        <v>4.9000000000000004</v>
      </c>
      <c r="H24" s="95">
        <v>14</v>
      </c>
      <c r="I24" s="67">
        <v>5.8</v>
      </c>
      <c r="J24" s="95">
        <v>49</v>
      </c>
      <c r="K24" s="67">
        <v>20.2</v>
      </c>
      <c r="L24" s="95">
        <v>85</v>
      </c>
      <c r="M24" s="67">
        <v>35</v>
      </c>
      <c r="N24" s="95">
        <v>12</v>
      </c>
      <c r="O24" s="67">
        <v>4.9000000000000004</v>
      </c>
      <c r="P24" s="65" t="s">
        <v>147</v>
      </c>
      <c r="Q24" s="110" t="s">
        <v>147</v>
      </c>
      <c r="R24" s="63">
        <v>243</v>
      </c>
      <c r="S24" s="67">
        <v>5.2</v>
      </c>
    </row>
    <row r="25" spans="1:19" ht="15" customHeight="1" x14ac:dyDescent="0.2">
      <c r="A25" s="60" t="s">
        <v>95</v>
      </c>
      <c r="B25" s="61" t="s">
        <v>23</v>
      </c>
      <c r="C25" s="61" t="s">
        <v>96</v>
      </c>
      <c r="D25" s="95">
        <v>48</v>
      </c>
      <c r="E25" s="67">
        <v>20.3</v>
      </c>
      <c r="F25" s="95">
        <v>41</v>
      </c>
      <c r="G25" s="67">
        <v>17.3</v>
      </c>
      <c r="H25" s="95">
        <v>42</v>
      </c>
      <c r="I25" s="67">
        <v>17.7</v>
      </c>
      <c r="J25" s="95">
        <v>21</v>
      </c>
      <c r="K25" s="67">
        <v>8.9</v>
      </c>
      <c r="L25" s="95">
        <v>68</v>
      </c>
      <c r="M25" s="67">
        <v>28.7</v>
      </c>
      <c r="N25" s="95">
        <v>17</v>
      </c>
      <c r="O25" s="67">
        <v>7.2</v>
      </c>
      <c r="P25" s="65" t="s">
        <v>147</v>
      </c>
      <c r="Q25" s="110" t="s">
        <v>147</v>
      </c>
      <c r="R25" s="63">
        <v>237</v>
      </c>
      <c r="S25" s="67">
        <v>4.9000000000000004</v>
      </c>
    </row>
    <row r="26" spans="1:19" ht="15" customHeight="1" x14ac:dyDescent="0.2">
      <c r="A26" s="60" t="s">
        <v>142</v>
      </c>
      <c r="B26" s="61" t="s">
        <v>23</v>
      </c>
      <c r="C26" s="61" t="s">
        <v>143</v>
      </c>
      <c r="D26" s="95">
        <v>52</v>
      </c>
      <c r="E26" s="67">
        <v>20.6</v>
      </c>
      <c r="F26" s="95">
        <v>94</v>
      </c>
      <c r="G26" s="67">
        <v>37.200000000000003</v>
      </c>
      <c r="H26" s="95">
        <v>17</v>
      </c>
      <c r="I26" s="67">
        <v>6.7</v>
      </c>
      <c r="J26" s="95">
        <v>16</v>
      </c>
      <c r="K26" s="67">
        <v>6.3</v>
      </c>
      <c r="L26" s="95">
        <v>62</v>
      </c>
      <c r="M26" s="67">
        <v>24.5</v>
      </c>
      <c r="N26" s="95">
        <v>12</v>
      </c>
      <c r="O26" s="67">
        <v>4.7</v>
      </c>
      <c r="P26" s="65" t="s">
        <v>147</v>
      </c>
      <c r="Q26" s="110" t="s">
        <v>147</v>
      </c>
      <c r="R26" s="63">
        <v>253</v>
      </c>
      <c r="S26" s="67">
        <v>7.6</v>
      </c>
    </row>
    <row r="27" spans="1:19" ht="15" customHeight="1" x14ac:dyDescent="0.2">
      <c r="A27" s="60" t="s">
        <v>122</v>
      </c>
      <c r="B27" s="61" t="s">
        <v>23</v>
      </c>
      <c r="C27" s="61" t="s">
        <v>123</v>
      </c>
      <c r="D27" s="95">
        <v>63</v>
      </c>
      <c r="E27" s="67">
        <v>17.8</v>
      </c>
      <c r="F27" s="95">
        <v>95</v>
      </c>
      <c r="G27" s="67">
        <v>26.8</v>
      </c>
      <c r="H27" s="95">
        <v>12</v>
      </c>
      <c r="I27" s="67">
        <v>3.4</v>
      </c>
      <c r="J27" s="95">
        <v>52</v>
      </c>
      <c r="K27" s="67">
        <v>14.7</v>
      </c>
      <c r="L27" s="95">
        <v>35</v>
      </c>
      <c r="M27" s="67">
        <v>9.9</v>
      </c>
      <c r="N27" s="95">
        <v>51</v>
      </c>
      <c r="O27" s="67">
        <v>14.4</v>
      </c>
      <c r="P27" s="62">
        <v>46</v>
      </c>
      <c r="Q27" s="67">
        <v>13</v>
      </c>
      <c r="R27" s="63">
        <v>354</v>
      </c>
      <c r="S27" s="67">
        <v>8</v>
      </c>
    </row>
    <row r="28" spans="1:19" ht="15" customHeight="1" x14ac:dyDescent="0.2">
      <c r="A28" s="60" t="s">
        <v>28</v>
      </c>
      <c r="B28" s="61" t="s">
        <v>18</v>
      </c>
      <c r="C28" s="61" t="s">
        <v>29</v>
      </c>
      <c r="D28" s="95">
        <v>50</v>
      </c>
      <c r="E28" s="67">
        <v>14.9</v>
      </c>
      <c r="F28" s="95">
        <v>60</v>
      </c>
      <c r="G28" s="67">
        <v>17.899999999999999</v>
      </c>
      <c r="H28" s="95">
        <v>30</v>
      </c>
      <c r="I28" s="67">
        <v>9</v>
      </c>
      <c r="J28" s="95">
        <v>30</v>
      </c>
      <c r="K28" s="67">
        <v>9</v>
      </c>
      <c r="L28" s="95">
        <v>30</v>
      </c>
      <c r="M28" s="67">
        <v>9</v>
      </c>
      <c r="N28" s="95">
        <v>135</v>
      </c>
      <c r="O28" s="67">
        <v>40.299999999999997</v>
      </c>
      <c r="P28" s="65" t="s">
        <v>147</v>
      </c>
      <c r="Q28" s="110" t="s">
        <v>147</v>
      </c>
      <c r="R28" s="63">
        <v>335</v>
      </c>
      <c r="S28" s="67">
        <v>5.7</v>
      </c>
    </row>
    <row r="29" spans="1:19" ht="15" customHeight="1" x14ac:dyDescent="0.2">
      <c r="A29" s="60" t="s">
        <v>28</v>
      </c>
      <c r="B29" s="61" t="s">
        <v>18</v>
      </c>
      <c r="C29" s="61" t="s">
        <v>64</v>
      </c>
      <c r="D29" s="95">
        <v>11</v>
      </c>
      <c r="E29" s="67">
        <v>6.5</v>
      </c>
      <c r="F29" s="95">
        <v>26</v>
      </c>
      <c r="G29" s="67">
        <v>15.5</v>
      </c>
      <c r="H29" s="95">
        <v>10</v>
      </c>
      <c r="I29" s="67">
        <v>6</v>
      </c>
      <c r="J29" s="95">
        <v>20</v>
      </c>
      <c r="K29" s="67">
        <v>11.9</v>
      </c>
      <c r="L29" s="95">
        <v>23</v>
      </c>
      <c r="M29" s="67">
        <v>13.7</v>
      </c>
      <c r="N29" s="95">
        <v>62</v>
      </c>
      <c r="O29" s="67">
        <v>36.9</v>
      </c>
      <c r="P29" s="62">
        <v>16</v>
      </c>
      <c r="Q29" s="67">
        <v>9.5</v>
      </c>
      <c r="R29" s="63">
        <v>168</v>
      </c>
      <c r="S29" s="67">
        <v>3.3</v>
      </c>
    </row>
    <row r="30" spans="1:19" ht="15" customHeight="1" x14ac:dyDescent="0.2">
      <c r="A30" s="60" t="s">
        <v>28</v>
      </c>
      <c r="B30" s="61" t="s">
        <v>18</v>
      </c>
      <c r="C30" s="61" t="s">
        <v>72</v>
      </c>
      <c r="D30" s="95">
        <v>51</v>
      </c>
      <c r="E30" s="67">
        <v>12.4</v>
      </c>
      <c r="F30" s="95">
        <v>106</v>
      </c>
      <c r="G30" s="67">
        <v>25.7</v>
      </c>
      <c r="H30" s="95">
        <v>23</v>
      </c>
      <c r="I30" s="67">
        <v>5.6</v>
      </c>
      <c r="J30" s="95">
        <v>54</v>
      </c>
      <c r="K30" s="67">
        <v>13.1</v>
      </c>
      <c r="L30" s="95">
        <v>152</v>
      </c>
      <c r="M30" s="67">
        <v>36.9</v>
      </c>
      <c r="N30" s="95">
        <v>20</v>
      </c>
      <c r="O30" s="67">
        <v>4.9000000000000004</v>
      </c>
      <c r="P30" s="62">
        <v>6</v>
      </c>
      <c r="Q30" s="67">
        <v>1.5</v>
      </c>
      <c r="R30" s="63">
        <v>412</v>
      </c>
      <c r="S30" s="67">
        <v>8.1999999999999993</v>
      </c>
    </row>
    <row r="31" spans="1:19" ht="15" customHeight="1" x14ac:dyDescent="0.2">
      <c r="A31" s="60" t="s">
        <v>37</v>
      </c>
      <c r="B31" s="61" t="s">
        <v>377</v>
      </c>
      <c r="C31" s="61" t="s">
        <v>38</v>
      </c>
      <c r="D31" s="95">
        <v>256</v>
      </c>
      <c r="E31" s="67">
        <v>44.7</v>
      </c>
      <c r="F31" s="95">
        <v>111</v>
      </c>
      <c r="G31" s="67">
        <v>19.399999999999999</v>
      </c>
      <c r="H31" s="95">
        <v>60</v>
      </c>
      <c r="I31" s="67">
        <v>10.5</v>
      </c>
      <c r="J31" s="95">
        <v>90</v>
      </c>
      <c r="K31" s="67">
        <v>15.7</v>
      </c>
      <c r="L31" s="95">
        <v>44</v>
      </c>
      <c r="M31" s="67">
        <v>7.7</v>
      </c>
      <c r="N31" s="95">
        <v>12</v>
      </c>
      <c r="O31" s="67">
        <v>2.1</v>
      </c>
      <c r="P31" s="65" t="s">
        <v>147</v>
      </c>
      <c r="Q31" s="110" t="s">
        <v>147</v>
      </c>
      <c r="R31" s="63">
        <v>573</v>
      </c>
      <c r="S31" s="67">
        <v>10.3</v>
      </c>
    </row>
    <row r="32" spans="1:19" ht="15" customHeight="1" x14ac:dyDescent="0.2">
      <c r="A32" s="60" t="s">
        <v>37</v>
      </c>
      <c r="B32" s="61" t="s">
        <v>23</v>
      </c>
      <c r="C32" s="61" t="s">
        <v>137</v>
      </c>
      <c r="D32" s="95">
        <v>35</v>
      </c>
      <c r="E32" s="67">
        <v>13.2</v>
      </c>
      <c r="F32" s="95">
        <v>40</v>
      </c>
      <c r="G32" s="67">
        <v>15</v>
      </c>
      <c r="H32" s="95">
        <v>10</v>
      </c>
      <c r="I32" s="67">
        <v>3.8</v>
      </c>
      <c r="J32" s="95">
        <v>57</v>
      </c>
      <c r="K32" s="67">
        <v>21.4</v>
      </c>
      <c r="L32" s="95">
        <v>82</v>
      </c>
      <c r="M32" s="67">
        <v>30.8</v>
      </c>
      <c r="N32" s="95">
        <v>42</v>
      </c>
      <c r="O32" s="67">
        <v>15.8</v>
      </c>
      <c r="P32" s="65" t="s">
        <v>147</v>
      </c>
      <c r="Q32" s="110" t="s">
        <v>147</v>
      </c>
      <c r="R32" s="63">
        <v>266</v>
      </c>
      <c r="S32" s="67">
        <v>6.5</v>
      </c>
    </row>
    <row r="33" spans="1:19" ht="15" customHeight="1" x14ac:dyDescent="0.2">
      <c r="A33" s="60" t="s">
        <v>119</v>
      </c>
      <c r="B33" s="61" t="s">
        <v>23</v>
      </c>
      <c r="C33" s="61" t="s">
        <v>120</v>
      </c>
      <c r="D33" s="95">
        <v>11</v>
      </c>
      <c r="E33" s="67">
        <v>6.9</v>
      </c>
      <c r="F33" s="95">
        <v>34</v>
      </c>
      <c r="G33" s="67">
        <v>21.4</v>
      </c>
      <c r="H33" s="95">
        <v>2</v>
      </c>
      <c r="I33" s="67">
        <v>1.3</v>
      </c>
      <c r="J33" s="95">
        <v>72</v>
      </c>
      <c r="K33" s="67">
        <v>45.3</v>
      </c>
      <c r="L33" s="95">
        <v>38</v>
      </c>
      <c r="M33" s="67">
        <v>23.9</v>
      </c>
      <c r="N33" s="95">
        <v>2</v>
      </c>
      <c r="O33" s="67">
        <v>1.3</v>
      </c>
      <c r="P33" s="65" t="s">
        <v>147</v>
      </c>
      <c r="Q33" s="110" t="s">
        <v>147</v>
      </c>
      <c r="R33" s="63">
        <v>159</v>
      </c>
      <c r="S33" s="67">
        <v>3.6</v>
      </c>
    </row>
    <row r="34" spans="1:19" ht="15" customHeight="1" x14ac:dyDescent="0.2">
      <c r="A34" s="60" t="s">
        <v>51</v>
      </c>
      <c r="B34" s="61" t="s">
        <v>23</v>
      </c>
      <c r="C34" s="61" t="s">
        <v>52</v>
      </c>
      <c r="D34" s="95">
        <v>27</v>
      </c>
      <c r="E34" s="67">
        <v>15.6</v>
      </c>
      <c r="F34" s="95">
        <v>7</v>
      </c>
      <c r="G34" s="67">
        <v>4</v>
      </c>
      <c r="H34" s="95">
        <v>9</v>
      </c>
      <c r="I34" s="67">
        <v>5.2</v>
      </c>
      <c r="J34" s="95">
        <v>53</v>
      </c>
      <c r="K34" s="67">
        <v>30.6</v>
      </c>
      <c r="L34" s="95">
        <v>53</v>
      </c>
      <c r="M34" s="67">
        <v>30.6</v>
      </c>
      <c r="N34" s="95">
        <v>24</v>
      </c>
      <c r="O34" s="67">
        <v>13.9</v>
      </c>
      <c r="P34" s="65" t="s">
        <v>147</v>
      </c>
      <c r="Q34" s="110" t="s">
        <v>147</v>
      </c>
      <c r="R34" s="63">
        <v>173</v>
      </c>
      <c r="S34" s="67">
        <v>3.3</v>
      </c>
    </row>
    <row r="35" spans="1:19" ht="15" customHeight="1" x14ac:dyDescent="0.2">
      <c r="A35" s="60" t="s">
        <v>46</v>
      </c>
      <c r="B35" s="61" t="s">
        <v>23</v>
      </c>
      <c r="C35" s="61" t="s">
        <v>47</v>
      </c>
      <c r="D35" s="95">
        <v>40</v>
      </c>
      <c r="E35" s="67">
        <v>14</v>
      </c>
      <c r="F35" s="95">
        <v>18</v>
      </c>
      <c r="G35" s="67">
        <v>6.3</v>
      </c>
      <c r="H35" s="95">
        <v>68</v>
      </c>
      <c r="I35" s="67">
        <v>23.9</v>
      </c>
      <c r="J35" s="95">
        <v>48</v>
      </c>
      <c r="K35" s="67">
        <v>16.8</v>
      </c>
      <c r="L35" s="95">
        <v>42</v>
      </c>
      <c r="M35" s="67">
        <v>14.7</v>
      </c>
      <c r="N35" s="95">
        <v>69</v>
      </c>
      <c r="O35" s="67">
        <v>24.2</v>
      </c>
      <c r="P35" s="65" t="s">
        <v>147</v>
      </c>
      <c r="Q35" s="110" t="s">
        <v>147</v>
      </c>
      <c r="R35" s="63">
        <v>285</v>
      </c>
      <c r="S35" s="67">
        <v>5.4</v>
      </c>
    </row>
    <row r="36" spans="1:19" ht="15" customHeight="1" x14ac:dyDescent="0.2">
      <c r="A36" s="60" t="s">
        <v>44</v>
      </c>
      <c r="B36" s="61" t="s">
        <v>18</v>
      </c>
      <c r="C36" s="61" t="s">
        <v>45</v>
      </c>
      <c r="D36" s="95">
        <v>87.7</v>
      </c>
      <c r="E36" s="67">
        <v>15.5</v>
      </c>
      <c r="F36" s="95">
        <v>94</v>
      </c>
      <c r="G36" s="67">
        <v>16.600000000000001</v>
      </c>
      <c r="H36" s="95">
        <v>107.8</v>
      </c>
      <c r="I36" s="67">
        <v>19</v>
      </c>
      <c r="J36" s="95">
        <v>118.8</v>
      </c>
      <c r="K36" s="67">
        <v>21</v>
      </c>
      <c r="L36" s="95">
        <v>115.9</v>
      </c>
      <c r="M36" s="67">
        <v>20.5</v>
      </c>
      <c r="N36" s="95">
        <v>37.4</v>
      </c>
      <c r="O36" s="67">
        <v>6.6</v>
      </c>
      <c r="P36" s="62">
        <v>5</v>
      </c>
      <c r="Q36" s="67">
        <v>0.9</v>
      </c>
      <c r="R36" s="63">
        <v>566.6</v>
      </c>
      <c r="S36" s="67">
        <v>10.7</v>
      </c>
    </row>
    <row r="37" spans="1:19" ht="15" customHeight="1" x14ac:dyDescent="0.2">
      <c r="A37" s="60" t="s">
        <v>44</v>
      </c>
      <c r="B37" s="61" t="s">
        <v>23</v>
      </c>
      <c r="C37" s="61" t="s">
        <v>77</v>
      </c>
      <c r="D37" s="95">
        <v>44</v>
      </c>
      <c r="E37" s="67">
        <v>16.399999999999999</v>
      </c>
      <c r="F37" s="95">
        <v>23</v>
      </c>
      <c r="G37" s="67">
        <v>8.6</v>
      </c>
      <c r="H37" s="95">
        <v>10</v>
      </c>
      <c r="I37" s="67">
        <v>3.7</v>
      </c>
      <c r="J37" s="95">
        <v>74</v>
      </c>
      <c r="K37" s="67">
        <v>27.5</v>
      </c>
      <c r="L37" s="95">
        <v>82</v>
      </c>
      <c r="M37" s="67">
        <v>30.5</v>
      </c>
      <c r="N37" s="95">
        <v>36</v>
      </c>
      <c r="O37" s="67">
        <v>13.4</v>
      </c>
      <c r="P37" s="65" t="s">
        <v>147</v>
      </c>
      <c r="Q37" s="110" t="s">
        <v>147</v>
      </c>
      <c r="R37" s="63">
        <v>269</v>
      </c>
      <c r="S37" s="67">
        <v>5.4</v>
      </c>
    </row>
    <row r="38" spans="1:19" ht="15" customHeight="1" x14ac:dyDescent="0.2">
      <c r="A38" s="60" t="s">
        <v>57</v>
      </c>
      <c r="B38" s="61" t="s">
        <v>23</v>
      </c>
      <c r="C38" s="61" t="s">
        <v>58</v>
      </c>
      <c r="D38" s="95">
        <v>114.1</v>
      </c>
      <c r="E38" s="67">
        <v>16.100000000000001</v>
      </c>
      <c r="F38" s="95">
        <v>120.5</v>
      </c>
      <c r="G38" s="67">
        <v>17</v>
      </c>
      <c r="H38" s="95">
        <v>161.80000000000001</v>
      </c>
      <c r="I38" s="67">
        <v>22.8</v>
      </c>
      <c r="J38" s="95">
        <v>94.7</v>
      </c>
      <c r="K38" s="67">
        <v>13.3</v>
      </c>
      <c r="L38" s="95">
        <v>177.9</v>
      </c>
      <c r="M38" s="67">
        <v>25</v>
      </c>
      <c r="N38" s="95">
        <v>29.8</v>
      </c>
      <c r="O38" s="67">
        <v>4.2</v>
      </c>
      <c r="P38" s="62">
        <v>12</v>
      </c>
      <c r="Q38" s="67">
        <v>1.7</v>
      </c>
      <c r="R38" s="63">
        <v>710.8</v>
      </c>
      <c r="S38" s="67">
        <v>13.6</v>
      </c>
    </row>
    <row r="39" spans="1:19" ht="15" customHeight="1" x14ac:dyDescent="0.2">
      <c r="A39" s="60" t="s">
        <v>66</v>
      </c>
      <c r="B39" s="61" t="s">
        <v>23</v>
      </c>
      <c r="C39" s="61" t="s">
        <v>67</v>
      </c>
      <c r="D39" s="95">
        <v>42</v>
      </c>
      <c r="E39" s="67">
        <v>31.6</v>
      </c>
      <c r="F39" s="95">
        <v>10</v>
      </c>
      <c r="G39" s="67">
        <v>7.5</v>
      </c>
      <c r="H39" s="95">
        <v>4</v>
      </c>
      <c r="I39" s="67">
        <v>3</v>
      </c>
      <c r="J39" s="95">
        <v>18</v>
      </c>
      <c r="K39" s="67">
        <v>13.5</v>
      </c>
      <c r="L39" s="95">
        <v>34</v>
      </c>
      <c r="M39" s="67">
        <v>25.6</v>
      </c>
      <c r="N39" s="95">
        <v>25</v>
      </c>
      <c r="O39" s="67">
        <v>18.8</v>
      </c>
      <c r="P39" s="65" t="s">
        <v>147</v>
      </c>
      <c r="Q39" s="110" t="s">
        <v>147</v>
      </c>
      <c r="R39" s="63">
        <v>133</v>
      </c>
      <c r="S39" s="67">
        <v>2.6</v>
      </c>
    </row>
    <row r="40" spans="1:19" ht="15" customHeight="1" x14ac:dyDescent="0.2">
      <c r="A40" s="60" t="s">
        <v>70</v>
      </c>
      <c r="B40" s="61" t="s">
        <v>18</v>
      </c>
      <c r="C40" s="61" t="s">
        <v>138</v>
      </c>
      <c r="D40" s="95">
        <v>83</v>
      </c>
      <c r="E40" s="67">
        <v>21.9</v>
      </c>
      <c r="F40" s="95">
        <v>26</v>
      </c>
      <c r="G40" s="67">
        <v>6.9</v>
      </c>
      <c r="H40" s="95">
        <v>40</v>
      </c>
      <c r="I40" s="67">
        <v>10.6</v>
      </c>
      <c r="J40" s="95">
        <v>43</v>
      </c>
      <c r="K40" s="67">
        <v>11.3</v>
      </c>
      <c r="L40" s="95">
        <v>34</v>
      </c>
      <c r="M40" s="67">
        <v>9</v>
      </c>
      <c r="N40" s="95">
        <v>24</v>
      </c>
      <c r="O40" s="67">
        <v>6.3</v>
      </c>
      <c r="P40" s="62">
        <v>129</v>
      </c>
      <c r="Q40" s="67">
        <v>34</v>
      </c>
      <c r="R40" s="63">
        <v>379</v>
      </c>
      <c r="S40" s="67">
        <v>9.5</v>
      </c>
    </row>
    <row r="41" spans="1:19" ht="15" customHeight="1" x14ac:dyDescent="0.2">
      <c r="A41" s="60" t="s">
        <v>70</v>
      </c>
      <c r="B41" s="61" t="s">
        <v>18</v>
      </c>
      <c r="C41" s="61" t="s">
        <v>93</v>
      </c>
      <c r="D41" s="95">
        <v>105.4</v>
      </c>
      <c r="E41" s="67">
        <v>31.3</v>
      </c>
      <c r="F41" s="95">
        <v>31</v>
      </c>
      <c r="G41" s="67">
        <v>9.1999999999999993</v>
      </c>
      <c r="H41" s="95">
        <v>40</v>
      </c>
      <c r="I41" s="67">
        <v>11.9</v>
      </c>
      <c r="J41" s="95">
        <v>70</v>
      </c>
      <c r="K41" s="67">
        <v>20.8</v>
      </c>
      <c r="L41" s="95">
        <v>81</v>
      </c>
      <c r="M41" s="67">
        <v>24</v>
      </c>
      <c r="N41" s="95">
        <v>9.5</v>
      </c>
      <c r="O41" s="67">
        <v>2.8</v>
      </c>
      <c r="P41" s="65" t="s">
        <v>147</v>
      </c>
      <c r="Q41" s="110" t="s">
        <v>147</v>
      </c>
      <c r="R41" s="63">
        <v>336.9</v>
      </c>
      <c r="S41" s="67">
        <v>6.9</v>
      </c>
    </row>
    <row r="42" spans="1:19" ht="15" customHeight="1" x14ac:dyDescent="0.2">
      <c r="A42" s="60" t="s">
        <v>70</v>
      </c>
      <c r="B42" s="61" t="s">
        <v>23</v>
      </c>
      <c r="C42" s="61" t="s">
        <v>71</v>
      </c>
      <c r="D42" s="95">
        <v>97</v>
      </c>
      <c r="E42" s="67">
        <v>28.9</v>
      </c>
      <c r="F42" s="95">
        <v>81</v>
      </c>
      <c r="G42" s="67">
        <v>24.1</v>
      </c>
      <c r="H42" s="95">
        <v>26</v>
      </c>
      <c r="I42" s="67">
        <v>7.7</v>
      </c>
      <c r="J42" s="95">
        <v>45</v>
      </c>
      <c r="K42" s="67">
        <v>13.4</v>
      </c>
      <c r="L42" s="95">
        <v>64</v>
      </c>
      <c r="M42" s="67">
        <v>19</v>
      </c>
      <c r="N42" s="95">
        <v>21</v>
      </c>
      <c r="O42" s="67">
        <v>6.3</v>
      </c>
      <c r="P42" s="62">
        <v>2</v>
      </c>
      <c r="Q42" s="67">
        <v>0.6</v>
      </c>
      <c r="R42" s="63">
        <v>336</v>
      </c>
      <c r="S42" s="67">
        <v>6.6</v>
      </c>
    </row>
    <row r="43" spans="1:19" ht="15" customHeight="1" x14ac:dyDescent="0.2">
      <c r="A43" s="60" t="s">
        <v>70</v>
      </c>
      <c r="B43" s="61" t="s">
        <v>23</v>
      </c>
      <c r="C43" s="61" t="s">
        <v>133</v>
      </c>
      <c r="D43" s="95">
        <v>47.5</v>
      </c>
      <c r="E43" s="67">
        <v>14.6</v>
      </c>
      <c r="F43" s="95">
        <v>53</v>
      </c>
      <c r="G43" s="67">
        <v>16.3</v>
      </c>
      <c r="H43" s="95">
        <v>28</v>
      </c>
      <c r="I43" s="67">
        <v>8.6</v>
      </c>
      <c r="J43" s="95">
        <v>60.5</v>
      </c>
      <c r="K43" s="67">
        <v>18.600000000000001</v>
      </c>
      <c r="L43" s="95">
        <v>90.5</v>
      </c>
      <c r="M43" s="67">
        <v>27.9</v>
      </c>
      <c r="N43" s="95">
        <v>45</v>
      </c>
      <c r="O43" s="67">
        <v>13.9</v>
      </c>
      <c r="P43" s="65" t="s">
        <v>147</v>
      </c>
      <c r="Q43" s="110" t="s">
        <v>147</v>
      </c>
      <c r="R43" s="63">
        <v>324.5</v>
      </c>
      <c r="S43" s="67">
        <v>7.6</v>
      </c>
    </row>
    <row r="44" spans="1:19" ht="15" customHeight="1" x14ac:dyDescent="0.2">
      <c r="A44" s="60" t="s">
        <v>111</v>
      </c>
      <c r="B44" s="61" t="s">
        <v>23</v>
      </c>
      <c r="C44" s="61" t="s">
        <v>112</v>
      </c>
      <c r="D44" s="95">
        <v>53</v>
      </c>
      <c r="E44" s="67">
        <v>22.8</v>
      </c>
      <c r="F44" s="95">
        <v>40</v>
      </c>
      <c r="G44" s="67">
        <v>17.2</v>
      </c>
      <c r="H44" s="95">
        <v>20</v>
      </c>
      <c r="I44" s="67">
        <v>8.6</v>
      </c>
      <c r="J44" s="95">
        <v>12</v>
      </c>
      <c r="K44" s="67">
        <v>5.2</v>
      </c>
      <c r="L44" s="95">
        <v>85</v>
      </c>
      <c r="M44" s="67">
        <v>36.6</v>
      </c>
      <c r="N44" s="95">
        <v>22</v>
      </c>
      <c r="O44" s="67">
        <v>9.5</v>
      </c>
      <c r="P44" s="65" t="s">
        <v>147</v>
      </c>
      <c r="Q44" s="110" t="s">
        <v>147</v>
      </c>
      <c r="R44" s="63">
        <v>232</v>
      </c>
      <c r="S44" s="67">
        <v>4.9000000000000004</v>
      </c>
    </row>
    <row r="45" spans="1:19" ht="15" customHeight="1" x14ac:dyDescent="0.2">
      <c r="A45" s="60" t="s">
        <v>106</v>
      </c>
      <c r="B45" s="61" t="s">
        <v>23</v>
      </c>
      <c r="C45" s="61" t="s">
        <v>129</v>
      </c>
      <c r="D45" s="95">
        <v>25</v>
      </c>
      <c r="E45" s="67">
        <v>12.6</v>
      </c>
      <c r="F45" s="95">
        <v>41</v>
      </c>
      <c r="G45" s="67">
        <v>20.6</v>
      </c>
      <c r="H45" s="95">
        <v>14</v>
      </c>
      <c r="I45" s="67">
        <v>7</v>
      </c>
      <c r="J45" s="95">
        <v>43</v>
      </c>
      <c r="K45" s="67">
        <v>21.6</v>
      </c>
      <c r="L45" s="95">
        <v>50</v>
      </c>
      <c r="M45" s="67">
        <v>25.1</v>
      </c>
      <c r="N45" s="95">
        <v>26</v>
      </c>
      <c r="O45" s="67">
        <v>13.1</v>
      </c>
      <c r="P45" s="65" t="s">
        <v>147</v>
      </c>
      <c r="Q45" s="110" t="s">
        <v>147</v>
      </c>
      <c r="R45" s="63">
        <v>199</v>
      </c>
      <c r="S45" s="67">
        <v>4.5999999999999996</v>
      </c>
    </row>
    <row r="46" spans="1:19" ht="15" customHeight="1" x14ac:dyDescent="0.2">
      <c r="A46" s="60" t="s">
        <v>106</v>
      </c>
      <c r="B46" s="61" t="s">
        <v>18</v>
      </c>
      <c r="C46" s="61" t="s">
        <v>107</v>
      </c>
      <c r="D46" s="95">
        <v>15</v>
      </c>
      <c r="E46" s="67">
        <v>7.7</v>
      </c>
      <c r="F46" s="95">
        <v>35</v>
      </c>
      <c r="G46" s="67">
        <v>17.899999999999999</v>
      </c>
      <c r="H46" s="95">
        <v>15</v>
      </c>
      <c r="I46" s="67">
        <v>7.7</v>
      </c>
      <c r="J46" s="95">
        <v>31</v>
      </c>
      <c r="K46" s="67">
        <v>15.8</v>
      </c>
      <c r="L46" s="95">
        <v>78</v>
      </c>
      <c r="M46" s="67">
        <v>39.799999999999997</v>
      </c>
      <c r="N46" s="95">
        <v>22</v>
      </c>
      <c r="O46" s="67">
        <v>11.2</v>
      </c>
      <c r="P46" s="65" t="s">
        <v>147</v>
      </c>
      <c r="Q46" s="110" t="s">
        <v>147</v>
      </c>
      <c r="R46" s="63">
        <v>196</v>
      </c>
      <c r="S46" s="67">
        <v>4.0999999999999996</v>
      </c>
    </row>
    <row r="47" spans="1:19" ht="15" customHeight="1" x14ac:dyDescent="0.2">
      <c r="A47" s="60" t="s">
        <v>80</v>
      </c>
      <c r="B47" s="61" t="s">
        <v>23</v>
      </c>
      <c r="C47" s="61" t="s">
        <v>81</v>
      </c>
      <c r="D47" s="95">
        <v>90</v>
      </c>
      <c r="E47" s="67">
        <v>38.1</v>
      </c>
      <c r="F47" s="95">
        <v>16</v>
      </c>
      <c r="G47" s="67">
        <v>6.8</v>
      </c>
      <c r="H47" s="95">
        <v>4</v>
      </c>
      <c r="I47" s="67">
        <v>1.7</v>
      </c>
      <c r="J47" s="95">
        <v>60</v>
      </c>
      <c r="K47" s="67">
        <v>25.4</v>
      </c>
      <c r="L47" s="95">
        <v>60</v>
      </c>
      <c r="M47" s="67">
        <v>25.4</v>
      </c>
      <c r="N47" s="95">
        <v>6</v>
      </c>
      <c r="O47" s="67">
        <v>2.5</v>
      </c>
      <c r="P47" s="65" t="s">
        <v>147</v>
      </c>
      <c r="Q47" s="110" t="s">
        <v>147</v>
      </c>
      <c r="R47" s="63">
        <v>236</v>
      </c>
      <c r="S47" s="67">
        <v>4.7</v>
      </c>
    </row>
    <row r="48" spans="1:19" ht="15" customHeight="1" x14ac:dyDescent="0.2">
      <c r="A48" s="60" t="s">
        <v>117</v>
      </c>
      <c r="B48" s="61" t="s">
        <v>23</v>
      </c>
      <c r="C48" s="61" t="s">
        <v>118</v>
      </c>
      <c r="D48" s="95">
        <v>36</v>
      </c>
      <c r="E48" s="67">
        <v>25</v>
      </c>
      <c r="F48" s="95">
        <v>12</v>
      </c>
      <c r="G48" s="67">
        <v>8.3000000000000007</v>
      </c>
      <c r="H48" s="95">
        <v>12</v>
      </c>
      <c r="I48" s="67">
        <v>8.3000000000000007</v>
      </c>
      <c r="J48" s="95">
        <v>36</v>
      </c>
      <c r="K48" s="67">
        <v>25</v>
      </c>
      <c r="L48" s="96" t="s">
        <v>147</v>
      </c>
      <c r="M48" s="110" t="s">
        <v>147</v>
      </c>
      <c r="N48" s="95">
        <v>48</v>
      </c>
      <c r="O48" s="67">
        <v>33.299999999999997</v>
      </c>
      <c r="P48" s="65" t="s">
        <v>147</v>
      </c>
      <c r="Q48" s="110" t="s">
        <v>147</v>
      </c>
      <c r="R48" s="63">
        <v>144</v>
      </c>
      <c r="S48" s="67">
        <v>3.1</v>
      </c>
    </row>
    <row r="49" spans="1:19" ht="15" customHeight="1" x14ac:dyDescent="0.2">
      <c r="A49" s="60" t="s">
        <v>78</v>
      </c>
      <c r="B49" s="61" t="s">
        <v>377</v>
      </c>
      <c r="C49" s="61" t="s">
        <v>99</v>
      </c>
      <c r="D49" s="95">
        <v>40</v>
      </c>
      <c r="E49" s="67">
        <v>25</v>
      </c>
      <c r="F49" s="95">
        <v>33</v>
      </c>
      <c r="G49" s="67">
        <v>20.6</v>
      </c>
      <c r="H49" s="95">
        <v>4</v>
      </c>
      <c r="I49" s="67">
        <v>2.5</v>
      </c>
      <c r="J49" s="95">
        <v>38</v>
      </c>
      <c r="K49" s="67">
        <v>23.8</v>
      </c>
      <c r="L49" s="95">
        <v>34</v>
      </c>
      <c r="M49" s="67">
        <v>21.3</v>
      </c>
      <c r="N49" s="95">
        <v>11</v>
      </c>
      <c r="O49" s="67">
        <v>6.9</v>
      </c>
      <c r="P49" s="65" t="s">
        <v>147</v>
      </c>
      <c r="Q49" s="110" t="s">
        <v>147</v>
      </c>
      <c r="R49" s="63">
        <v>160</v>
      </c>
      <c r="S49" s="67">
        <v>3.4</v>
      </c>
    </row>
    <row r="50" spans="1:19" ht="15" customHeight="1" x14ac:dyDescent="0.2">
      <c r="A50" s="60" t="s">
        <v>78</v>
      </c>
      <c r="B50" s="61" t="s">
        <v>18</v>
      </c>
      <c r="C50" s="61" t="s">
        <v>125</v>
      </c>
      <c r="D50" s="95">
        <v>95</v>
      </c>
      <c r="E50" s="67">
        <v>19.600000000000001</v>
      </c>
      <c r="F50" s="95">
        <v>156</v>
      </c>
      <c r="G50" s="67">
        <v>32.200000000000003</v>
      </c>
      <c r="H50" s="95">
        <v>45</v>
      </c>
      <c r="I50" s="67">
        <v>9.3000000000000007</v>
      </c>
      <c r="J50" s="95">
        <v>94</v>
      </c>
      <c r="K50" s="67">
        <v>19.399999999999999</v>
      </c>
      <c r="L50" s="95">
        <v>62</v>
      </c>
      <c r="M50" s="67">
        <v>12.8</v>
      </c>
      <c r="N50" s="95">
        <v>33</v>
      </c>
      <c r="O50" s="67">
        <v>6.8</v>
      </c>
      <c r="P50" s="65" t="s">
        <v>147</v>
      </c>
      <c r="Q50" s="110" t="s">
        <v>147</v>
      </c>
      <c r="R50" s="63">
        <v>485</v>
      </c>
      <c r="S50" s="67">
        <v>10.9</v>
      </c>
    </row>
    <row r="51" spans="1:19" ht="15" customHeight="1" x14ac:dyDescent="0.2">
      <c r="A51" s="60" t="s">
        <v>78</v>
      </c>
      <c r="B51" s="61" t="s">
        <v>377</v>
      </c>
      <c r="C51" s="61" t="s">
        <v>79</v>
      </c>
      <c r="D51" s="95">
        <v>48</v>
      </c>
      <c r="E51" s="67">
        <v>18.100000000000001</v>
      </c>
      <c r="F51" s="95">
        <v>75</v>
      </c>
      <c r="G51" s="67">
        <v>28.3</v>
      </c>
      <c r="H51" s="95">
        <v>37</v>
      </c>
      <c r="I51" s="67">
        <v>14</v>
      </c>
      <c r="J51" s="95">
        <v>45</v>
      </c>
      <c r="K51" s="67">
        <v>17</v>
      </c>
      <c r="L51" s="95">
        <v>45</v>
      </c>
      <c r="M51" s="67">
        <v>17</v>
      </c>
      <c r="N51" s="95">
        <v>15</v>
      </c>
      <c r="O51" s="67">
        <v>5.7</v>
      </c>
      <c r="P51" s="65" t="s">
        <v>147</v>
      </c>
      <c r="Q51" s="110" t="s">
        <v>147</v>
      </c>
      <c r="R51" s="63">
        <v>265</v>
      </c>
      <c r="S51" s="67">
        <v>5.3</v>
      </c>
    </row>
    <row r="52" spans="1:19" ht="15" customHeight="1" x14ac:dyDescent="0.2">
      <c r="A52" s="60" t="s">
        <v>59</v>
      </c>
      <c r="B52" s="61" t="s">
        <v>23</v>
      </c>
      <c r="C52" s="61" t="s">
        <v>60</v>
      </c>
      <c r="D52" s="95">
        <v>21</v>
      </c>
      <c r="E52" s="67">
        <v>5.8</v>
      </c>
      <c r="F52" s="95">
        <v>86</v>
      </c>
      <c r="G52" s="67">
        <v>24</v>
      </c>
      <c r="H52" s="95">
        <v>102</v>
      </c>
      <c r="I52" s="67">
        <v>28.4</v>
      </c>
      <c r="J52" s="95">
        <v>48</v>
      </c>
      <c r="K52" s="67">
        <v>13.4</v>
      </c>
      <c r="L52" s="95">
        <v>58</v>
      </c>
      <c r="M52" s="67">
        <v>16.2</v>
      </c>
      <c r="N52" s="95">
        <v>44</v>
      </c>
      <c r="O52" s="67">
        <v>12.3</v>
      </c>
      <c r="P52" s="65" t="s">
        <v>147</v>
      </c>
      <c r="Q52" s="110" t="s">
        <v>147</v>
      </c>
      <c r="R52" s="63">
        <v>359</v>
      </c>
      <c r="S52" s="67">
        <v>6.9</v>
      </c>
    </row>
    <row r="53" spans="1:19" ht="15" customHeight="1" x14ac:dyDescent="0.2">
      <c r="A53" s="60" t="s">
        <v>54</v>
      </c>
      <c r="B53" s="61" t="s">
        <v>18</v>
      </c>
      <c r="C53" s="61" t="s">
        <v>55</v>
      </c>
      <c r="D53" s="95">
        <v>44</v>
      </c>
      <c r="E53" s="67">
        <v>22.4</v>
      </c>
      <c r="F53" s="95">
        <v>66</v>
      </c>
      <c r="G53" s="67">
        <v>33.700000000000003</v>
      </c>
      <c r="H53" s="95">
        <v>19</v>
      </c>
      <c r="I53" s="67">
        <v>9.6999999999999993</v>
      </c>
      <c r="J53" s="95">
        <v>18</v>
      </c>
      <c r="K53" s="67">
        <v>9.1999999999999993</v>
      </c>
      <c r="L53" s="95">
        <v>32</v>
      </c>
      <c r="M53" s="67">
        <v>16.3</v>
      </c>
      <c r="N53" s="95">
        <v>17</v>
      </c>
      <c r="O53" s="67">
        <v>8.6999999999999993</v>
      </c>
      <c r="P53" s="65" t="s">
        <v>147</v>
      </c>
      <c r="Q53" s="110" t="s">
        <v>147</v>
      </c>
      <c r="R53" s="63">
        <v>196</v>
      </c>
      <c r="S53" s="67">
        <v>3.7</v>
      </c>
    </row>
    <row r="54" spans="1:19" ht="15" customHeight="1" x14ac:dyDescent="0.2">
      <c r="A54" s="60" t="s">
        <v>54</v>
      </c>
      <c r="B54" s="61" t="s">
        <v>23</v>
      </c>
      <c r="C54" s="61" t="s">
        <v>68</v>
      </c>
      <c r="D54" s="95">
        <v>81</v>
      </c>
      <c r="E54" s="67">
        <v>15.9</v>
      </c>
      <c r="F54" s="95">
        <v>30</v>
      </c>
      <c r="G54" s="67">
        <v>5.9</v>
      </c>
      <c r="H54" s="95">
        <v>8.5</v>
      </c>
      <c r="I54" s="67">
        <v>1.7</v>
      </c>
      <c r="J54" s="95">
        <v>37.5</v>
      </c>
      <c r="K54" s="67">
        <v>7.4</v>
      </c>
      <c r="L54" s="95">
        <v>341</v>
      </c>
      <c r="M54" s="67">
        <v>67.099999999999994</v>
      </c>
      <c r="N54" s="95">
        <v>10</v>
      </c>
      <c r="O54" s="67">
        <v>2</v>
      </c>
      <c r="P54" s="65" t="s">
        <v>147</v>
      </c>
      <c r="Q54" s="110" t="s">
        <v>147</v>
      </c>
      <c r="R54" s="63">
        <v>508</v>
      </c>
      <c r="S54" s="67">
        <v>10</v>
      </c>
    </row>
    <row r="55" spans="1:19" ht="15" customHeight="1" x14ac:dyDescent="0.2">
      <c r="A55" s="60" t="s">
        <v>73</v>
      </c>
      <c r="B55" s="61" t="s">
        <v>23</v>
      </c>
      <c r="C55" s="61" t="s">
        <v>74</v>
      </c>
      <c r="D55" s="95">
        <v>34</v>
      </c>
      <c r="E55" s="67">
        <v>17.2</v>
      </c>
      <c r="F55" s="95">
        <v>15</v>
      </c>
      <c r="G55" s="67">
        <v>7.6</v>
      </c>
      <c r="H55" s="95">
        <v>10</v>
      </c>
      <c r="I55" s="67">
        <v>5.0999999999999996</v>
      </c>
      <c r="J55" s="95">
        <v>44</v>
      </c>
      <c r="K55" s="67">
        <v>22.2</v>
      </c>
      <c r="L55" s="95">
        <v>28</v>
      </c>
      <c r="M55" s="67">
        <v>14.1</v>
      </c>
      <c r="N55" s="95">
        <v>63</v>
      </c>
      <c r="O55" s="67">
        <v>31.8</v>
      </c>
      <c r="P55" s="62">
        <v>4</v>
      </c>
      <c r="Q55" s="67">
        <v>2</v>
      </c>
      <c r="R55" s="63">
        <v>198</v>
      </c>
      <c r="S55" s="67">
        <v>3.9</v>
      </c>
    </row>
    <row r="56" spans="1:19" ht="15" customHeight="1" x14ac:dyDescent="0.2">
      <c r="A56" s="60" t="s">
        <v>73</v>
      </c>
      <c r="B56" s="61" t="s">
        <v>23</v>
      </c>
      <c r="C56" s="61" t="s">
        <v>83</v>
      </c>
      <c r="D56" s="95">
        <v>35</v>
      </c>
      <c r="E56" s="67">
        <v>11</v>
      </c>
      <c r="F56" s="95">
        <v>84</v>
      </c>
      <c r="G56" s="67">
        <v>26.4</v>
      </c>
      <c r="H56" s="95">
        <v>29</v>
      </c>
      <c r="I56" s="67">
        <v>9.1</v>
      </c>
      <c r="J56" s="95">
        <v>44</v>
      </c>
      <c r="K56" s="67">
        <v>13.8</v>
      </c>
      <c r="L56" s="95">
        <v>105</v>
      </c>
      <c r="M56" s="67">
        <v>33</v>
      </c>
      <c r="N56" s="95">
        <v>21</v>
      </c>
      <c r="O56" s="67">
        <v>6.6</v>
      </c>
      <c r="P56" s="65" t="s">
        <v>147</v>
      </c>
      <c r="Q56" s="110" t="s">
        <v>147</v>
      </c>
      <c r="R56" s="63">
        <v>318</v>
      </c>
      <c r="S56" s="67">
        <v>6.4</v>
      </c>
    </row>
    <row r="57" spans="1:19" ht="15" customHeight="1" x14ac:dyDescent="0.2">
      <c r="A57" s="60" t="s">
        <v>73</v>
      </c>
      <c r="B57" s="61" t="s">
        <v>23</v>
      </c>
      <c r="C57" s="61" t="s">
        <v>101</v>
      </c>
      <c r="D57" s="95">
        <v>148</v>
      </c>
      <c r="E57" s="67">
        <v>32.700000000000003</v>
      </c>
      <c r="F57" s="95">
        <v>25</v>
      </c>
      <c r="G57" s="67">
        <v>5.5</v>
      </c>
      <c r="H57" s="95">
        <v>54</v>
      </c>
      <c r="I57" s="67">
        <v>11.9</v>
      </c>
      <c r="J57" s="95">
        <v>59</v>
      </c>
      <c r="K57" s="67">
        <v>13.1</v>
      </c>
      <c r="L57" s="95">
        <v>147</v>
      </c>
      <c r="M57" s="67">
        <v>32.5</v>
      </c>
      <c r="N57" s="95">
        <v>19</v>
      </c>
      <c r="O57" s="67">
        <v>4.2</v>
      </c>
      <c r="P57" s="65" t="s">
        <v>147</v>
      </c>
      <c r="Q57" s="110" t="s">
        <v>147</v>
      </c>
      <c r="R57" s="63">
        <v>452</v>
      </c>
      <c r="S57" s="67">
        <v>9.5</v>
      </c>
    </row>
    <row r="58" spans="1:19" ht="15" customHeight="1" x14ac:dyDescent="0.2">
      <c r="A58" s="60" t="s">
        <v>48</v>
      </c>
      <c r="B58" s="61" t="s">
        <v>23</v>
      </c>
      <c r="C58" s="61" t="s">
        <v>49</v>
      </c>
      <c r="D58" s="95">
        <v>126</v>
      </c>
      <c r="E58" s="67">
        <v>27</v>
      </c>
      <c r="F58" s="95">
        <v>59</v>
      </c>
      <c r="G58" s="67">
        <v>12.7</v>
      </c>
      <c r="H58" s="95">
        <v>80</v>
      </c>
      <c r="I58" s="67">
        <v>17.2</v>
      </c>
      <c r="J58" s="95">
        <v>68</v>
      </c>
      <c r="K58" s="67">
        <v>14.6</v>
      </c>
      <c r="L58" s="95">
        <v>89</v>
      </c>
      <c r="M58" s="67">
        <v>19.100000000000001</v>
      </c>
      <c r="N58" s="95">
        <v>44</v>
      </c>
      <c r="O58" s="67">
        <v>9.4</v>
      </c>
      <c r="P58" s="65" t="s">
        <v>147</v>
      </c>
      <c r="Q58" s="110" t="s">
        <v>147</v>
      </c>
      <c r="R58" s="63">
        <v>466</v>
      </c>
      <c r="S58" s="67">
        <v>8.8000000000000007</v>
      </c>
    </row>
    <row r="59" spans="1:19" ht="15" customHeight="1" x14ac:dyDescent="0.2">
      <c r="A59" s="60" t="s">
        <v>61</v>
      </c>
      <c r="B59" s="61" t="s">
        <v>23</v>
      </c>
      <c r="C59" s="61" t="s">
        <v>62</v>
      </c>
      <c r="D59" s="95">
        <v>469.8</v>
      </c>
      <c r="E59" s="67">
        <v>60.4</v>
      </c>
      <c r="F59" s="95">
        <v>148.80000000000001</v>
      </c>
      <c r="G59" s="67">
        <v>19.100000000000001</v>
      </c>
      <c r="H59" s="95">
        <v>23.5</v>
      </c>
      <c r="I59" s="67">
        <v>3</v>
      </c>
      <c r="J59" s="95">
        <v>48.3</v>
      </c>
      <c r="K59" s="67">
        <v>6.2</v>
      </c>
      <c r="L59" s="95">
        <v>73.5</v>
      </c>
      <c r="M59" s="67">
        <v>9.4</v>
      </c>
      <c r="N59" s="95">
        <v>12</v>
      </c>
      <c r="O59" s="67">
        <v>1.5</v>
      </c>
      <c r="P59" s="62">
        <v>2</v>
      </c>
      <c r="Q59" s="67">
        <v>0.3</v>
      </c>
      <c r="R59" s="63">
        <v>777.9</v>
      </c>
      <c r="S59" s="67">
        <v>15</v>
      </c>
    </row>
    <row r="60" spans="1:19" ht="15" customHeight="1" x14ac:dyDescent="0.2">
      <c r="A60" s="60" t="s">
        <v>75</v>
      </c>
      <c r="B60" s="61" t="s">
        <v>23</v>
      </c>
      <c r="C60" s="61" t="s">
        <v>76</v>
      </c>
      <c r="D60" s="95">
        <v>32</v>
      </c>
      <c r="E60" s="67">
        <v>8.6999999999999993</v>
      </c>
      <c r="F60" s="95">
        <v>20</v>
      </c>
      <c r="G60" s="67">
        <v>5.4</v>
      </c>
      <c r="H60" s="95">
        <v>8</v>
      </c>
      <c r="I60" s="67">
        <v>2.2000000000000002</v>
      </c>
      <c r="J60" s="95">
        <v>32</v>
      </c>
      <c r="K60" s="67">
        <v>8.6999999999999993</v>
      </c>
      <c r="L60" s="95">
        <v>51</v>
      </c>
      <c r="M60" s="67">
        <v>13.9</v>
      </c>
      <c r="N60" s="95">
        <v>32</v>
      </c>
      <c r="O60" s="67">
        <v>8.6999999999999993</v>
      </c>
      <c r="P60" s="62">
        <v>192</v>
      </c>
      <c r="Q60" s="67">
        <v>52.3</v>
      </c>
      <c r="R60" s="63">
        <v>367</v>
      </c>
      <c r="S60" s="67">
        <v>7.3</v>
      </c>
    </row>
    <row r="61" spans="1:19" ht="15" customHeight="1" x14ac:dyDescent="0.2">
      <c r="A61" s="60" t="s">
        <v>31</v>
      </c>
      <c r="B61" s="61" t="s">
        <v>377</v>
      </c>
      <c r="C61" s="61" t="s">
        <v>32</v>
      </c>
      <c r="D61" s="95">
        <v>60</v>
      </c>
      <c r="E61" s="67">
        <v>12.3</v>
      </c>
      <c r="F61" s="95">
        <v>31</v>
      </c>
      <c r="G61" s="67">
        <v>6.4</v>
      </c>
      <c r="H61" s="95">
        <v>21</v>
      </c>
      <c r="I61" s="67">
        <v>4.3</v>
      </c>
      <c r="J61" s="95">
        <v>38</v>
      </c>
      <c r="K61" s="67">
        <v>7.8</v>
      </c>
      <c r="L61" s="95">
        <v>73</v>
      </c>
      <c r="M61" s="67">
        <v>15</v>
      </c>
      <c r="N61" s="95">
        <v>100</v>
      </c>
      <c r="O61" s="67">
        <v>20.6</v>
      </c>
      <c r="P61" s="62">
        <v>163</v>
      </c>
      <c r="Q61" s="67">
        <v>33.5</v>
      </c>
      <c r="R61" s="63">
        <v>486</v>
      </c>
      <c r="S61" s="67">
        <v>8.3000000000000007</v>
      </c>
    </row>
    <row r="62" spans="1:19" ht="15" customHeight="1" x14ac:dyDescent="0.2">
      <c r="A62" s="5" t="s">
        <v>130</v>
      </c>
      <c r="B62" s="6" t="s">
        <v>23</v>
      </c>
      <c r="C62" s="6" t="s">
        <v>131</v>
      </c>
      <c r="D62" s="17">
        <v>102</v>
      </c>
      <c r="E62" s="93">
        <v>17</v>
      </c>
      <c r="F62" s="17">
        <v>55</v>
      </c>
      <c r="G62" s="93">
        <v>9.1999999999999993</v>
      </c>
      <c r="H62" s="17">
        <v>131</v>
      </c>
      <c r="I62" s="93">
        <v>21.8</v>
      </c>
      <c r="J62" s="17">
        <v>71</v>
      </c>
      <c r="K62" s="93">
        <v>11.8</v>
      </c>
      <c r="L62" s="17">
        <v>159</v>
      </c>
      <c r="M62" s="93">
        <v>26.5</v>
      </c>
      <c r="N62" s="17">
        <v>78</v>
      </c>
      <c r="O62" s="93">
        <v>13</v>
      </c>
      <c r="P62" s="4">
        <v>4</v>
      </c>
      <c r="Q62" s="93">
        <v>0.7</v>
      </c>
      <c r="R62" s="14">
        <v>600</v>
      </c>
      <c r="S62" s="93">
        <v>14</v>
      </c>
    </row>
    <row r="63" spans="1:19" ht="15" customHeight="1" x14ac:dyDescent="0.2">
      <c r="A63" s="98" t="s">
        <v>408</v>
      </c>
      <c r="B63" s="32"/>
      <c r="C63" s="84"/>
      <c r="D63" s="30"/>
      <c r="E63" s="30"/>
      <c r="F63" s="30"/>
      <c r="G63" s="30"/>
      <c r="H63" s="30"/>
      <c r="I63" s="30"/>
      <c r="J63" s="30"/>
      <c r="K63" s="30"/>
      <c r="L63" s="30"/>
      <c r="M63" s="30"/>
      <c r="N63" s="30"/>
      <c r="O63" s="30"/>
      <c r="P63" s="30"/>
      <c r="Q63" s="30"/>
      <c r="R63" s="30"/>
      <c r="S63" s="30"/>
    </row>
    <row r="64" spans="1:19" ht="15" customHeight="1" x14ac:dyDescent="0.2">
      <c r="A64" s="100" t="s">
        <v>230</v>
      </c>
      <c r="B64" s="77"/>
      <c r="C64" s="66"/>
      <c r="D64" s="67">
        <f>AVERAGE(D5:D62)</f>
        <v>72.733534482758628</v>
      </c>
      <c r="E64" s="67">
        <f>D64/$R64*100</f>
        <v>20.614005940054124</v>
      </c>
      <c r="F64" s="67">
        <f t="shared" ref="F64:R64" si="0">AVERAGE(F5:F62)</f>
        <v>50.962931034482764</v>
      </c>
      <c r="G64" s="67">
        <f>F64/$R64*100</f>
        <v>14.443821141627975</v>
      </c>
      <c r="H64" s="67">
        <f t="shared" si="0"/>
        <v>33.619298245614033</v>
      </c>
      <c r="I64" s="67">
        <f>(SUM(H5:H62)/SUM($R$5:$R$62))*100</f>
        <v>9.3640389240664064</v>
      </c>
      <c r="J64" s="67">
        <f t="shared" si="0"/>
        <v>49.279482758620688</v>
      </c>
      <c r="K64" s="67">
        <f>J64/$R64*100</f>
        <v>13.966701295807463</v>
      </c>
      <c r="L64" s="67">
        <f t="shared" si="0"/>
        <v>75.340614035087739</v>
      </c>
      <c r="M64" s="67">
        <f>(SUM(L5:L62)/SUM($R$5:$R$62))*100</f>
        <v>20.984746238112322</v>
      </c>
      <c r="N64" s="67">
        <f t="shared" si="0"/>
        <v>33.92</v>
      </c>
      <c r="O64" s="67">
        <f>N64/$R64*100</f>
        <v>9.6135446525341983</v>
      </c>
      <c r="P64" s="67">
        <f t="shared" si="0"/>
        <v>107.32285714285713</v>
      </c>
      <c r="Q64" s="67">
        <f>(SUM(P5:P62)/SUM($R$5:$R$62))*100</f>
        <v>11.013141807797517</v>
      </c>
      <c r="R64" s="67">
        <f t="shared" si="0"/>
        <v>352.83551724137931</v>
      </c>
      <c r="S64" s="67">
        <f>R64/4909.65*100</f>
        <v>7.1865716953627921</v>
      </c>
    </row>
    <row r="65" spans="1:19" ht="15" customHeight="1" x14ac:dyDescent="0.2">
      <c r="A65" s="100" t="s">
        <v>231</v>
      </c>
      <c r="B65" s="77"/>
      <c r="C65" s="66"/>
      <c r="D65" s="62">
        <v>58</v>
      </c>
      <c r="E65" s="65"/>
      <c r="F65" s="62">
        <v>58</v>
      </c>
      <c r="G65" s="65"/>
      <c r="H65" s="62">
        <v>57</v>
      </c>
      <c r="I65" s="65"/>
      <c r="J65" s="62">
        <v>58</v>
      </c>
      <c r="K65" s="65"/>
      <c r="L65" s="62">
        <v>57</v>
      </c>
      <c r="M65" s="65"/>
      <c r="N65" s="62">
        <v>58</v>
      </c>
      <c r="O65" s="65"/>
      <c r="P65" s="62">
        <v>21</v>
      </c>
      <c r="Q65" s="65"/>
      <c r="R65" s="62">
        <v>58</v>
      </c>
      <c r="S65" s="65"/>
    </row>
    <row r="66" spans="1:19" ht="15" customHeight="1" x14ac:dyDescent="0.2">
      <c r="A66" s="100" t="s">
        <v>232</v>
      </c>
      <c r="B66" s="77"/>
      <c r="C66" s="66"/>
      <c r="D66" s="62">
        <v>11</v>
      </c>
      <c r="E66" s="65"/>
      <c r="F66" s="62">
        <v>6</v>
      </c>
      <c r="G66" s="65"/>
      <c r="H66" s="62">
        <v>2</v>
      </c>
      <c r="I66" s="65"/>
      <c r="J66" s="62">
        <v>5</v>
      </c>
      <c r="K66" s="65"/>
      <c r="L66" s="62">
        <v>9</v>
      </c>
      <c r="M66" s="65"/>
      <c r="N66" s="62">
        <v>1</v>
      </c>
      <c r="O66" s="65"/>
      <c r="P66" s="62">
        <v>2</v>
      </c>
      <c r="Q66" s="65"/>
      <c r="R66" s="62">
        <v>71</v>
      </c>
      <c r="S66" s="65"/>
    </row>
    <row r="67" spans="1:19" ht="15" customHeight="1" x14ac:dyDescent="0.2">
      <c r="A67" s="100" t="s">
        <v>233</v>
      </c>
      <c r="B67" s="77"/>
      <c r="C67" s="66"/>
      <c r="D67" s="95">
        <v>469.8</v>
      </c>
      <c r="E67" s="96"/>
      <c r="F67" s="95">
        <v>156</v>
      </c>
      <c r="G67" s="96"/>
      <c r="H67" s="95">
        <v>161.80000000000001</v>
      </c>
      <c r="I67" s="96"/>
      <c r="J67" s="95">
        <v>154</v>
      </c>
      <c r="K67" s="96"/>
      <c r="L67" s="95">
        <v>341</v>
      </c>
      <c r="M67" s="96"/>
      <c r="N67" s="95">
        <v>171.76</v>
      </c>
      <c r="O67" s="96"/>
      <c r="P67" s="63">
        <v>1500</v>
      </c>
      <c r="Q67" s="115"/>
      <c r="R67" s="63">
        <v>1931.18</v>
      </c>
      <c r="S67" s="65"/>
    </row>
    <row r="68" spans="1:19" ht="15" customHeight="1" x14ac:dyDescent="0.2">
      <c r="A68" s="102" t="s">
        <v>234</v>
      </c>
      <c r="B68" s="86"/>
      <c r="C68" s="80"/>
      <c r="D68" s="17">
        <v>49</v>
      </c>
      <c r="E68" s="18"/>
      <c r="F68" s="17">
        <v>37</v>
      </c>
      <c r="G68" s="18"/>
      <c r="H68" s="17">
        <v>20</v>
      </c>
      <c r="I68" s="18"/>
      <c r="J68" s="17">
        <v>44.5</v>
      </c>
      <c r="K68" s="18"/>
      <c r="L68" s="17">
        <v>60</v>
      </c>
      <c r="M68" s="18"/>
      <c r="N68" s="17">
        <v>25</v>
      </c>
      <c r="O68" s="18"/>
      <c r="P68" s="17">
        <v>14</v>
      </c>
      <c r="Q68" s="18"/>
      <c r="R68" s="17">
        <v>268</v>
      </c>
      <c r="S68" s="19"/>
    </row>
    <row r="69" spans="1:19" ht="15" customHeight="1" x14ac:dyDescent="0.2">
      <c r="A69" s="98" t="s">
        <v>407</v>
      </c>
      <c r="B69" s="32"/>
      <c r="C69" s="37"/>
      <c r="D69" s="30"/>
      <c r="E69" s="29"/>
      <c r="F69" s="30"/>
      <c r="G69" s="29"/>
      <c r="H69" s="30"/>
      <c r="I69" s="29"/>
      <c r="J69" s="30"/>
      <c r="K69" s="29"/>
      <c r="L69" s="30"/>
      <c r="M69" s="29"/>
      <c r="N69" s="30"/>
      <c r="O69" s="29"/>
      <c r="P69" s="30"/>
      <c r="Q69" s="29"/>
      <c r="R69" s="30"/>
      <c r="S69" s="29"/>
    </row>
    <row r="70" spans="1:19" ht="15" customHeight="1" x14ac:dyDescent="0.2">
      <c r="A70" s="100" t="s">
        <v>230</v>
      </c>
      <c r="B70" s="77"/>
      <c r="C70" s="66"/>
      <c r="D70" s="67">
        <v>73.912000000000006</v>
      </c>
      <c r="E70" s="67">
        <f>D70/$R70*100</f>
        <v>20.522560044425937</v>
      </c>
      <c r="F70" s="67">
        <v>52.319000000000003</v>
      </c>
      <c r="G70" s="67">
        <f>F70/$R70*100</f>
        <v>14.527002637789813</v>
      </c>
      <c r="H70" s="67">
        <v>34.204999999999998</v>
      </c>
      <c r="I70" s="67">
        <f>((SUM(H5:H62)-H7-H13)/(SUM($R$5:$R$62)-$R$7-$R$13))*100</f>
        <v>9.3279308385469193</v>
      </c>
      <c r="J70" s="67">
        <v>49.726999999999997</v>
      </c>
      <c r="K70" s="67">
        <f>J70/$R70*100</f>
        <v>13.80730251284187</v>
      </c>
      <c r="L70" s="67">
        <v>77.316999999999993</v>
      </c>
      <c r="M70" s="67">
        <f>((SUM(L5:L62)-L7-L13)/(SUM($R$5:$R$62)-$R$7-$R$13))*100</f>
        <v>21.084480421410465</v>
      </c>
      <c r="N70" s="67">
        <v>34.685000000000002</v>
      </c>
      <c r="O70" s="67">
        <f>N70/$R70*100</f>
        <v>9.6307094266277957</v>
      </c>
      <c r="P70" s="67">
        <v>111.94</v>
      </c>
      <c r="Q70" s="67">
        <f>((SUM(P5:P62)-P7)/(SUM($R$5:$R$62)-$R$7-$R$13))*100</f>
        <v>11.100401319684298</v>
      </c>
      <c r="R70" s="67">
        <v>360.15</v>
      </c>
      <c r="S70" s="67">
        <f>R70/4961*100</f>
        <v>7.2596250755895984</v>
      </c>
    </row>
    <row r="71" spans="1:19" ht="15" customHeight="1" x14ac:dyDescent="0.2">
      <c r="A71" s="102" t="s">
        <v>231</v>
      </c>
      <c r="B71" s="86"/>
      <c r="C71" s="80"/>
      <c r="D71" s="4">
        <v>56</v>
      </c>
      <c r="E71" s="19"/>
      <c r="F71" s="4">
        <v>56</v>
      </c>
      <c r="G71" s="19"/>
      <c r="H71" s="4">
        <v>55</v>
      </c>
      <c r="I71" s="19"/>
      <c r="J71" s="4">
        <v>56</v>
      </c>
      <c r="K71" s="19"/>
      <c r="L71" s="4">
        <v>55</v>
      </c>
      <c r="M71" s="19"/>
      <c r="N71" s="4">
        <v>56</v>
      </c>
      <c r="O71" s="19"/>
      <c r="P71" s="4">
        <v>20</v>
      </c>
      <c r="Q71" s="19"/>
      <c r="R71" s="4">
        <v>56</v>
      </c>
      <c r="S71" s="19"/>
    </row>
    <row r="72" spans="1:19" ht="35.25" customHeight="1" x14ac:dyDescent="0.2">
      <c r="A72" s="185" t="s">
        <v>383</v>
      </c>
      <c r="B72" s="185"/>
      <c r="C72" s="185"/>
      <c r="D72" s="23"/>
      <c r="E72" s="23"/>
      <c r="F72" s="23"/>
      <c r="G72" s="23"/>
      <c r="H72" s="23"/>
      <c r="I72" s="23"/>
      <c r="J72" s="23"/>
      <c r="K72" s="23"/>
      <c r="L72" s="23"/>
      <c r="M72" s="23"/>
      <c r="N72" s="23"/>
      <c r="O72" s="23"/>
      <c r="P72" s="23"/>
      <c r="Q72" s="23"/>
      <c r="R72" s="23"/>
      <c r="S72" s="23"/>
    </row>
    <row r="73" spans="1:19" x14ac:dyDescent="0.2">
      <c r="A73" s="144" t="s">
        <v>750</v>
      </c>
      <c r="B73" s="3"/>
      <c r="C73" s="26"/>
    </row>
    <row r="74" spans="1:19" x14ac:dyDescent="0.2">
      <c r="A74" s="145" t="s">
        <v>751</v>
      </c>
      <c r="B74" s="3"/>
      <c r="C74" s="26"/>
    </row>
  </sheetData>
  <mergeCells count="11">
    <mergeCell ref="A1:C1"/>
    <mergeCell ref="D3:E3"/>
    <mergeCell ref="F3:G3"/>
    <mergeCell ref="H3:I3"/>
    <mergeCell ref="J3:K3"/>
    <mergeCell ref="A2:B2"/>
    <mergeCell ref="L3:M3"/>
    <mergeCell ref="N3:O3"/>
    <mergeCell ref="P3:Q3"/>
    <mergeCell ref="R3:S3"/>
    <mergeCell ref="A72:C72"/>
  </mergeCells>
  <conditionalFormatting sqref="A5:S71">
    <cfRule type="expression" dxfId="15" priority="1">
      <formula>MOD( ROW( ), 2) =0</formula>
    </cfRule>
  </conditionalFormatting>
  <hyperlinks>
    <hyperlink ref="A2" location="TOC!A1" display="Return to Table of Contents"/>
  </hyperlinks>
  <pageMargins left="0.25" right="0.25" top="0.75" bottom="0.75" header="0.3" footer="0.3"/>
  <pageSetup scale="59" fitToWidth="0" orientation="portrait" r:id="rId1"/>
  <headerFooter>
    <oddHeader>&amp;L&amp;"Arial,Bold"2010-11 &amp;"Arial,Bold Italic"Survey of Dental Education&amp;"Arial,Bold"
Volume 4 - Curriculum</oddHeader>
  </headerFooter>
  <colBreaks count="1" manualBreakCount="1">
    <brk id="11" max="7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75"/>
  <sheetViews>
    <sheetView zoomScaleNormal="100" zoomScaleSheetLayoutView="70" workbookViewId="0">
      <pane xSplit="3" ySplit="4" topLeftCell="D5" activePane="bottomRight" state="frozen"/>
      <selection pane="topRight" activeCell="D1" sqref="D1"/>
      <selection pane="bottomLeft" activeCell="A4" sqref="A4"/>
      <selection pane="bottomRight" sqref="A1:G1"/>
    </sheetView>
  </sheetViews>
  <sheetFormatPr defaultColWidth="8.7109375" defaultRowHeight="12.75" x14ac:dyDescent="0.2"/>
  <cols>
    <col min="1" max="1" width="5" style="3" customWidth="1"/>
    <col min="2" max="2" width="10.140625" style="1" customWidth="1"/>
    <col min="3" max="3" width="30.5703125" style="1" customWidth="1"/>
    <col min="4" max="4" width="17.85546875" style="1" customWidth="1"/>
    <col min="5" max="6" width="6.5703125" style="1" bestFit="1" customWidth="1"/>
    <col min="7" max="7" width="22.7109375" style="1" customWidth="1"/>
    <col min="8" max="8" width="14" style="1" customWidth="1"/>
    <col min="9" max="9" width="7.42578125" style="1" customWidth="1"/>
    <col min="10" max="10" width="7.140625" style="1" bestFit="1" customWidth="1"/>
    <col min="11" max="11" width="5.140625" style="1" bestFit="1" customWidth="1"/>
    <col min="12" max="12" width="7.5703125" style="1" customWidth="1"/>
    <col min="13" max="13" width="8.5703125" style="1" customWidth="1"/>
    <col min="14" max="14" width="14.42578125" style="1" customWidth="1"/>
    <col min="15" max="15" width="7.140625" style="1" customWidth="1"/>
    <col min="16" max="16" width="7.140625" style="1" bestFit="1" customWidth="1"/>
    <col min="17" max="17" width="6.140625" style="1" bestFit="1" customWidth="1"/>
    <col min="18" max="18" width="7.7109375" style="1" customWidth="1"/>
    <col min="19" max="19" width="7.140625" style="1" customWidth="1"/>
    <col min="20" max="20" width="14.28515625" style="1" bestFit="1" customWidth="1"/>
    <col min="21" max="21" width="10.42578125" style="1" customWidth="1"/>
    <col min="22" max="22" width="5.5703125" style="1" bestFit="1" customWidth="1"/>
    <col min="23" max="23" width="5.140625" style="1" bestFit="1" customWidth="1"/>
    <col min="24" max="24" width="7.7109375" style="1" bestFit="1" customWidth="1"/>
    <col min="25" max="25" width="7.140625" style="1" bestFit="1" customWidth="1"/>
    <col min="26" max="26" width="14" style="1" customWidth="1"/>
    <col min="27" max="27" width="8.7109375" style="1" customWidth="1"/>
    <col min="28" max="28" width="5.5703125" style="1" bestFit="1" customWidth="1"/>
    <col min="29" max="29" width="5.7109375" style="1" bestFit="1" customWidth="1"/>
    <col min="30" max="30" width="7.7109375" style="1" bestFit="1" customWidth="1"/>
    <col min="31" max="31" width="7.140625" style="1" bestFit="1" customWidth="1"/>
    <col min="32" max="32" width="14.28515625" style="1" customWidth="1"/>
    <col min="33" max="33" width="7.85546875" style="1" customWidth="1"/>
    <col min="34" max="34" width="5.5703125" style="1" bestFit="1" customWidth="1"/>
    <col min="35" max="35" width="5.140625" style="1" bestFit="1" customWidth="1"/>
    <col min="36" max="36" width="7.7109375" style="1" bestFit="1" customWidth="1"/>
    <col min="37" max="37" width="7.140625" style="1" bestFit="1" customWidth="1"/>
    <col min="38" max="38" width="14.85546875" style="1" customWidth="1"/>
    <col min="39" max="39" width="8.42578125" style="1" customWidth="1"/>
    <col min="40" max="40" width="5.5703125" style="1" bestFit="1" customWidth="1"/>
    <col min="41" max="41" width="5.140625" style="1" bestFit="1" customWidth="1"/>
    <col min="42" max="42" width="7.7109375" style="1" bestFit="1" customWidth="1"/>
    <col min="43" max="43" width="7.140625" style="1" bestFit="1" customWidth="1"/>
    <col min="44" max="44" width="14.7109375" style="1" customWidth="1"/>
    <col min="45" max="45" width="8.140625" style="1" customWidth="1"/>
    <col min="46" max="46" width="5.5703125" style="1" bestFit="1" customWidth="1"/>
    <col min="47" max="47" width="5.140625" style="1" bestFit="1" customWidth="1"/>
    <col min="48" max="48" width="7.7109375" style="1" bestFit="1" customWidth="1"/>
    <col min="49" max="49" width="7.140625" style="1" bestFit="1" customWidth="1"/>
    <col min="50" max="50" width="14.140625" style="1" customWidth="1"/>
    <col min="51" max="51" width="9" style="1" customWidth="1"/>
    <col min="52" max="52" width="5.5703125" style="1" bestFit="1" customWidth="1"/>
    <col min="53" max="53" width="5.140625" style="1" bestFit="1" customWidth="1"/>
    <col min="54" max="54" width="7.7109375" style="1" bestFit="1" customWidth="1"/>
    <col min="55" max="55" width="7.140625" style="1" bestFit="1" customWidth="1"/>
    <col min="56" max="56" width="14.42578125" style="1" customWidth="1"/>
    <col min="57" max="57" width="8.42578125" style="1" customWidth="1"/>
    <col min="58" max="59" width="5.140625" style="1" bestFit="1" customWidth="1"/>
    <col min="60" max="60" width="7.7109375" style="1" bestFit="1" customWidth="1"/>
    <col min="61" max="61" width="7.140625" style="1" bestFit="1" customWidth="1"/>
    <col min="62" max="62" width="15.42578125" style="1" customWidth="1"/>
    <col min="63" max="63" width="8.28515625" style="1" customWidth="1"/>
    <col min="64" max="64" width="5.140625" style="1" bestFit="1" customWidth="1"/>
    <col min="65" max="65" width="5.5703125" style="1" bestFit="1" customWidth="1"/>
    <col min="66" max="66" width="7.7109375" style="1" bestFit="1" customWidth="1"/>
    <col min="67" max="67" width="7.140625" style="1" bestFit="1" customWidth="1"/>
    <col min="68" max="68" width="15" style="1" customWidth="1"/>
    <col min="69" max="69" width="8" style="1" customWidth="1"/>
    <col min="70" max="71" width="5.140625" style="1" bestFit="1" customWidth="1"/>
    <col min="72" max="72" width="8.28515625" style="1" customWidth="1"/>
    <col min="73" max="73" width="5.140625" style="1" bestFit="1" customWidth="1"/>
    <col min="74" max="74" width="10" style="1" customWidth="1"/>
    <col min="75" max="75" width="7.7109375" style="1" customWidth="1"/>
    <col min="76" max="76" width="8.5703125" style="1" bestFit="1" customWidth="1"/>
    <col min="77" max="77" width="9.28515625" style="1" customWidth="1"/>
    <col min="78" max="78" width="9.5703125" style="1" customWidth="1"/>
    <col min="79" max="16384" width="8.7109375" style="1"/>
  </cols>
  <sheetData>
    <row r="1" spans="1:78" ht="15.95" customHeight="1" x14ac:dyDescent="0.2">
      <c r="A1" s="194" t="s">
        <v>151</v>
      </c>
      <c r="B1" s="194"/>
      <c r="C1" s="194"/>
      <c r="D1" s="194"/>
      <c r="E1" s="194"/>
      <c r="F1" s="194"/>
      <c r="G1" s="194"/>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row>
    <row r="2" spans="1:78" s="26" customFormat="1" x14ac:dyDescent="0.2">
      <c r="A2" s="160" t="s">
        <v>773</v>
      </c>
      <c r="B2" s="159"/>
      <c r="C2" s="159"/>
      <c r="D2" s="159"/>
      <c r="E2" s="159"/>
      <c r="F2" s="159"/>
      <c r="G2" s="159"/>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row>
    <row r="3" spans="1:78" s="12" customFormat="1" ht="30" customHeight="1" x14ac:dyDescent="0.2">
      <c r="A3" s="151"/>
      <c r="B3" s="45"/>
      <c r="C3" s="45"/>
      <c r="D3" s="153"/>
      <c r="E3" s="193" t="s">
        <v>321</v>
      </c>
      <c r="F3" s="193"/>
      <c r="G3" s="154"/>
      <c r="H3" s="196" t="s">
        <v>366</v>
      </c>
      <c r="I3" s="196"/>
      <c r="J3" s="196"/>
      <c r="K3" s="196"/>
      <c r="L3" s="196"/>
      <c r="M3" s="196"/>
      <c r="N3" s="196" t="s">
        <v>367</v>
      </c>
      <c r="O3" s="196"/>
      <c r="P3" s="196"/>
      <c r="Q3" s="196"/>
      <c r="R3" s="196"/>
      <c r="S3" s="196"/>
      <c r="T3" s="196" t="s">
        <v>368</v>
      </c>
      <c r="U3" s="196"/>
      <c r="V3" s="196"/>
      <c r="W3" s="196"/>
      <c r="X3" s="196"/>
      <c r="Y3" s="196"/>
      <c r="Z3" s="189" t="s">
        <v>369</v>
      </c>
      <c r="AA3" s="189"/>
      <c r="AB3" s="189"/>
      <c r="AC3" s="189"/>
      <c r="AD3" s="189"/>
      <c r="AE3" s="189"/>
      <c r="AF3" s="196" t="s">
        <v>370</v>
      </c>
      <c r="AG3" s="196"/>
      <c r="AH3" s="196"/>
      <c r="AI3" s="196"/>
      <c r="AJ3" s="196"/>
      <c r="AK3" s="196"/>
      <c r="AL3" s="196" t="s">
        <v>371</v>
      </c>
      <c r="AM3" s="196"/>
      <c r="AN3" s="196"/>
      <c r="AO3" s="196"/>
      <c r="AP3" s="196"/>
      <c r="AQ3" s="196"/>
      <c r="AR3" s="196" t="s">
        <v>372</v>
      </c>
      <c r="AS3" s="196"/>
      <c r="AT3" s="196"/>
      <c r="AU3" s="196"/>
      <c r="AV3" s="196"/>
      <c r="AW3" s="196"/>
      <c r="AX3" s="189" t="s">
        <v>373</v>
      </c>
      <c r="AY3" s="189"/>
      <c r="AZ3" s="189"/>
      <c r="BA3" s="189"/>
      <c r="BB3" s="189"/>
      <c r="BC3" s="189"/>
      <c r="BD3" s="196" t="s">
        <v>374</v>
      </c>
      <c r="BE3" s="196"/>
      <c r="BF3" s="196"/>
      <c r="BG3" s="196"/>
      <c r="BH3" s="196"/>
      <c r="BI3" s="196"/>
      <c r="BJ3" s="189" t="s">
        <v>375</v>
      </c>
      <c r="BK3" s="189"/>
      <c r="BL3" s="189"/>
      <c r="BM3" s="189"/>
      <c r="BN3" s="189"/>
      <c r="BO3" s="189"/>
      <c r="BP3" s="189" t="s">
        <v>294</v>
      </c>
      <c r="BQ3" s="189"/>
      <c r="BR3" s="189"/>
      <c r="BS3" s="189"/>
      <c r="BT3" s="189"/>
      <c r="BU3" s="189"/>
      <c r="BV3" s="45"/>
      <c r="BW3" s="45"/>
      <c r="BX3" s="45"/>
      <c r="BY3" s="45"/>
      <c r="BZ3" s="45"/>
    </row>
    <row r="4" spans="1:78" ht="39" thickBot="1" x14ac:dyDescent="0.25">
      <c r="A4" s="108" t="s">
        <v>7</v>
      </c>
      <c r="B4" s="46" t="s">
        <v>9</v>
      </c>
      <c r="C4" s="46" t="s">
        <v>8</v>
      </c>
      <c r="D4" s="46" t="s">
        <v>152</v>
      </c>
      <c r="E4" s="46" t="s">
        <v>319</v>
      </c>
      <c r="F4" s="46" t="s">
        <v>320</v>
      </c>
      <c r="G4" s="46" t="s">
        <v>310</v>
      </c>
      <c r="H4" s="46" t="s">
        <v>362</v>
      </c>
      <c r="I4" s="41" t="s">
        <v>318</v>
      </c>
      <c r="J4" s="41" t="s">
        <v>246</v>
      </c>
      <c r="K4" s="41" t="s">
        <v>247</v>
      </c>
      <c r="L4" s="41" t="s">
        <v>248</v>
      </c>
      <c r="M4" s="41" t="s">
        <v>322</v>
      </c>
      <c r="N4" s="46" t="s">
        <v>362</v>
      </c>
      <c r="O4" s="41" t="s">
        <v>318</v>
      </c>
      <c r="P4" s="41" t="s">
        <v>246</v>
      </c>
      <c r="Q4" s="41" t="s">
        <v>247</v>
      </c>
      <c r="R4" s="41" t="s">
        <v>248</v>
      </c>
      <c r="S4" s="41" t="s">
        <v>322</v>
      </c>
      <c r="T4" s="46" t="s">
        <v>362</v>
      </c>
      <c r="U4" s="41" t="s">
        <v>318</v>
      </c>
      <c r="V4" s="41" t="s">
        <v>246</v>
      </c>
      <c r="W4" s="41" t="s">
        <v>247</v>
      </c>
      <c r="X4" s="41" t="s">
        <v>248</v>
      </c>
      <c r="Y4" s="41" t="s">
        <v>322</v>
      </c>
      <c r="Z4" s="46" t="s">
        <v>362</v>
      </c>
      <c r="AA4" s="41" t="s">
        <v>318</v>
      </c>
      <c r="AB4" s="41" t="s">
        <v>246</v>
      </c>
      <c r="AC4" s="41" t="s">
        <v>247</v>
      </c>
      <c r="AD4" s="41" t="s">
        <v>248</v>
      </c>
      <c r="AE4" s="41" t="s">
        <v>322</v>
      </c>
      <c r="AF4" s="46" t="s">
        <v>362</v>
      </c>
      <c r="AG4" s="41" t="s">
        <v>318</v>
      </c>
      <c r="AH4" s="41" t="s">
        <v>246</v>
      </c>
      <c r="AI4" s="41" t="s">
        <v>247</v>
      </c>
      <c r="AJ4" s="41" t="s">
        <v>248</v>
      </c>
      <c r="AK4" s="41" t="s">
        <v>322</v>
      </c>
      <c r="AL4" s="46" t="s">
        <v>362</v>
      </c>
      <c r="AM4" s="41" t="s">
        <v>318</v>
      </c>
      <c r="AN4" s="41" t="s">
        <v>246</v>
      </c>
      <c r="AO4" s="41" t="s">
        <v>247</v>
      </c>
      <c r="AP4" s="41" t="s">
        <v>248</v>
      </c>
      <c r="AQ4" s="41" t="s">
        <v>322</v>
      </c>
      <c r="AR4" s="46" t="s">
        <v>362</v>
      </c>
      <c r="AS4" s="41" t="s">
        <v>318</v>
      </c>
      <c r="AT4" s="41" t="s">
        <v>246</v>
      </c>
      <c r="AU4" s="41" t="s">
        <v>247</v>
      </c>
      <c r="AV4" s="41" t="s">
        <v>248</v>
      </c>
      <c r="AW4" s="41" t="s">
        <v>322</v>
      </c>
      <c r="AX4" s="46" t="s">
        <v>362</v>
      </c>
      <c r="AY4" s="41" t="s">
        <v>318</v>
      </c>
      <c r="AZ4" s="41" t="s">
        <v>246</v>
      </c>
      <c r="BA4" s="41" t="s">
        <v>247</v>
      </c>
      <c r="BB4" s="41" t="s">
        <v>248</v>
      </c>
      <c r="BC4" s="41" t="s">
        <v>322</v>
      </c>
      <c r="BD4" s="46" t="s">
        <v>362</v>
      </c>
      <c r="BE4" s="41" t="s">
        <v>318</v>
      </c>
      <c r="BF4" s="41" t="s">
        <v>246</v>
      </c>
      <c r="BG4" s="41" t="s">
        <v>247</v>
      </c>
      <c r="BH4" s="41" t="s">
        <v>248</v>
      </c>
      <c r="BI4" s="41" t="s">
        <v>322</v>
      </c>
      <c r="BJ4" s="46" t="s">
        <v>362</v>
      </c>
      <c r="BK4" s="41" t="s">
        <v>318</v>
      </c>
      <c r="BL4" s="41" t="s">
        <v>246</v>
      </c>
      <c r="BM4" s="41" t="s">
        <v>247</v>
      </c>
      <c r="BN4" s="41" t="s">
        <v>248</v>
      </c>
      <c r="BO4" s="41" t="s">
        <v>322</v>
      </c>
      <c r="BP4" s="46" t="s">
        <v>362</v>
      </c>
      <c r="BQ4" s="41" t="s">
        <v>318</v>
      </c>
      <c r="BR4" s="41" t="s">
        <v>246</v>
      </c>
      <c r="BS4" s="41" t="s">
        <v>247</v>
      </c>
      <c r="BT4" s="41" t="s">
        <v>248</v>
      </c>
      <c r="BU4" s="41" t="s">
        <v>322</v>
      </c>
      <c r="BV4" s="41" t="s">
        <v>274</v>
      </c>
      <c r="BW4" s="41" t="s">
        <v>275</v>
      </c>
      <c r="BX4" s="41" t="s">
        <v>276</v>
      </c>
      <c r="BY4" s="41" t="s">
        <v>277</v>
      </c>
      <c r="BZ4" s="41" t="s">
        <v>273</v>
      </c>
    </row>
    <row r="5" spans="1:78" ht="15" customHeight="1" x14ac:dyDescent="0.2">
      <c r="A5" s="54" t="s">
        <v>108</v>
      </c>
      <c r="B5" s="55" t="s">
        <v>454</v>
      </c>
      <c r="C5" s="90" t="s">
        <v>109</v>
      </c>
      <c r="D5" s="90" t="s">
        <v>154</v>
      </c>
      <c r="E5" s="90" t="s">
        <v>155</v>
      </c>
      <c r="F5" s="90" t="s">
        <v>155</v>
      </c>
      <c r="G5" s="55" t="s">
        <v>235</v>
      </c>
      <c r="H5" s="55" t="s">
        <v>313</v>
      </c>
      <c r="I5" s="109">
        <v>38</v>
      </c>
      <c r="J5" s="109">
        <v>70</v>
      </c>
      <c r="K5" s="109">
        <v>10</v>
      </c>
      <c r="L5" s="117" t="s">
        <v>147</v>
      </c>
      <c r="M5" s="109">
        <v>118</v>
      </c>
      <c r="N5" s="55" t="s">
        <v>313</v>
      </c>
      <c r="O5" s="109">
        <v>41</v>
      </c>
      <c r="P5" s="109">
        <v>12</v>
      </c>
      <c r="Q5" s="117" t="s">
        <v>147</v>
      </c>
      <c r="R5" s="117" t="s">
        <v>147</v>
      </c>
      <c r="S5" s="109">
        <v>53</v>
      </c>
      <c r="T5" s="55" t="s">
        <v>311</v>
      </c>
      <c r="U5" s="109">
        <v>48</v>
      </c>
      <c r="V5" s="109">
        <v>6</v>
      </c>
      <c r="W5" s="114" t="s">
        <v>147</v>
      </c>
      <c r="X5" s="114" t="s">
        <v>147</v>
      </c>
      <c r="Y5" s="109">
        <v>54</v>
      </c>
      <c r="Z5" s="55" t="s">
        <v>313</v>
      </c>
      <c r="AA5" s="109">
        <v>70</v>
      </c>
      <c r="AB5" s="117" t="s">
        <v>147</v>
      </c>
      <c r="AC5" s="117" t="s">
        <v>147</v>
      </c>
      <c r="AD5" s="117" t="s">
        <v>147</v>
      </c>
      <c r="AE5" s="109">
        <v>70</v>
      </c>
      <c r="AF5" s="55" t="s">
        <v>313</v>
      </c>
      <c r="AG5" s="109">
        <v>24</v>
      </c>
      <c r="AH5" s="117" t="s">
        <v>147</v>
      </c>
      <c r="AI5" s="117" t="s">
        <v>147</v>
      </c>
      <c r="AJ5" s="117" t="s">
        <v>147</v>
      </c>
      <c r="AK5" s="109">
        <v>24</v>
      </c>
      <c r="AL5" s="55" t="s">
        <v>313</v>
      </c>
      <c r="AM5" s="109">
        <v>48</v>
      </c>
      <c r="AN5" s="109">
        <v>6</v>
      </c>
      <c r="AO5" s="117" t="s">
        <v>147</v>
      </c>
      <c r="AP5" s="117" t="s">
        <v>147</v>
      </c>
      <c r="AQ5" s="109">
        <v>54</v>
      </c>
      <c r="AR5" s="55" t="s">
        <v>313</v>
      </c>
      <c r="AS5" s="109">
        <v>78</v>
      </c>
      <c r="AT5" s="117" t="s">
        <v>147</v>
      </c>
      <c r="AU5" s="117" t="s">
        <v>147</v>
      </c>
      <c r="AV5" s="117" t="s">
        <v>147</v>
      </c>
      <c r="AW5" s="109">
        <v>78</v>
      </c>
      <c r="AX5" s="55" t="s">
        <v>313</v>
      </c>
      <c r="AY5" s="109">
        <v>74</v>
      </c>
      <c r="AZ5" s="109">
        <v>6</v>
      </c>
      <c r="BA5" s="117" t="s">
        <v>147</v>
      </c>
      <c r="BB5" s="117" t="s">
        <v>147</v>
      </c>
      <c r="BC5" s="109">
        <v>80</v>
      </c>
      <c r="BD5" s="55" t="s">
        <v>313</v>
      </c>
      <c r="BE5" s="109">
        <v>24</v>
      </c>
      <c r="BF5" s="117" t="s">
        <v>147</v>
      </c>
      <c r="BG5" s="109">
        <v>2</v>
      </c>
      <c r="BH5" s="117" t="s">
        <v>147</v>
      </c>
      <c r="BI5" s="109">
        <v>26</v>
      </c>
      <c r="BJ5" s="55" t="s">
        <v>313</v>
      </c>
      <c r="BK5" s="109">
        <v>64</v>
      </c>
      <c r="BL5" s="117" t="s">
        <v>147</v>
      </c>
      <c r="BM5" s="109">
        <v>3</v>
      </c>
      <c r="BN5" s="117" t="s">
        <v>147</v>
      </c>
      <c r="BO5" s="109">
        <v>67</v>
      </c>
      <c r="BP5" s="55" t="s">
        <v>156</v>
      </c>
      <c r="BQ5" s="109">
        <v>12</v>
      </c>
      <c r="BR5" s="117" t="s">
        <v>147</v>
      </c>
      <c r="BS5" s="117" t="s">
        <v>147</v>
      </c>
      <c r="BT5" s="117" t="s">
        <v>147</v>
      </c>
      <c r="BU5" s="109">
        <v>12</v>
      </c>
      <c r="BV5" s="57">
        <v>521</v>
      </c>
      <c r="BW5" s="109">
        <v>100</v>
      </c>
      <c r="BX5" s="109">
        <v>15</v>
      </c>
      <c r="BY5" s="117" t="s">
        <v>147</v>
      </c>
      <c r="BZ5" s="57">
        <v>636</v>
      </c>
    </row>
    <row r="6" spans="1:78" ht="15" customHeight="1" x14ac:dyDescent="0.2">
      <c r="A6" s="60" t="s">
        <v>16</v>
      </c>
      <c r="B6" s="61" t="s">
        <v>455</v>
      </c>
      <c r="C6" s="92" t="s">
        <v>323</v>
      </c>
      <c r="D6" s="92" t="s">
        <v>157</v>
      </c>
      <c r="E6" s="92" t="s">
        <v>155</v>
      </c>
      <c r="F6" s="92" t="s">
        <v>155</v>
      </c>
      <c r="G6" s="61" t="s">
        <v>304</v>
      </c>
      <c r="H6" s="61" t="s">
        <v>314</v>
      </c>
      <c r="I6" s="95">
        <v>130</v>
      </c>
      <c r="J6" s="95">
        <v>40</v>
      </c>
      <c r="K6" s="96" t="s">
        <v>147</v>
      </c>
      <c r="L6" s="96" t="s">
        <v>147</v>
      </c>
      <c r="M6" s="95">
        <v>170</v>
      </c>
      <c r="N6" s="61" t="s">
        <v>314</v>
      </c>
      <c r="O6" s="95">
        <v>140</v>
      </c>
      <c r="P6" s="96" t="s">
        <v>147</v>
      </c>
      <c r="Q6" s="96" t="s">
        <v>147</v>
      </c>
      <c r="R6" s="96" t="s">
        <v>147</v>
      </c>
      <c r="S6" s="95">
        <v>140</v>
      </c>
      <c r="T6" s="61" t="s">
        <v>314</v>
      </c>
      <c r="U6" s="95">
        <v>64</v>
      </c>
      <c r="V6" s="95">
        <v>10</v>
      </c>
      <c r="W6" s="65" t="s">
        <v>147</v>
      </c>
      <c r="X6" s="65" t="s">
        <v>147</v>
      </c>
      <c r="Y6" s="95">
        <v>74</v>
      </c>
      <c r="Z6" s="61" t="s">
        <v>314</v>
      </c>
      <c r="AA6" s="95">
        <v>128</v>
      </c>
      <c r="AB6" s="96" t="s">
        <v>147</v>
      </c>
      <c r="AC6" s="96" t="s">
        <v>147</v>
      </c>
      <c r="AD6" s="96" t="s">
        <v>147</v>
      </c>
      <c r="AE6" s="95">
        <v>128</v>
      </c>
      <c r="AF6" s="61" t="s">
        <v>314</v>
      </c>
      <c r="AG6" s="95">
        <v>110</v>
      </c>
      <c r="AH6" s="96" t="s">
        <v>147</v>
      </c>
      <c r="AI6" s="96" t="s">
        <v>147</v>
      </c>
      <c r="AJ6" s="96" t="s">
        <v>147</v>
      </c>
      <c r="AK6" s="95">
        <v>110</v>
      </c>
      <c r="AL6" s="61" t="s">
        <v>314</v>
      </c>
      <c r="AM6" s="95">
        <v>100</v>
      </c>
      <c r="AN6" s="95">
        <v>10</v>
      </c>
      <c r="AO6" s="96" t="s">
        <v>147</v>
      </c>
      <c r="AP6" s="96" t="s">
        <v>147</v>
      </c>
      <c r="AQ6" s="95">
        <v>110</v>
      </c>
      <c r="AR6" s="61" t="s">
        <v>314</v>
      </c>
      <c r="AS6" s="95">
        <v>120</v>
      </c>
      <c r="AT6" s="96" t="s">
        <v>147</v>
      </c>
      <c r="AU6" s="96" t="s">
        <v>147</v>
      </c>
      <c r="AV6" s="96" t="s">
        <v>147</v>
      </c>
      <c r="AW6" s="95">
        <v>120</v>
      </c>
      <c r="AX6" s="61" t="s">
        <v>314</v>
      </c>
      <c r="AY6" s="95">
        <v>25</v>
      </c>
      <c r="AZ6" s="96" t="s">
        <v>147</v>
      </c>
      <c r="BA6" s="96" t="s">
        <v>147</v>
      </c>
      <c r="BB6" s="96" t="s">
        <v>147</v>
      </c>
      <c r="BC6" s="95">
        <v>25</v>
      </c>
      <c r="BD6" s="61" t="s">
        <v>314</v>
      </c>
      <c r="BE6" s="95">
        <v>30</v>
      </c>
      <c r="BF6" s="96" t="s">
        <v>147</v>
      </c>
      <c r="BG6" s="96" t="s">
        <v>147</v>
      </c>
      <c r="BH6" s="96" t="s">
        <v>147</v>
      </c>
      <c r="BI6" s="95">
        <v>30</v>
      </c>
      <c r="BJ6" s="61" t="s">
        <v>314</v>
      </c>
      <c r="BK6" s="95">
        <v>75.5</v>
      </c>
      <c r="BL6" s="96" t="s">
        <v>147</v>
      </c>
      <c r="BM6" s="96" t="s">
        <v>147</v>
      </c>
      <c r="BN6" s="96" t="s">
        <v>147</v>
      </c>
      <c r="BO6" s="95">
        <v>75.5</v>
      </c>
      <c r="BP6" s="61" t="s">
        <v>314</v>
      </c>
      <c r="BQ6" s="95">
        <v>89.5</v>
      </c>
      <c r="BR6" s="96" t="s">
        <v>147</v>
      </c>
      <c r="BS6" s="96" t="s">
        <v>147</v>
      </c>
      <c r="BT6" s="96" t="s">
        <v>147</v>
      </c>
      <c r="BU6" s="95">
        <v>89.5</v>
      </c>
      <c r="BV6" s="63">
        <v>1012</v>
      </c>
      <c r="BW6" s="95">
        <v>60</v>
      </c>
      <c r="BX6" s="96" t="s">
        <v>147</v>
      </c>
      <c r="BY6" s="96" t="s">
        <v>147</v>
      </c>
      <c r="BZ6" s="63">
        <v>1072</v>
      </c>
    </row>
    <row r="7" spans="1:78" ht="15" customHeight="1" x14ac:dyDescent="0.2">
      <c r="A7" s="60" t="s">
        <v>16</v>
      </c>
      <c r="B7" s="61" t="s">
        <v>455</v>
      </c>
      <c r="C7" s="92" t="s">
        <v>103</v>
      </c>
      <c r="D7" s="92" t="s">
        <v>157</v>
      </c>
      <c r="E7" s="92" t="s">
        <v>155</v>
      </c>
      <c r="F7" s="92" t="s">
        <v>155</v>
      </c>
      <c r="G7" s="61" t="s">
        <v>305</v>
      </c>
      <c r="H7" s="61" t="s">
        <v>311</v>
      </c>
      <c r="I7" s="95">
        <v>65</v>
      </c>
      <c r="J7" s="95">
        <v>52</v>
      </c>
      <c r="K7" s="96" t="s">
        <v>147</v>
      </c>
      <c r="L7" s="96" t="s">
        <v>147</v>
      </c>
      <c r="M7" s="95">
        <v>117</v>
      </c>
      <c r="N7" s="61" t="s">
        <v>311</v>
      </c>
      <c r="O7" s="95">
        <v>32</v>
      </c>
      <c r="P7" s="96" t="s">
        <v>147</v>
      </c>
      <c r="Q7" s="96" t="s">
        <v>147</v>
      </c>
      <c r="R7" s="96" t="s">
        <v>147</v>
      </c>
      <c r="S7" s="95">
        <v>32</v>
      </c>
      <c r="T7" s="61" t="s">
        <v>311</v>
      </c>
      <c r="U7" s="95">
        <v>26</v>
      </c>
      <c r="V7" s="96" t="s">
        <v>147</v>
      </c>
      <c r="W7" s="65" t="s">
        <v>147</v>
      </c>
      <c r="X7" s="65" t="s">
        <v>147</v>
      </c>
      <c r="Y7" s="95">
        <v>26</v>
      </c>
      <c r="Z7" s="61" t="s">
        <v>311</v>
      </c>
      <c r="AA7" s="95">
        <v>43</v>
      </c>
      <c r="AB7" s="96" t="s">
        <v>147</v>
      </c>
      <c r="AC7" s="96" t="s">
        <v>147</v>
      </c>
      <c r="AD7" s="96" t="s">
        <v>147</v>
      </c>
      <c r="AE7" s="95">
        <v>43</v>
      </c>
      <c r="AF7" s="61" t="s">
        <v>311</v>
      </c>
      <c r="AG7" s="95">
        <v>7</v>
      </c>
      <c r="AH7" s="96" t="s">
        <v>147</v>
      </c>
      <c r="AI7" s="96" t="s">
        <v>147</v>
      </c>
      <c r="AJ7" s="96" t="s">
        <v>147</v>
      </c>
      <c r="AK7" s="95">
        <v>7</v>
      </c>
      <c r="AL7" s="61" t="s">
        <v>311</v>
      </c>
      <c r="AM7" s="95">
        <v>30</v>
      </c>
      <c r="AN7" s="96" t="s">
        <v>147</v>
      </c>
      <c r="AO7" s="96" t="s">
        <v>147</v>
      </c>
      <c r="AP7" s="96" t="s">
        <v>147</v>
      </c>
      <c r="AQ7" s="95">
        <v>30</v>
      </c>
      <c r="AR7" s="61" t="s">
        <v>311</v>
      </c>
      <c r="AS7" s="95">
        <v>68</v>
      </c>
      <c r="AT7" s="96" t="s">
        <v>147</v>
      </c>
      <c r="AU7" s="96" t="s">
        <v>147</v>
      </c>
      <c r="AV7" s="96" t="s">
        <v>147</v>
      </c>
      <c r="AW7" s="95">
        <v>68</v>
      </c>
      <c r="AX7" s="61" t="s">
        <v>311</v>
      </c>
      <c r="AY7" s="95">
        <v>85</v>
      </c>
      <c r="AZ7" s="96" t="s">
        <v>147</v>
      </c>
      <c r="BA7" s="96" t="s">
        <v>147</v>
      </c>
      <c r="BB7" s="96" t="s">
        <v>147</v>
      </c>
      <c r="BC7" s="95">
        <v>85</v>
      </c>
      <c r="BD7" s="61" t="s">
        <v>311</v>
      </c>
      <c r="BE7" s="95">
        <v>27</v>
      </c>
      <c r="BF7" s="96" t="s">
        <v>147</v>
      </c>
      <c r="BG7" s="96" t="s">
        <v>147</v>
      </c>
      <c r="BH7" s="96" t="s">
        <v>147</v>
      </c>
      <c r="BI7" s="95">
        <v>27</v>
      </c>
      <c r="BJ7" s="61" t="s">
        <v>311</v>
      </c>
      <c r="BK7" s="95">
        <v>84</v>
      </c>
      <c r="BL7" s="96" t="s">
        <v>147</v>
      </c>
      <c r="BM7" s="96" t="s">
        <v>147</v>
      </c>
      <c r="BN7" s="96" t="s">
        <v>147</v>
      </c>
      <c r="BO7" s="95">
        <v>84</v>
      </c>
      <c r="BP7" s="61" t="s">
        <v>6</v>
      </c>
      <c r="BQ7" s="96" t="s">
        <v>147</v>
      </c>
      <c r="BR7" s="96" t="s">
        <v>147</v>
      </c>
      <c r="BS7" s="96" t="s">
        <v>147</v>
      </c>
      <c r="BT7" s="96" t="s">
        <v>147</v>
      </c>
      <c r="BU7" s="96" t="s">
        <v>147</v>
      </c>
      <c r="BV7" s="63">
        <v>467</v>
      </c>
      <c r="BW7" s="95">
        <v>52</v>
      </c>
      <c r="BX7" s="96" t="s">
        <v>147</v>
      </c>
      <c r="BY7" s="96" t="s">
        <v>147</v>
      </c>
      <c r="BZ7" s="63">
        <v>519</v>
      </c>
    </row>
    <row r="8" spans="1:78" ht="15" customHeight="1" x14ac:dyDescent="0.2">
      <c r="A8" s="60" t="s">
        <v>24</v>
      </c>
      <c r="B8" s="61" t="s">
        <v>455</v>
      </c>
      <c r="C8" s="92" t="s">
        <v>127</v>
      </c>
      <c r="D8" s="92" t="s">
        <v>154</v>
      </c>
      <c r="E8" s="92" t="s">
        <v>158</v>
      </c>
      <c r="F8" s="92" t="s">
        <v>155</v>
      </c>
      <c r="G8" s="61" t="s">
        <v>158</v>
      </c>
      <c r="H8" s="61" t="s">
        <v>314</v>
      </c>
      <c r="I8" s="95">
        <v>47.5</v>
      </c>
      <c r="J8" s="95">
        <v>50</v>
      </c>
      <c r="K8" s="96" t="s">
        <v>147</v>
      </c>
      <c r="L8" s="96" t="s">
        <v>147</v>
      </c>
      <c r="M8" s="95">
        <v>97.5</v>
      </c>
      <c r="N8" s="61" t="s">
        <v>314</v>
      </c>
      <c r="O8" s="95">
        <v>24.5</v>
      </c>
      <c r="P8" s="95">
        <v>22</v>
      </c>
      <c r="Q8" s="96" t="s">
        <v>147</v>
      </c>
      <c r="R8" s="96" t="s">
        <v>147</v>
      </c>
      <c r="S8" s="95">
        <v>46.5</v>
      </c>
      <c r="T8" s="61" t="s">
        <v>314</v>
      </c>
      <c r="U8" s="95">
        <v>14</v>
      </c>
      <c r="V8" s="95">
        <v>8</v>
      </c>
      <c r="W8" s="65" t="s">
        <v>147</v>
      </c>
      <c r="X8" s="65" t="s">
        <v>147</v>
      </c>
      <c r="Y8" s="95">
        <v>22</v>
      </c>
      <c r="Z8" s="61" t="s">
        <v>314</v>
      </c>
      <c r="AA8" s="95">
        <v>43.5</v>
      </c>
      <c r="AB8" s="96" t="s">
        <v>147</v>
      </c>
      <c r="AC8" s="96" t="s">
        <v>147</v>
      </c>
      <c r="AD8" s="96" t="s">
        <v>147</v>
      </c>
      <c r="AE8" s="95">
        <v>43.5</v>
      </c>
      <c r="AF8" s="61" t="s">
        <v>314</v>
      </c>
      <c r="AG8" s="95">
        <v>23</v>
      </c>
      <c r="AH8" s="96" t="s">
        <v>147</v>
      </c>
      <c r="AI8" s="96" t="s">
        <v>147</v>
      </c>
      <c r="AJ8" s="96" t="s">
        <v>147</v>
      </c>
      <c r="AK8" s="95">
        <v>23</v>
      </c>
      <c r="AL8" s="61" t="s">
        <v>314</v>
      </c>
      <c r="AM8" s="95">
        <v>48</v>
      </c>
      <c r="AN8" s="95">
        <v>24</v>
      </c>
      <c r="AO8" s="96" t="s">
        <v>147</v>
      </c>
      <c r="AP8" s="96" t="s">
        <v>147</v>
      </c>
      <c r="AQ8" s="95">
        <v>72</v>
      </c>
      <c r="AR8" s="61" t="s">
        <v>314</v>
      </c>
      <c r="AS8" s="95">
        <v>52</v>
      </c>
      <c r="AT8" s="95">
        <v>5</v>
      </c>
      <c r="AU8" s="96" t="s">
        <v>147</v>
      </c>
      <c r="AV8" s="96" t="s">
        <v>147</v>
      </c>
      <c r="AW8" s="95">
        <v>57</v>
      </c>
      <c r="AX8" s="61" t="s">
        <v>314</v>
      </c>
      <c r="AY8" s="95">
        <v>62.5</v>
      </c>
      <c r="AZ8" s="96" t="s">
        <v>147</v>
      </c>
      <c r="BA8" s="95">
        <v>5</v>
      </c>
      <c r="BB8" s="96" t="s">
        <v>147</v>
      </c>
      <c r="BC8" s="95">
        <v>67.5</v>
      </c>
      <c r="BD8" s="61" t="s">
        <v>314</v>
      </c>
      <c r="BE8" s="95">
        <v>15</v>
      </c>
      <c r="BF8" s="96" t="s">
        <v>147</v>
      </c>
      <c r="BG8" s="96" t="s">
        <v>147</v>
      </c>
      <c r="BH8" s="96" t="s">
        <v>147</v>
      </c>
      <c r="BI8" s="95">
        <v>15</v>
      </c>
      <c r="BJ8" s="61" t="s">
        <v>314</v>
      </c>
      <c r="BK8" s="95">
        <v>95</v>
      </c>
      <c r="BL8" s="96" t="s">
        <v>147</v>
      </c>
      <c r="BM8" s="96" t="s">
        <v>147</v>
      </c>
      <c r="BN8" s="96" t="s">
        <v>147</v>
      </c>
      <c r="BO8" s="95">
        <v>95</v>
      </c>
      <c r="BP8" s="61" t="s">
        <v>6</v>
      </c>
      <c r="BQ8" s="96" t="s">
        <v>147</v>
      </c>
      <c r="BR8" s="96" t="s">
        <v>147</v>
      </c>
      <c r="BS8" s="96" t="s">
        <v>147</v>
      </c>
      <c r="BT8" s="96" t="s">
        <v>147</v>
      </c>
      <c r="BU8" s="96" t="s">
        <v>147</v>
      </c>
      <c r="BV8" s="63">
        <v>425</v>
      </c>
      <c r="BW8" s="95">
        <v>109</v>
      </c>
      <c r="BX8" s="95">
        <v>5</v>
      </c>
      <c r="BY8" s="96" t="s">
        <v>147</v>
      </c>
      <c r="BZ8" s="63">
        <v>539</v>
      </c>
    </row>
    <row r="9" spans="1:78" ht="15" customHeight="1" x14ac:dyDescent="0.2">
      <c r="A9" s="60" t="s">
        <v>24</v>
      </c>
      <c r="B9" s="61" t="s">
        <v>454</v>
      </c>
      <c r="C9" s="92" t="s">
        <v>324</v>
      </c>
      <c r="D9" s="92" t="s">
        <v>157</v>
      </c>
      <c r="E9" s="92" t="s">
        <v>158</v>
      </c>
      <c r="F9" s="92" t="s">
        <v>155</v>
      </c>
      <c r="G9" s="61" t="s">
        <v>306</v>
      </c>
      <c r="H9" s="61" t="s">
        <v>314</v>
      </c>
      <c r="I9" s="95">
        <v>29</v>
      </c>
      <c r="J9" s="95">
        <v>70</v>
      </c>
      <c r="K9" s="96" t="s">
        <v>147</v>
      </c>
      <c r="L9" s="96" t="s">
        <v>147</v>
      </c>
      <c r="M9" s="95">
        <v>99</v>
      </c>
      <c r="N9" s="61" t="s">
        <v>314</v>
      </c>
      <c r="O9" s="95">
        <v>24</v>
      </c>
      <c r="P9" s="95">
        <v>10</v>
      </c>
      <c r="Q9" s="96" t="s">
        <v>147</v>
      </c>
      <c r="R9" s="96" t="s">
        <v>147</v>
      </c>
      <c r="S9" s="95">
        <v>34</v>
      </c>
      <c r="T9" s="61" t="s">
        <v>314</v>
      </c>
      <c r="U9" s="95">
        <v>10</v>
      </c>
      <c r="V9" s="95">
        <v>15</v>
      </c>
      <c r="W9" s="65" t="s">
        <v>147</v>
      </c>
      <c r="X9" s="65" t="s">
        <v>147</v>
      </c>
      <c r="Y9" s="95">
        <v>25</v>
      </c>
      <c r="Z9" s="61" t="s">
        <v>314</v>
      </c>
      <c r="AA9" s="95">
        <v>34</v>
      </c>
      <c r="AB9" s="96" t="s">
        <v>147</v>
      </c>
      <c r="AC9" s="96" t="s">
        <v>147</v>
      </c>
      <c r="AD9" s="96" t="s">
        <v>147</v>
      </c>
      <c r="AE9" s="95">
        <v>34</v>
      </c>
      <c r="AF9" s="61" t="s">
        <v>314</v>
      </c>
      <c r="AG9" s="95">
        <v>23</v>
      </c>
      <c r="AH9" s="96" t="s">
        <v>147</v>
      </c>
      <c r="AI9" s="96" t="s">
        <v>147</v>
      </c>
      <c r="AJ9" s="96" t="s">
        <v>147</v>
      </c>
      <c r="AK9" s="95">
        <v>23</v>
      </c>
      <c r="AL9" s="61" t="s">
        <v>314</v>
      </c>
      <c r="AM9" s="95">
        <v>47</v>
      </c>
      <c r="AN9" s="95">
        <v>25</v>
      </c>
      <c r="AO9" s="95">
        <v>3</v>
      </c>
      <c r="AP9" s="96" t="s">
        <v>147</v>
      </c>
      <c r="AQ9" s="95">
        <v>75</v>
      </c>
      <c r="AR9" s="61" t="s">
        <v>314</v>
      </c>
      <c r="AS9" s="95">
        <v>61</v>
      </c>
      <c r="AT9" s="95">
        <v>6</v>
      </c>
      <c r="AU9" s="96" t="s">
        <v>147</v>
      </c>
      <c r="AV9" s="96" t="s">
        <v>147</v>
      </c>
      <c r="AW9" s="95">
        <v>67</v>
      </c>
      <c r="AX9" s="61" t="s">
        <v>314</v>
      </c>
      <c r="AY9" s="95">
        <v>33</v>
      </c>
      <c r="AZ9" s="95">
        <v>12</v>
      </c>
      <c r="BA9" s="96" t="s">
        <v>147</v>
      </c>
      <c r="BB9" s="96" t="s">
        <v>147</v>
      </c>
      <c r="BC9" s="95">
        <v>45</v>
      </c>
      <c r="BD9" s="61" t="s">
        <v>314</v>
      </c>
      <c r="BE9" s="95">
        <v>10</v>
      </c>
      <c r="BF9" s="95">
        <v>1</v>
      </c>
      <c r="BG9" s="96" t="s">
        <v>147</v>
      </c>
      <c r="BH9" s="96" t="s">
        <v>147</v>
      </c>
      <c r="BI9" s="95">
        <v>11</v>
      </c>
      <c r="BJ9" s="61" t="s">
        <v>314</v>
      </c>
      <c r="BK9" s="95">
        <v>29</v>
      </c>
      <c r="BL9" s="96" t="s">
        <v>147</v>
      </c>
      <c r="BM9" s="95">
        <v>4</v>
      </c>
      <c r="BN9" s="96" t="s">
        <v>147</v>
      </c>
      <c r="BO9" s="95">
        <v>33</v>
      </c>
      <c r="BP9" s="61" t="s">
        <v>6</v>
      </c>
      <c r="BQ9" s="96" t="s">
        <v>147</v>
      </c>
      <c r="BR9" s="96" t="s">
        <v>147</v>
      </c>
      <c r="BS9" s="96" t="s">
        <v>147</v>
      </c>
      <c r="BT9" s="96" t="s">
        <v>147</v>
      </c>
      <c r="BU9" s="96" t="s">
        <v>147</v>
      </c>
      <c r="BV9" s="63">
        <v>300</v>
      </c>
      <c r="BW9" s="95">
        <v>139</v>
      </c>
      <c r="BX9" s="95">
        <v>7</v>
      </c>
      <c r="BY9" s="96" t="s">
        <v>147</v>
      </c>
      <c r="BZ9" s="63">
        <v>446</v>
      </c>
    </row>
    <row r="10" spans="1:78" ht="15" customHeight="1" x14ac:dyDescent="0.2">
      <c r="A10" s="60" t="s">
        <v>24</v>
      </c>
      <c r="B10" s="61" t="s">
        <v>454</v>
      </c>
      <c r="C10" s="92" t="s">
        <v>325</v>
      </c>
      <c r="D10" s="92" t="s">
        <v>157</v>
      </c>
      <c r="E10" s="92" t="s">
        <v>158</v>
      </c>
      <c r="F10" s="92" t="s">
        <v>155</v>
      </c>
      <c r="G10" s="61" t="s">
        <v>158</v>
      </c>
      <c r="H10" s="61" t="s">
        <v>313</v>
      </c>
      <c r="I10" s="95">
        <v>52</v>
      </c>
      <c r="J10" s="95">
        <v>122</v>
      </c>
      <c r="K10" s="96" t="s">
        <v>147</v>
      </c>
      <c r="L10" s="96" t="s">
        <v>147</v>
      </c>
      <c r="M10" s="95">
        <v>174</v>
      </c>
      <c r="N10" s="61" t="s">
        <v>156</v>
      </c>
      <c r="O10" s="95">
        <v>53</v>
      </c>
      <c r="P10" s="96" t="s">
        <v>147</v>
      </c>
      <c r="Q10" s="96" t="s">
        <v>147</v>
      </c>
      <c r="R10" s="96" t="s">
        <v>147</v>
      </c>
      <c r="S10" s="95">
        <v>53</v>
      </c>
      <c r="T10" s="61" t="s">
        <v>156</v>
      </c>
      <c r="U10" s="95">
        <v>40</v>
      </c>
      <c r="V10" s="96" t="s">
        <v>147</v>
      </c>
      <c r="W10" s="65" t="s">
        <v>147</v>
      </c>
      <c r="X10" s="65" t="s">
        <v>147</v>
      </c>
      <c r="Y10" s="95">
        <v>40</v>
      </c>
      <c r="Z10" s="61" t="s">
        <v>156</v>
      </c>
      <c r="AA10" s="95">
        <v>50</v>
      </c>
      <c r="AB10" s="96" t="s">
        <v>147</v>
      </c>
      <c r="AC10" s="96" t="s">
        <v>147</v>
      </c>
      <c r="AD10" s="96" t="s">
        <v>147</v>
      </c>
      <c r="AE10" s="95">
        <v>50</v>
      </c>
      <c r="AF10" s="61" t="s">
        <v>156</v>
      </c>
      <c r="AG10" s="95">
        <v>41</v>
      </c>
      <c r="AH10" s="96" t="s">
        <v>147</v>
      </c>
      <c r="AI10" s="96" t="s">
        <v>147</v>
      </c>
      <c r="AJ10" s="96" t="s">
        <v>147</v>
      </c>
      <c r="AK10" s="95">
        <v>41</v>
      </c>
      <c r="AL10" s="61" t="s">
        <v>314</v>
      </c>
      <c r="AM10" s="95">
        <v>57</v>
      </c>
      <c r="AN10" s="96" t="s">
        <v>147</v>
      </c>
      <c r="AO10" s="96" t="s">
        <v>147</v>
      </c>
      <c r="AP10" s="96" t="s">
        <v>147</v>
      </c>
      <c r="AQ10" s="95">
        <v>57</v>
      </c>
      <c r="AR10" s="61" t="s">
        <v>156</v>
      </c>
      <c r="AS10" s="95">
        <v>61</v>
      </c>
      <c r="AT10" s="95">
        <v>16</v>
      </c>
      <c r="AU10" s="96" t="s">
        <v>147</v>
      </c>
      <c r="AV10" s="96" t="s">
        <v>147</v>
      </c>
      <c r="AW10" s="95">
        <v>77</v>
      </c>
      <c r="AX10" s="61" t="s">
        <v>156</v>
      </c>
      <c r="AY10" s="95">
        <v>69</v>
      </c>
      <c r="AZ10" s="96" t="s">
        <v>147</v>
      </c>
      <c r="BA10" s="96" t="s">
        <v>147</v>
      </c>
      <c r="BB10" s="96" t="s">
        <v>147</v>
      </c>
      <c r="BC10" s="95">
        <v>69</v>
      </c>
      <c r="BD10" s="61" t="s">
        <v>156</v>
      </c>
      <c r="BE10" s="95">
        <v>47</v>
      </c>
      <c r="BF10" s="96" t="s">
        <v>147</v>
      </c>
      <c r="BG10" s="96" t="s">
        <v>147</v>
      </c>
      <c r="BH10" s="96" t="s">
        <v>147</v>
      </c>
      <c r="BI10" s="95">
        <v>47</v>
      </c>
      <c r="BJ10" s="61" t="s">
        <v>314</v>
      </c>
      <c r="BK10" s="95">
        <v>91</v>
      </c>
      <c r="BL10" s="96" t="s">
        <v>147</v>
      </c>
      <c r="BM10" s="96" t="s">
        <v>147</v>
      </c>
      <c r="BN10" s="96" t="s">
        <v>147</v>
      </c>
      <c r="BO10" s="95">
        <v>91</v>
      </c>
      <c r="BP10" s="61" t="s">
        <v>6</v>
      </c>
      <c r="BQ10" s="96" t="s">
        <v>147</v>
      </c>
      <c r="BR10" s="96" t="s">
        <v>147</v>
      </c>
      <c r="BS10" s="96" t="s">
        <v>147</v>
      </c>
      <c r="BT10" s="96" t="s">
        <v>147</v>
      </c>
      <c r="BU10" s="96" t="s">
        <v>147</v>
      </c>
      <c r="BV10" s="63">
        <v>561</v>
      </c>
      <c r="BW10" s="95">
        <v>138</v>
      </c>
      <c r="BX10" s="96" t="s">
        <v>147</v>
      </c>
      <c r="BY10" s="96" t="s">
        <v>147</v>
      </c>
      <c r="BZ10" s="63">
        <v>699</v>
      </c>
    </row>
    <row r="11" spans="1:78" ht="15" customHeight="1" x14ac:dyDescent="0.2">
      <c r="A11" s="60" t="s">
        <v>24</v>
      </c>
      <c r="B11" s="61" t="s">
        <v>455</v>
      </c>
      <c r="C11" s="92" t="s">
        <v>326</v>
      </c>
      <c r="D11" s="92" t="s">
        <v>157</v>
      </c>
      <c r="E11" s="92" t="s">
        <v>159</v>
      </c>
      <c r="F11" s="92" t="s">
        <v>155</v>
      </c>
      <c r="G11" s="61" t="s">
        <v>158</v>
      </c>
      <c r="H11" s="61" t="s">
        <v>314</v>
      </c>
      <c r="I11" s="95">
        <v>94</v>
      </c>
      <c r="J11" s="96" t="s">
        <v>147</v>
      </c>
      <c r="K11" s="96" t="s">
        <v>147</v>
      </c>
      <c r="L11" s="96" t="s">
        <v>147</v>
      </c>
      <c r="M11" s="95">
        <v>94</v>
      </c>
      <c r="N11" s="61" t="s">
        <v>314</v>
      </c>
      <c r="O11" s="95">
        <v>54</v>
      </c>
      <c r="P11" s="96" t="s">
        <v>147</v>
      </c>
      <c r="Q11" s="96" t="s">
        <v>147</v>
      </c>
      <c r="R11" s="96" t="s">
        <v>147</v>
      </c>
      <c r="S11" s="95">
        <v>54</v>
      </c>
      <c r="T11" s="61" t="s">
        <v>314</v>
      </c>
      <c r="U11" s="96" t="s">
        <v>147</v>
      </c>
      <c r="V11" s="95">
        <v>48</v>
      </c>
      <c r="W11" s="65" t="s">
        <v>147</v>
      </c>
      <c r="X11" s="65" t="s">
        <v>147</v>
      </c>
      <c r="Y11" s="95">
        <v>48</v>
      </c>
      <c r="Z11" s="61" t="s">
        <v>314</v>
      </c>
      <c r="AA11" s="95">
        <v>45</v>
      </c>
      <c r="AB11" s="96" t="s">
        <v>147</v>
      </c>
      <c r="AC11" s="96" t="s">
        <v>147</v>
      </c>
      <c r="AD11" s="96" t="s">
        <v>147</v>
      </c>
      <c r="AE11" s="95">
        <v>45</v>
      </c>
      <c r="AF11" s="61" t="s">
        <v>314</v>
      </c>
      <c r="AG11" s="95">
        <v>21</v>
      </c>
      <c r="AH11" s="96" t="s">
        <v>147</v>
      </c>
      <c r="AI11" s="96" t="s">
        <v>147</v>
      </c>
      <c r="AJ11" s="96" t="s">
        <v>147</v>
      </c>
      <c r="AK11" s="95">
        <v>21</v>
      </c>
      <c r="AL11" s="61" t="s">
        <v>314</v>
      </c>
      <c r="AM11" s="95">
        <v>53</v>
      </c>
      <c r="AN11" s="96" t="s">
        <v>147</v>
      </c>
      <c r="AO11" s="96" t="s">
        <v>147</v>
      </c>
      <c r="AP11" s="96" t="s">
        <v>147</v>
      </c>
      <c r="AQ11" s="95">
        <v>53</v>
      </c>
      <c r="AR11" s="61" t="s">
        <v>314</v>
      </c>
      <c r="AS11" s="95">
        <v>165</v>
      </c>
      <c r="AT11" s="96" t="s">
        <v>147</v>
      </c>
      <c r="AU11" s="96" t="s">
        <v>147</v>
      </c>
      <c r="AV11" s="96" t="s">
        <v>147</v>
      </c>
      <c r="AW11" s="95">
        <v>165</v>
      </c>
      <c r="AX11" s="61" t="s">
        <v>314</v>
      </c>
      <c r="AY11" s="95">
        <v>84</v>
      </c>
      <c r="AZ11" s="96" t="s">
        <v>147</v>
      </c>
      <c r="BA11" s="96" t="s">
        <v>147</v>
      </c>
      <c r="BB11" s="96" t="s">
        <v>147</v>
      </c>
      <c r="BC11" s="95">
        <v>84</v>
      </c>
      <c r="BD11" s="61" t="s">
        <v>314</v>
      </c>
      <c r="BE11" s="95">
        <v>25</v>
      </c>
      <c r="BF11" s="96" t="s">
        <v>147</v>
      </c>
      <c r="BG11" s="96" t="s">
        <v>147</v>
      </c>
      <c r="BH11" s="96" t="s">
        <v>147</v>
      </c>
      <c r="BI11" s="95">
        <v>25</v>
      </c>
      <c r="BJ11" s="61" t="s">
        <v>314</v>
      </c>
      <c r="BK11" s="95">
        <v>66</v>
      </c>
      <c r="BL11" s="96" t="s">
        <v>147</v>
      </c>
      <c r="BM11" s="96" t="s">
        <v>147</v>
      </c>
      <c r="BN11" s="96" t="s">
        <v>147</v>
      </c>
      <c r="BO11" s="95">
        <v>66</v>
      </c>
      <c r="BP11" s="61" t="s">
        <v>6</v>
      </c>
      <c r="BQ11" s="96" t="s">
        <v>147</v>
      </c>
      <c r="BR11" s="96" t="s">
        <v>147</v>
      </c>
      <c r="BS11" s="96" t="s">
        <v>147</v>
      </c>
      <c r="BT11" s="96" t="s">
        <v>147</v>
      </c>
      <c r="BU11" s="96" t="s">
        <v>147</v>
      </c>
      <c r="BV11" s="63">
        <v>607</v>
      </c>
      <c r="BW11" s="95">
        <v>48</v>
      </c>
      <c r="BX11" s="96" t="s">
        <v>147</v>
      </c>
      <c r="BY11" s="96" t="s">
        <v>147</v>
      </c>
      <c r="BZ11" s="63">
        <v>655</v>
      </c>
    </row>
    <row r="12" spans="1:78" ht="15" customHeight="1" x14ac:dyDescent="0.2">
      <c r="A12" s="60" t="s">
        <v>24</v>
      </c>
      <c r="B12" s="61" t="s">
        <v>455</v>
      </c>
      <c r="C12" s="92" t="s">
        <v>25</v>
      </c>
      <c r="D12" s="92" t="s">
        <v>160</v>
      </c>
      <c r="E12" s="92" t="s">
        <v>158</v>
      </c>
      <c r="F12" s="92" t="s">
        <v>155</v>
      </c>
      <c r="G12" s="61" t="s">
        <v>299</v>
      </c>
      <c r="H12" s="61" t="s">
        <v>156</v>
      </c>
      <c r="I12" s="95">
        <v>101.5</v>
      </c>
      <c r="J12" s="95">
        <v>126</v>
      </c>
      <c r="K12" s="96" t="s">
        <v>147</v>
      </c>
      <c r="L12" s="96" t="s">
        <v>147</v>
      </c>
      <c r="M12" s="95">
        <v>227.5</v>
      </c>
      <c r="N12" s="61" t="s">
        <v>314</v>
      </c>
      <c r="O12" s="95">
        <v>39.75</v>
      </c>
      <c r="P12" s="95">
        <v>32</v>
      </c>
      <c r="Q12" s="96" t="s">
        <v>147</v>
      </c>
      <c r="R12" s="96" t="s">
        <v>147</v>
      </c>
      <c r="S12" s="95">
        <v>71.75</v>
      </c>
      <c r="T12" s="61" t="s">
        <v>156</v>
      </c>
      <c r="U12" s="95">
        <v>46.75</v>
      </c>
      <c r="V12" s="95">
        <v>23</v>
      </c>
      <c r="W12" s="65" t="s">
        <v>147</v>
      </c>
      <c r="X12" s="65" t="s">
        <v>147</v>
      </c>
      <c r="Y12" s="95">
        <v>69.75</v>
      </c>
      <c r="Z12" s="61" t="s">
        <v>314</v>
      </c>
      <c r="AA12" s="95">
        <v>44</v>
      </c>
      <c r="AB12" s="96" t="s">
        <v>147</v>
      </c>
      <c r="AC12" s="96" t="s">
        <v>147</v>
      </c>
      <c r="AD12" s="96" t="s">
        <v>147</v>
      </c>
      <c r="AE12" s="95">
        <v>44</v>
      </c>
      <c r="AF12" s="61" t="s">
        <v>156</v>
      </c>
      <c r="AG12" s="95">
        <v>3.75</v>
      </c>
      <c r="AH12" s="96" t="s">
        <v>147</v>
      </c>
      <c r="AI12" s="96" t="s">
        <v>147</v>
      </c>
      <c r="AJ12" s="96" t="s">
        <v>147</v>
      </c>
      <c r="AK12" s="95">
        <v>3.75</v>
      </c>
      <c r="AL12" s="61" t="s">
        <v>314</v>
      </c>
      <c r="AM12" s="95">
        <v>57</v>
      </c>
      <c r="AN12" s="96" t="s">
        <v>147</v>
      </c>
      <c r="AO12" s="96" t="s">
        <v>147</v>
      </c>
      <c r="AP12" s="96" t="s">
        <v>147</v>
      </c>
      <c r="AQ12" s="95">
        <v>57</v>
      </c>
      <c r="AR12" s="61" t="s">
        <v>156</v>
      </c>
      <c r="AS12" s="95">
        <v>97</v>
      </c>
      <c r="AT12" s="96" t="s">
        <v>147</v>
      </c>
      <c r="AU12" s="96" t="s">
        <v>147</v>
      </c>
      <c r="AV12" s="96" t="s">
        <v>147</v>
      </c>
      <c r="AW12" s="95">
        <v>97</v>
      </c>
      <c r="AX12" s="61" t="s">
        <v>314</v>
      </c>
      <c r="AY12" s="95">
        <v>92</v>
      </c>
      <c r="AZ12" s="96" t="s">
        <v>147</v>
      </c>
      <c r="BA12" s="96" t="s">
        <v>147</v>
      </c>
      <c r="BB12" s="96" t="s">
        <v>147</v>
      </c>
      <c r="BC12" s="95">
        <v>92</v>
      </c>
      <c r="BD12" s="61" t="s">
        <v>156</v>
      </c>
      <c r="BE12" s="95">
        <v>3</v>
      </c>
      <c r="BF12" s="96" t="s">
        <v>147</v>
      </c>
      <c r="BG12" s="96" t="s">
        <v>147</v>
      </c>
      <c r="BH12" s="96" t="s">
        <v>147</v>
      </c>
      <c r="BI12" s="95">
        <v>3</v>
      </c>
      <c r="BJ12" s="61" t="s">
        <v>314</v>
      </c>
      <c r="BK12" s="95">
        <v>77.7</v>
      </c>
      <c r="BL12" s="96" t="s">
        <v>147</v>
      </c>
      <c r="BM12" s="96" t="s">
        <v>147</v>
      </c>
      <c r="BN12" s="96" t="s">
        <v>147</v>
      </c>
      <c r="BO12" s="95">
        <v>77.7</v>
      </c>
      <c r="BP12" s="61" t="s">
        <v>6</v>
      </c>
      <c r="BQ12" s="96" t="s">
        <v>147</v>
      </c>
      <c r="BR12" s="96" t="s">
        <v>147</v>
      </c>
      <c r="BS12" s="96" t="s">
        <v>147</v>
      </c>
      <c r="BT12" s="96" t="s">
        <v>147</v>
      </c>
      <c r="BU12" s="96" t="s">
        <v>147</v>
      </c>
      <c r="BV12" s="63">
        <v>562.45000000000005</v>
      </c>
      <c r="BW12" s="95">
        <v>181</v>
      </c>
      <c r="BX12" s="96" t="s">
        <v>147</v>
      </c>
      <c r="BY12" s="96" t="s">
        <v>147</v>
      </c>
      <c r="BZ12" s="63">
        <v>743.45</v>
      </c>
    </row>
    <row r="13" spans="1:78" ht="15" customHeight="1" x14ac:dyDescent="0.2">
      <c r="A13" s="60" t="s">
        <v>24</v>
      </c>
      <c r="B13" s="61" t="s">
        <v>455</v>
      </c>
      <c r="C13" s="92" t="s">
        <v>327</v>
      </c>
      <c r="D13" s="92" t="s">
        <v>157</v>
      </c>
      <c r="E13" s="92" t="s">
        <v>158</v>
      </c>
      <c r="F13" s="92" t="s">
        <v>155</v>
      </c>
      <c r="G13" s="61" t="s">
        <v>305</v>
      </c>
      <c r="H13" s="61" t="s">
        <v>313</v>
      </c>
      <c r="I13" s="95">
        <v>97</v>
      </c>
      <c r="J13" s="95">
        <v>132</v>
      </c>
      <c r="K13" s="96" t="s">
        <v>147</v>
      </c>
      <c r="L13" s="96" t="s">
        <v>147</v>
      </c>
      <c r="M13" s="95">
        <v>229</v>
      </c>
      <c r="N13" s="61" t="s">
        <v>313</v>
      </c>
      <c r="O13" s="95">
        <v>97</v>
      </c>
      <c r="P13" s="95">
        <v>24</v>
      </c>
      <c r="Q13" s="96" t="s">
        <v>147</v>
      </c>
      <c r="R13" s="96" t="s">
        <v>147</v>
      </c>
      <c r="S13" s="95">
        <v>121</v>
      </c>
      <c r="T13" s="61" t="s">
        <v>311</v>
      </c>
      <c r="U13" s="95">
        <v>36</v>
      </c>
      <c r="V13" s="95">
        <v>19</v>
      </c>
      <c r="W13" s="65" t="s">
        <v>147</v>
      </c>
      <c r="X13" s="65" t="s">
        <v>147</v>
      </c>
      <c r="Y13" s="95">
        <v>55</v>
      </c>
      <c r="Z13" s="61" t="s">
        <v>311</v>
      </c>
      <c r="AA13" s="95">
        <v>69</v>
      </c>
      <c r="AB13" s="96" t="s">
        <v>147</v>
      </c>
      <c r="AC13" s="96" t="s">
        <v>147</v>
      </c>
      <c r="AD13" s="96" t="s">
        <v>147</v>
      </c>
      <c r="AE13" s="95">
        <v>69</v>
      </c>
      <c r="AF13" s="61" t="s">
        <v>313</v>
      </c>
      <c r="AG13" s="95">
        <v>40</v>
      </c>
      <c r="AH13" s="96" t="s">
        <v>147</v>
      </c>
      <c r="AI13" s="96" t="s">
        <v>147</v>
      </c>
      <c r="AJ13" s="96" t="s">
        <v>147</v>
      </c>
      <c r="AK13" s="95">
        <v>40</v>
      </c>
      <c r="AL13" s="61" t="s">
        <v>313</v>
      </c>
      <c r="AM13" s="95">
        <v>119</v>
      </c>
      <c r="AN13" s="96" t="s">
        <v>147</v>
      </c>
      <c r="AO13" s="96" t="s">
        <v>147</v>
      </c>
      <c r="AP13" s="96" t="s">
        <v>147</v>
      </c>
      <c r="AQ13" s="95">
        <v>119</v>
      </c>
      <c r="AR13" s="61" t="s">
        <v>311</v>
      </c>
      <c r="AS13" s="95">
        <v>160</v>
      </c>
      <c r="AT13" s="96" t="s">
        <v>147</v>
      </c>
      <c r="AU13" s="96" t="s">
        <v>147</v>
      </c>
      <c r="AV13" s="96" t="s">
        <v>147</v>
      </c>
      <c r="AW13" s="95">
        <v>160</v>
      </c>
      <c r="AX13" s="61" t="s">
        <v>311</v>
      </c>
      <c r="AY13" s="95">
        <v>276</v>
      </c>
      <c r="AZ13" s="96" t="s">
        <v>147</v>
      </c>
      <c r="BA13" s="96" t="s">
        <v>147</v>
      </c>
      <c r="BB13" s="96" t="s">
        <v>147</v>
      </c>
      <c r="BC13" s="95">
        <v>276</v>
      </c>
      <c r="BD13" s="61" t="s">
        <v>311</v>
      </c>
      <c r="BE13" s="95">
        <v>32</v>
      </c>
      <c r="BF13" s="96" t="s">
        <v>147</v>
      </c>
      <c r="BG13" s="96" t="s">
        <v>147</v>
      </c>
      <c r="BH13" s="96" t="s">
        <v>147</v>
      </c>
      <c r="BI13" s="95">
        <v>32</v>
      </c>
      <c r="BJ13" s="61" t="s">
        <v>313</v>
      </c>
      <c r="BK13" s="95">
        <v>106</v>
      </c>
      <c r="BL13" s="96" t="s">
        <v>147</v>
      </c>
      <c r="BM13" s="96" t="s">
        <v>147</v>
      </c>
      <c r="BN13" s="96" t="s">
        <v>147</v>
      </c>
      <c r="BO13" s="95">
        <v>106</v>
      </c>
      <c r="BP13" s="61" t="s">
        <v>311</v>
      </c>
      <c r="BQ13" s="95">
        <v>38</v>
      </c>
      <c r="BR13" s="96" t="s">
        <v>147</v>
      </c>
      <c r="BS13" s="96" t="s">
        <v>147</v>
      </c>
      <c r="BT13" s="96" t="s">
        <v>147</v>
      </c>
      <c r="BU13" s="95">
        <v>38</v>
      </c>
      <c r="BV13" s="63">
        <v>1070</v>
      </c>
      <c r="BW13" s="95">
        <v>175</v>
      </c>
      <c r="BX13" s="96" t="s">
        <v>147</v>
      </c>
      <c r="BY13" s="96" t="s">
        <v>147</v>
      </c>
      <c r="BZ13" s="63">
        <v>1245</v>
      </c>
    </row>
    <row r="14" spans="1:78" ht="15" customHeight="1" x14ac:dyDescent="0.2">
      <c r="A14" s="60" t="s">
        <v>34</v>
      </c>
      <c r="B14" s="61" t="s">
        <v>454</v>
      </c>
      <c r="C14" s="92" t="s">
        <v>35</v>
      </c>
      <c r="D14" s="92" t="s">
        <v>160</v>
      </c>
      <c r="E14" s="92" t="s">
        <v>155</v>
      </c>
      <c r="F14" s="92" t="s">
        <v>155</v>
      </c>
      <c r="G14" s="61" t="s">
        <v>307</v>
      </c>
      <c r="H14" s="61" t="s">
        <v>313</v>
      </c>
      <c r="I14" s="95">
        <v>80</v>
      </c>
      <c r="J14" s="95">
        <v>94</v>
      </c>
      <c r="K14" s="96" t="s">
        <v>147</v>
      </c>
      <c r="L14" s="96" t="s">
        <v>147</v>
      </c>
      <c r="M14" s="95">
        <v>174</v>
      </c>
      <c r="N14" s="61" t="s">
        <v>314</v>
      </c>
      <c r="O14" s="95">
        <v>48</v>
      </c>
      <c r="P14" s="96" t="s">
        <v>147</v>
      </c>
      <c r="Q14" s="96" t="s">
        <v>147</v>
      </c>
      <c r="R14" s="96" t="s">
        <v>147</v>
      </c>
      <c r="S14" s="95">
        <v>48</v>
      </c>
      <c r="T14" s="61" t="s">
        <v>313</v>
      </c>
      <c r="U14" s="95">
        <v>27</v>
      </c>
      <c r="V14" s="96" t="s">
        <v>147</v>
      </c>
      <c r="W14" s="65" t="s">
        <v>147</v>
      </c>
      <c r="X14" s="65" t="s">
        <v>147</v>
      </c>
      <c r="Y14" s="95">
        <v>27</v>
      </c>
      <c r="Z14" s="61" t="s">
        <v>314</v>
      </c>
      <c r="AA14" s="95">
        <v>36</v>
      </c>
      <c r="AB14" s="96" t="s">
        <v>147</v>
      </c>
      <c r="AC14" s="96" t="s">
        <v>147</v>
      </c>
      <c r="AD14" s="96" t="s">
        <v>147</v>
      </c>
      <c r="AE14" s="95">
        <v>36</v>
      </c>
      <c r="AF14" s="61" t="s">
        <v>314</v>
      </c>
      <c r="AG14" s="95">
        <v>16</v>
      </c>
      <c r="AH14" s="96" t="s">
        <v>147</v>
      </c>
      <c r="AI14" s="96" t="s">
        <v>147</v>
      </c>
      <c r="AJ14" s="96" t="s">
        <v>147</v>
      </c>
      <c r="AK14" s="95">
        <v>16</v>
      </c>
      <c r="AL14" s="61" t="s">
        <v>314</v>
      </c>
      <c r="AM14" s="95">
        <v>54</v>
      </c>
      <c r="AN14" s="96" t="s">
        <v>147</v>
      </c>
      <c r="AO14" s="96" t="s">
        <v>147</v>
      </c>
      <c r="AP14" s="96" t="s">
        <v>147</v>
      </c>
      <c r="AQ14" s="95">
        <v>54</v>
      </c>
      <c r="AR14" s="61" t="s">
        <v>313</v>
      </c>
      <c r="AS14" s="95">
        <v>76</v>
      </c>
      <c r="AT14" s="96" t="s">
        <v>147</v>
      </c>
      <c r="AU14" s="96" t="s">
        <v>147</v>
      </c>
      <c r="AV14" s="96" t="s">
        <v>147</v>
      </c>
      <c r="AW14" s="95">
        <v>76</v>
      </c>
      <c r="AX14" s="61" t="s">
        <v>313</v>
      </c>
      <c r="AY14" s="95">
        <v>110</v>
      </c>
      <c r="AZ14" s="95">
        <v>13</v>
      </c>
      <c r="BA14" s="96" t="s">
        <v>147</v>
      </c>
      <c r="BB14" s="96" t="s">
        <v>147</v>
      </c>
      <c r="BC14" s="95">
        <v>123</v>
      </c>
      <c r="BD14" s="61" t="s">
        <v>312</v>
      </c>
      <c r="BE14" s="95">
        <v>41</v>
      </c>
      <c r="BF14" s="96" t="s">
        <v>147</v>
      </c>
      <c r="BG14" s="96" t="s">
        <v>147</v>
      </c>
      <c r="BH14" s="96" t="s">
        <v>147</v>
      </c>
      <c r="BI14" s="95">
        <v>41</v>
      </c>
      <c r="BJ14" s="61" t="s">
        <v>315</v>
      </c>
      <c r="BK14" s="95">
        <v>91</v>
      </c>
      <c r="BL14" s="96" t="s">
        <v>147</v>
      </c>
      <c r="BM14" s="96" t="s">
        <v>147</v>
      </c>
      <c r="BN14" s="96" t="s">
        <v>147</v>
      </c>
      <c r="BO14" s="95">
        <v>91</v>
      </c>
      <c r="BP14" s="61" t="s">
        <v>6</v>
      </c>
      <c r="BQ14" s="96" t="s">
        <v>147</v>
      </c>
      <c r="BR14" s="96" t="s">
        <v>147</v>
      </c>
      <c r="BS14" s="96" t="s">
        <v>147</v>
      </c>
      <c r="BT14" s="96" t="s">
        <v>147</v>
      </c>
      <c r="BU14" s="96" t="s">
        <v>147</v>
      </c>
      <c r="BV14" s="63">
        <v>579</v>
      </c>
      <c r="BW14" s="95">
        <v>107</v>
      </c>
      <c r="BX14" s="96" t="s">
        <v>147</v>
      </c>
      <c r="BY14" s="96" t="s">
        <v>147</v>
      </c>
      <c r="BZ14" s="63">
        <v>686</v>
      </c>
    </row>
    <row r="15" spans="1:78" ht="15" customHeight="1" x14ac:dyDescent="0.2">
      <c r="A15" s="60" t="s">
        <v>84</v>
      </c>
      <c r="B15" s="61" t="s">
        <v>454</v>
      </c>
      <c r="C15" s="92" t="s">
        <v>85</v>
      </c>
      <c r="D15" s="92" t="s">
        <v>157</v>
      </c>
      <c r="E15" s="92" t="s">
        <v>155</v>
      </c>
      <c r="F15" s="92" t="s">
        <v>155</v>
      </c>
      <c r="G15" s="61" t="s">
        <v>301</v>
      </c>
      <c r="H15" s="61" t="s">
        <v>315</v>
      </c>
      <c r="I15" s="95">
        <v>66.5</v>
      </c>
      <c r="J15" s="95">
        <v>123.5</v>
      </c>
      <c r="K15" s="96" t="s">
        <v>147</v>
      </c>
      <c r="L15" s="96" t="s">
        <v>147</v>
      </c>
      <c r="M15" s="95">
        <v>190</v>
      </c>
      <c r="N15" s="61" t="s">
        <v>156</v>
      </c>
      <c r="O15" s="95">
        <v>22.5</v>
      </c>
      <c r="P15" s="95">
        <v>50</v>
      </c>
      <c r="Q15" s="96" t="s">
        <v>147</v>
      </c>
      <c r="R15" s="96" t="s">
        <v>147</v>
      </c>
      <c r="S15" s="95">
        <v>72.5</v>
      </c>
      <c r="T15" s="61" t="s">
        <v>156</v>
      </c>
      <c r="U15" s="95">
        <v>67.5</v>
      </c>
      <c r="V15" s="95">
        <v>54</v>
      </c>
      <c r="W15" s="65" t="s">
        <v>147</v>
      </c>
      <c r="X15" s="65" t="s">
        <v>147</v>
      </c>
      <c r="Y15" s="95">
        <v>121.5</v>
      </c>
      <c r="Z15" s="61" t="s">
        <v>156</v>
      </c>
      <c r="AA15" s="95">
        <v>82.5</v>
      </c>
      <c r="AB15" s="96" t="s">
        <v>147</v>
      </c>
      <c r="AC15" s="96" t="s">
        <v>147</v>
      </c>
      <c r="AD15" s="96" t="s">
        <v>147</v>
      </c>
      <c r="AE15" s="95">
        <v>82.5</v>
      </c>
      <c r="AF15" s="61" t="s">
        <v>156</v>
      </c>
      <c r="AG15" s="95">
        <v>15.5</v>
      </c>
      <c r="AH15" s="96" t="s">
        <v>147</v>
      </c>
      <c r="AI15" s="96" t="s">
        <v>147</v>
      </c>
      <c r="AJ15" s="96" t="s">
        <v>147</v>
      </c>
      <c r="AK15" s="95">
        <v>15.5</v>
      </c>
      <c r="AL15" s="61" t="s">
        <v>315</v>
      </c>
      <c r="AM15" s="95">
        <v>49.25</v>
      </c>
      <c r="AN15" s="95">
        <v>6</v>
      </c>
      <c r="AO15" s="96" t="s">
        <v>147</v>
      </c>
      <c r="AP15" s="96" t="s">
        <v>147</v>
      </c>
      <c r="AQ15" s="95">
        <v>55.25</v>
      </c>
      <c r="AR15" s="61" t="s">
        <v>315</v>
      </c>
      <c r="AS15" s="95">
        <v>223.5</v>
      </c>
      <c r="AT15" s="95">
        <v>0.5</v>
      </c>
      <c r="AU15" s="96" t="s">
        <v>147</v>
      </c>
      <c r="AV15" s="96" t="s">
        <v>147</v>
      </c>
      <c r="AW15" s="95">
        <v>224</v>
      </c>
      <c r="AX15" s="61" t="s">
        <v>156</v>
      </c>
      <c r="AY15" s="95">
        <v>333</v>
      </c>
      <c r="AZ15" s="95">
        <v>62</v>
      </c>
      <c r="BA15" s="96" t="s">
        <v>147</v>
      </c>
      <c r="BB15" s="96" t="s">
        <v>147</v>
      </c>
      <c r="BC15" s="95">
        <v>395</v>
      </c>
      <c r="BD15" s="61" t="s">
        <v>156</v>
      </c>
      <c r="BE15" s="95">
        <v>51.5</v>
      </c>
      <c r="BF15" s="96" t="s">
        <v>147</v>
      </c>
      <c r="BG15" s="96" t="s">
        <v>147</v>
      </c>
      <c r="BH15" s="96" t="s">
        <v>147</v>
      </c>
      <c r="BI15" s="95">
        <v>51.5</v>
      </c>
      <c r="BJ15" s="61" t="s">
        <v>315</v>
      </c>
      <c r="BK15" s="95">
        <v>81.5</v>
      </c>
      <c r="BL15" s="95">
        <v>4</v>
      </c>
      <c r="BM15" s="96" t="s">
        <v>147</v>
      </c>
      <c r="BN15" s="96" t="s">
        <v>147</v>
      </c>
      <c r="BO15" s="95">
        <v>85.5</v>
      </c>
      <c r="BP15" s="61" t="s">
        <v>316</v>
      </c>
      <c r="BQ15" s="95">
        <v>47</v>
      </c>
      <c r="BR15" s="96" t="s">
        <v>147</v>
      </c>
      <c r="BS15" s="96" t="s">
        <v>147</v>
      </c>
      <c r="BT15" s="96" t="s">
        <v>147</v>
      </c>
      <c r="BU15" s="95">
        <v>47</v>
      </c>
      <c r="BV15" s="63">
        <v>1040.25</v>
      </c>
      <c r="BW15" s="95">
        <v>300</v>
      </c>
      <c r="BX15" s="96" t="s">
        <v>147</v>
      </c>
      <c r="BY15" s="96" t="s">
        <v>147</v>
      </c>
      <c r="BZ15" s="63">
        <v>1340.25</v>
      </c>
    </row>
    <row r="16" spans="1:78" ht="15" customHeight="1" x14ac:dyDescent="0.2">
      <c r="A16" s="60" t="s">
        <v>90</v>
      </c>
      <c r="B16" s="61" t="s">
        <v>455</v>
      </c>
      <c r="C16" s="92" t="s">
        <v>91</v>
      </c>
      <c r="D16" s="92" t="s">
        <v>160</v>
      </c>
      <c r="E16" s="92" t="s">
        <v>155</v>
      </c>
      <c r="F16" s="92" t="s">
        <v>155</v>
      </c>
      <c r="G16" s="61" t="s">
        <v>301</v>
      </c>
      <c r="H16" s="61" t="s">
        <v>312</v>
      </c>
      <c r="I16" s="95">
        <v>106</v>
      </c>
      <c r="J16" s="95">
        <v>60</v>
      </c>
      <c r="K16" s="96" t="s">
        <v>147</v>
      </c>
      <c r="L16" s="96" t="s">
        <v>147</v>
      </c>
      <c r="M16" s="95">
        <v>166</v>
      </c>
      <c r="N16" s="61" t="s">
        <v>312</v>
      </c>
      <c r="O16" s="95">
        <v>88</v>
      </c>
      <c r="P16" s="95">
        <v>32</v>
      </c>
      <c r="Q16" s="96" t="s">
        <v>147</v>
      </c>
      <c r="R16" s="96" t="s">
        <v>147</v>
      </c>
      <c r="S16" s="95">
        <v>120</v>
      </c>
      <c r="T16" s="61" t="s">
        <v>311</v>
      </c>
      <c r="U16" s="95">
        <v>12</v>
      </c>
      <c r="V16" s="95">
        <v>12</v>
      </c>
      <c r="W16" s="65" t="s">
        <v>147</v>
      </c>
      <c r="X16" s="65" t="s">
        <v>147</v>
      </c>
      <c r="Y16" s="95">
        <v>24</v>
      </c>
      <c r="Z16" s="61" t="s">
        <v>311</v>
      </c>
      <c r="AA16" s="95">
        <v>94</v>
      </c>
      <c r="AB16" s="95">
        <v>48</v>
      </c>
      <c r="AC16" s="96" t="s">
        <v>147</v>
      </c>
      <c r="AD16" s="96" t="s">
        <v>147</v>
      </c>
      <c r="AE16" s="95">
        <v>142</v>
      </c>
      <c r="AF16" s="61" t="s">
        <v>156</v>
      </c>
      <c r="AG16" s="95">
        <v>23</v>
      </c>
      <c r="AH16" s="96" t="s">
        <v>147</v>
      </c>
      <c r="AI16" s="96" t="s">
        <v>147</v>
      </c>
      <c r="AJ16" s="96" t="s">
        <v>147</v>
      </c>
      <c r="AK16" s="95">
        <v>23</v>
      </c>
      <c r="AL16" s="61" t="s">
        <v>312</v>
      </c>
      <c r="AM16" s="95">
        <v>83</v>
      </c>
      <c r="AN16" s="95">
        <v>10</v>
      </c>
      <c r="AO16" s="96" t="s">
        <v>147</v>
      </c>
      <c r="AP16" s="96" t="s">
        <v>147</v>
      </c>
      <c r="AQ16" s="95">
        <v>93</v>
      </c>
      <c r="AR16" s="61" t="s">
        <v>311</v>
      </c>
      <c r="AS16" s="95">
        <v>97</v>
      </c>
      <c r="AT16" s="96" t="s">
        <v>147</v>
      </c>
      <c r="AU16" s="96" t="s">
        <v>147</v>
      </c>
      <c r="AV16" s="96" t="s">
        <v>147</v>
      </c>
      <c r="AW16" s="95">
        <v>97</v>
      </c>
      <c r="AX16" s="61" t="s">
        <v>311</v>
      </c>
      <c r="AY16" s="95">
        <v>85</v>
      </c>
      <c r="AZ16" s="95">
        <v>25</v>
      </c>
      <c r="BA16" s="96" t="s">
        <v>147</v>
      </c>
      <c r="BB16" s="96" t="s">
        <v>147</v>
      </c>
      <c r="BC16" s="95">
        <v>110</v>
      </c>
      <c r="BD16" s="61" t="s">
        <v>311</v>
      </c>
      <c r="BE16" s="95">
        <v>12</v>
      </c>
      <c r="BF16" s="96" t="s">
        <v>147</v>
      </c>
      <c r="BG16" s="96" t="s">
        <v>147</v>
      </c>
      <c r="BH16" s="96" t="s">
        <v>147</v>
      </c>
      <c r="BI16" s="95">
        <v>12</v>
      </c>
      <c r="BJ16" s="61" t="s">
        <v>312</v>
      </c>
      <c r="BK16" s="95">
        <v>92</v>
      </c>
      <c r="BL16" s="96" t="s">
        <v>147</v>
      </c>
      <c r="BM16" s="96" t="s">
        <v>147</v>
      </c>
      <c r="BN16" s="96" t="s">
        <v>147</v>
      </c>
      <c r="BO16" s="95">
        <v>92</v>
      </c>
      <c r="BP16" s="61" t="s">
        <v>6</v>
      </c>
      <c r="BQ16" s="96" t="s">
        <v>147</v>
      </c>
      <c r="BR16" s="96" t="s">
        <v>147</v>
      </c>
      <c r="BS16" s="96" t="s">
        <v>147</v>
      </c>
      <c r="BT16" s="96" t="s">
        <v>147</v>
      </c>
      <c r="BU16" s="96" t="s">
        <v>147</v>
      </c>
      <c r="BV16" s="63">
        <v>692</v>
      </c>
      <c r="BW16" s="95">
        <v>187</v>
      </c>
      <c r="BX16" s="96" t="s">
        <v>147</v>
      </c>
      <c r="BY16" s="96" t="s">
        <v>147</v>
      </c>
      <c r="BZ16" s="63">
        <v>879</v>
      </c>
    </row>
    <row r="17" spans="1:78" ht="15" customHeight="1" x14ac:dyDescent="0.2">
      <c r="A17" s="60" t="s">
        <v>135</v>
      </c>
      <c r="B17" s="61" t="s">
        <v>454</v>
      </c>
      <c r="C17" s="92" t="s">
        <v>136</v>
      </c>
      <c r="D17" s="92" t="s">
        <v>160</v>
      </c>
      <c r="E17" s="92" t="s">
        <v>158</v>
      </c>
      <c r="F17" s="92" t="s">
        <v>155</v>
      </c>
      <c r="G17" s="61" t="s">
        <v>306</v>
      </c>
      <c r="H17" s="61" t="s">
        <v>316</v>
      </c>
      <c r="I17" s="95">
        <v>85.45</v>
      </c>
      <c r="J17" s="95">
        <v>147.94999999999999</v>
      </c>
      <c r="K17" s="96" t="s">
        <v>147</v>
      </c>
      <c r="L17" s="96" t="s">
        <v>147</v>
      </c>
      <c r="M17" s="95">
        <v>233.4</v>
      </c>
      <c r="N17" s="61" t="s">
        <v>312</v>
      </c>
      <c r="O17" s="95">
        <v>24.42</v>
      </c>
      <c r="P17" s="95">
        <v>31.45</v>
      </c>
      <c r="Q17" s="96" t="s">
        <v>147</v>
      </c>
      <c r="R17" s="96" t="s">
        <v>147</v>
      </c>
      <c r="S17" s="95">
        <v>55.87</v>
      </c>
      <c r="T17" s="61" t="s">
        <v>312</v>
      </c>
      <c r="U17" s="95">
        <v>19</v>
      </c>
      <c r="V17" s="95">
        <v>11.3</v>
      </c>
      <c r="W17" s="65" t="s">
        <v>147</v>
      </c>
      <c r="X17" s="65" t="s">
        <v>147</v>
      </c>
      <c r="Y17" s="95">
        <v>30.3</v>
      </c>
      <c r="Z17" s="61" t="s">
        <v>312</v>
      </c>
      <c r="AA17" s="95">
        <v>74.25</v>
      </c>
      <c r="AB17" s="96" t="s">
        <v>147</v>
      </c>
      <c r="AC17" s="96" t="s">
        <v>147</v>
      </c>
      <c r="AD17" s="96" t="s">
        <v>147</v>
      </c>
      <c r="AE17" s="95">
        <v>74.25</v>
      </c>
      <c r="AF17" s="61" t="s">
        <v>314</v>
      </c>
      <c r="AG17" s="95">
        <v>23.5</v>
      </c>
      <c r="AH17" s="96" t="s">
        <v>147</v>
      </c>
      <c r="AI17" s="96" t="s">
        <v>147</v>
      </c>
      <c r="AJ17" s="96" t="s">
        <v>147</v>
      </c>
      <c r="AK17" s="95">
        <v>23.5</v>
      </c>
      <c r="AL17" s="61" t="s">
        <v>314</v>
      </c>
      <c r="AM17" s="95">
        <v>59.7</v>
      </c>
      <c r="AN17" s="95">
        <v>10.3</v>
      </c>
      <c r="AO17" s="96" t="s">
        <v>147</v>
      </c>
      <c r="AP17" s="96" t="s">
        <v>147</v>
      </c>
      <c r="AQ17" s="95">
        <v>70</v>
      </c>
      <c r="AR17" s="61" t="s">
        <v>311</v>
      </c>
      <c r="AS17" s="95">
        <v>58</v>
      </c>
      <c r="AT17" s="96" t="s">
        <v>147</v>
      </c>
      <c r="AU17" s="96" t="s">
        <v>147</v>
      </c>
      <c r="AV17" s="96" t="s">
        <v>147</v>
      </c>
      <c r="AW17" s="95">
        <v>58</v>
      </c>
      <c r="AX17" s="61" t="s">
        <v>313</v>
      </c>
      <c r="AY17" s="95">
        <v>57.6</v>
      </c>
      <c r="AZ17" s="96" t="s">
        <v>147</v>
      </c>
      <c r="BA17" s="96" t="s">
        <v>147</v>
      </c>
      <c r="BB17" s="96" t="s">
        <v>147</v>
      </c>
      <c r="BC17" s="95">
        <v>57.6</v>
      </c>
      <c r="BD17" s="61" t="s">
        <v>314</v>
      </c>
      <c r="BE17" s="95">
        <v>43.07</v>
      </c>
      <c r="BF17" s="96" t="s">
        <v>147</v>
      </c>
      <c r="BG17" s="96" t="s">
        <v>147</v>
      </c>
      <c r="BH17" s="96" t="s">
        <v>147</v>
      </c>
      <c r="BI17" s="95">
        <v>43.07</v>
      </c>
      <c r="BJ17" s="61" t="s">
        <v>313</v>
      </c>
      <c r="BK17" s="95">
        <v>38</v>
      </c>
      <c r="BL17" s="96" t="s">
        <v>147</v>
      </c>
      <c r="BM17" s="96" t="s">
        <v>147</v>
      </c>
      <c r="BN17" s="96" t="s">
        <v>147</v>
      </c>
      <c r="BO17" s="95">
        <v>38</v>
      </c>
      <c r="BP17" s="61" t="s">
        <v>6</v>
      </c>
      <c r="BQ17" s="96" t="s">
        <v>147</v>
      </c>
      <c r="BR17" s="96" t="s">
        <v>147</v>
      </c>
      <c r="BS17" s="96" t="s">
        <v>147</v>
      </c>
      <c r="BT17" s="96" t="s">
        <v>147</v>
      </c>
      <c r="BU17" s="96" t="s">
        <v>147</v>
      </c>
      <c r="BV17" s="63">
        <v>482.99</v>
      </c>
      <c r="BW17" s="95">
        <v>201</v>
      </c>
      <c r="BX17" s="96" t="s">
        <v>147</v>
      </c>
      <c r="BY17" s="96" t="s">
        <v>147</v>
      </c>
      <c r="BZ17" s="63">
        <v>683.99</v>
      </c>
    </row>
    <row r="18" spans="1:78" ht="15" customHeight="1" x14ac:dyDescent="0.2">
      <c r="A18" s="60" t="s">
        <v>135</v>
      </c>
      <c r="B18" s="61" t="s">
        <v>455</v>
      </c>
      <c r="C18" s="92" t="s">
        <v>328</v>
      </c>
      <c r="D18" s="92" t="s">
        <v>160</v>
      </c>
      <c r="E18" s="92" t="s">
        <v>155</v>
      </c>
      <c r="F18" s="92" t="s">
        <v>155</v>
      </c>
      <c r="G18" s="61" t="s">
        <v>235</v>
      </c>
      <c r="H18" s="61" t="s">
        <v>161</v>
      </c>
      <c r="I18" s="95">
        <v>54</v>
      </c>
      <c r="J18" s="95">
        <v>36</v>
      </c>
      <c r="K18" s="96" t="s">
        <v>147</v>
      </c>
      <c r="L18" s="96" t="s">
        <v>147</v>
      </c>
      <c r="M18" s="95">
        <v>90</v>
      </c>
      <c r="N18" s="61" t="s">
        <v>156</v>
      </c>
      <c r="O18" s="95">
        <v>39</v>
      </c>
      <c r="P18" s="95">
        <v>40</v>
      </c>
      <c r="Q18" s="96" t="s">
        <v>147</v>
      </c>
      <c r="R18" s="96" t="s">
        <v>147</v>
      </c>
      <c r="S18" s="95">
        <v>79</v>
      </c>
      <c r="T18" s="61" t="s">
        <v>156</v>
      </c>
      <c r="U18" s="95">
        <v>36</v>
      </c>
      <c r="V18" s="95">
        <v>18</v>
      </c>
      <c r="W18" s="65" t="s">
        <v>147</v>
      </c>
      <c r="X18" s="65" t="s">
        <v>147</v>
      </c>
      <c r="Y18" s="95">
        <v>54</v>
      </c>
      <c r="Z18" s="61" t="s">
        <v>161</v>
      </c>
      <c r="AA18" s="95">
        <v>75</v>
      </c>
      <c r="AB18" s="96" t="s">
        <v>147</v>
      </c>
      <c r="AC18" s="96" t="s">
        <v>147</v>
      </c>
      <c r="AD18" s="96" t="s">
        <v>147</v>
      </c>
      <c r="AE18" s="95">
        <v>75</v>
      </c>
      <c r="AF18" s="61" t="s">
        <v>314</v>
      </c>
      <c r="AG18" s="95">
        <v>36</v>
      </c>
      <c r="AH18" s="96" t="s">
        <v>147</v>
      </c>
      <c r="AI18" s="96" t="s">
        <v>147</v>
      </c>
      <c r="AJ18" s="96" t="s">
        <v>147</v>
      </c>
      <c r="AK18" s="95">
        <v>36</v>
      </c>
      <c r="AL18" s="61" t="s">
        <v>161</v>
      </c>
      <c r="AM18" s="95">
        <v>47</v>
      </c>
      <c r="AN18" s="96" t="s">
        <v>147</v>
      </c>
      <c r="AO18" s="96" t="s">
        <v>147</v>
      </c>
      <c r="AP18" s="96" t="s">
        <v>147</v>
      </c>
      <c r="AQ18" s="95">
        <v>47</v>
      </c>
      <c r="AR18" s="61" t="s">
        <v>161</v>
      </c>
      <c r="AS18" s="95">
        <v>36</v>
      </c>
      <c r="AT18" s="96" t="s">
        <v>147</v>
      </c>
      <c r="AU18" s="96" t="s">
        <v>147</v>
      </c>
      <c r="AV18" s="96" t="s">
        <v>147</v>
      </c>
      <c r="AW18" s="95">
        <v>36</v>
      </c>
      <c r="AX18" s="61" t="s">
        <v>161</v>
      </c>
      <c r="AY18" s="95">
        <v>49</v>
      </c>
      <c r="AZ18" s="96" t="s">
        <v>147</v>
      </c>
      <c r="BA18" s="96" t="s">
        <v>147</v>
      </c>
      <c r="BB18" s="96" t="s">
        <v>147</v>
      </c>
      <c r="BC18" s="95">
        <v>49</v>
      </c>
      <c r="BD18" s="61" t="s">
        <v>161</v>
      </c>
      <c r="BE18" s="95">
        <v>30</v>
      </c>
      <c r="BF18" s="96" t="s">
        <v>147</v>
      </c>
      <c r="BG18" s="96" t="s">
        <v>147</v>
      </c>
      <c r="BH18" s="96" t="s">
        <v>147</v>
      </c>
      <c r="BI18" s="95">
        <v>30</v>
      </c>
      <c r="BJ18" s="61" t="s">
        <v>161</v>
      </c>
      <c r="BK18" s="95">
        <v>70</v>
      </c>
      <c r="BL18" s="96" t="s">
        <v>147</v>
      </c>
      <c r="BM18" s="96" t="s">
        <v>147</v>
      </c>
      <c r="BN18" s="96" t="s">
        <v>147</v>
      </c>
      <c r="BO18" s="95">
        <v>70</v>
      </c>
      <c r="BP18" s="61" t="s">
        <v>6</v>
      </c>
      <c r="BQ18" s="96" t="s">
        <v>147</v>
      </c>
      <c r="BR18" s="96" t="s">
        <v>147</v>
      </c>
      <c r="BS18" s="96" t="s">
        <v>147</v>
      </c>
      <c r="BT18" s="96" t="s">
        <v>147</v>
      </c>
      <c r="BU18" s="96" t="s">
        <v>147</v>
      </c>
      <c r="BV18" s="63">
        <v>472</v>
      </c>
      <c r="BW18" s="95">
        <v>94</v>
      </c>
      <c r="BX18" s="96" t="s">
        <v>147</v>
      </c>
      <c r="BY18" s="96" t="s">
        <v>147</v>
      </c>
      <c r="BZ18" s="63">
        <v>566</v>
      </c>
    </row>
    <row r="19" spans="1:78" ht="15" customHeight="1" x14ac:dyDescent="0.2">
      <c r="A19" s="60" t="s">
        <v>41</v>
      </c>
      <c r="B19" s="61" t="s">
        <v>454</v>
      </c>
      <c r="C19" s="92" t="s">
        <v>329</v>
      </c>
      <c r="D19" s="92" t="s">
        <v>158</v>
      </c>
      <c r="E19" s="92" t="s">
        <v>158</v>
      </c>
      <c r="F19" s="92" t="s">
        <v>155</v>
      </c>
      <c r="G19" s="61" t="s">
        <v>300</v>
      </c>
      <c r="H19" s="61" t="s">
        <v>314</v>
      </c>
      <c r="I19" s="95">
        <v>153</v>
      </c>
      <c r="J19" s="95">
        <v>124</v>
      </c>
      <c r="K19" s="96" t="s">
        <v>147</v>
      </c>
      <c r="L19" s="96" t="s">
        <v>147</v>
      </c>
      <c r="M19" s="95">
        <v>277</v>
      </c>
      <c r="N19" s="61" t="s">
        <v>314</v>
      </c>
      <c r="O19" s="95">
        <v>83</v>
      </c>
      <c r="P19" s="95">
        <v>8</v>
      </c>
      <c r="Q19" s="96" t="s">
        <v>147</v>
      </c>
      <c r="R19" s="96" t="s">
        <v>147</v>
      </c>
      <c r="S19" s="95">
        <v>91</v>
      </c>
      <c r="T19" s="61" t="s">
        <v>314</v>
      </c>
      <c r="U19" s="95">
        <v>40</v>
      </c>
      <c r="V19" s="95">
        <v>4</v>
      </c>
      <c r="W19" s="65" t="s">
        <v>147</v>
      </c>
      <c r="X19" s="65" t="s">
        <v>147</v>
      </c>
      <c r="Y19" s="95">
        <v>44</v>
      </c>
      <c r="Z19" s="61" t="s">
        <v>314</v>
      </c>
      <c r="AA19" s="95">
        <v>97</v>
      </c>
      <c r="AB19" s="96" t="s">
        <v>147</v>
      </c>
      <c r="AC19" s="96" t="s">
        <v>147</v>
      </c>
      <c r="AD19" s="96" t="s">
        <v>147</v>
      </c>
      <c r="AE19" s="95">
        <v>97</v>
      </c>
      <c r="AF19" s="61" t="s">
        <v>314</v>
      </c>
      <c r="AG19" s="95">
        <v>33</v>
      </c>
      <c r="AH19" s="96" t="s">
        <v>147</v>
      </c>
      <c r="AI19" s="96" t="s">
        <v>147</v>
      </c>
      <c r="AJ19" s="96" t="s">
        <v>147</v>
      </c>
      <c r="AK19" s="95">
        <v>33</v>
      </c>
      <c r="AL19" s="61" t="s">
        <v>314</v>
      </c>
      <c r="AM19" s="95">
        <v>131</v>
      </c>
      <c r="AN19" s="96" t="s">
        <v>147</v>
      </c>
      <c r="AO19" s="96" t="s">
        <v>147</v>
      </c>
      <c r="AP19" s="96" t="s">
        <v>147</v>
      </c>
      <c r="AQ19" s="95">
        <v>131</v>
      </c>
      <c r="AR19" s="61" t="s">
        <v>314</v>
      </c>
      <c r="AS19" s="95">
        <v>103</v>
      </c>
      <c r="AT19" s="96" t="s">
        <v>147</v>
      </c>
      <c r="AU19" s="96" t="s">
        <v>147</v>
      </c>
      <c r="AV19" s="96" t="s">
        <v>147</v>
      </c>
      <c r="AW19" s="95">
        <v>103</v>
      </c>
      <c r="AX19" s="61" t="s">
        <v>314</v>
      </c>
      <c r="AY19" s="95">
        <v>113</v>
      </c>
      <c r="AZ19" s="96" t="s">
        <v>147</v>
      </c>
      <c r="BA19" s="96" t="s">
        <v>147</v>
      </c>
      <c r="BB19" s="96" t="s">
        <v>147</v>
      </c>
      <c r="BC19" s="95">
        <v>113</v>
      </c>
      <c r="BD19" s="61" t="s">
        <v>314</v>
      </c>
      <c r="BE19" s="95">
        <v>38</v>
      </c>
      <c r="BF19" s="96" t="s">
        <v>147</v>
      </c>
      <c r="BG19" s="96" t="s">
        <v>147</v>
      </c>
      <c r="BH19" s="96" t="s">
        <v>147</v>
      </c>
      <c r="BI19" s="95">
        <v>38</v>
      </c>
      <c r="BJ19" s="61" t="s">
        <v>314</v>
      </c>
      <c r="BK19" s="95">
        <v>103</v>
      </c>
      <c r="BL19" s="96" t="s">
        <v>147</v>
      </c>
      <c r="BM19" s="96" t="s">
        <v>147</v>
      </c>
      <c r="BN19" s="96" t="s">
        <v>147</v>
      </c>
      <c r="BO19" s="95">
        <v>103</v>
      </c>
      <c r="BP19" s="61" t="s">
        <v>6</v>
      </c>
      <c r="BQ19" s="96" t="s">
        <v>147</v>
      </c>
      <c r="BR19" s="96" t="s">
        <v>147</v>
      </c>
      <c r="BS19" s="96" t="s">
        <v>147</v>
      </c>
      <c r="BT19" s="96" t="s">
        <v>147</v>
      </c>
      <c r="BU19" s="96" t="s">
        <v>147</v>
      </c>
      <c r="BV19" s="63">
        <v>894</v>
      </c>
      <c r="BW19" s="95">
        <v>136</v>
      </c>
      <c r="BX19" s="96" t="s">
        <v>147</v>
      </c>
      <c r="BY19" s="96" t="s">
        <v>147</v>
      </c>
      <c r="BZ19" s="63">
        <v>1030</v>
      </c>
    </row>
    <row r="20" spans="1:78" ht="15" customHeight="1" x14ac:dyDescent="0.2">
      <c r="A20" s="60" t="s">
        <v>88</v>
      </c>
      <c r="B20" s="61" t="s">
        <v>454</v>
      </c>
      <c r="C20" s="92" t="s">
        <v>330</v>
      </c>
      <c r="D20" s="92" t="s">
        <v>154</v>
      </c>
      <c r="E20" s="92" t="s">
        <v>158</v>
      </c>
      <c r="F20" s="92" t="s">
        <v>155</v>
      </c>
      <c r="G20" s="61" t="s">
        <v>158</v>
      </c>
      <c r="H20" s="61" t="s">
        <v>314</v>
      </c>
      <c r="I20" s="95">
        <v>106</v>
      </c>
      <c r="J20" s="95">
        <v>144</v>
      </c>
      <c r="K20" s="96" t="s">
        <v>147</v>
      </c>
      <c r="L20" s="96" t="s">
        <v>147</v>
      </c>
      <c r="M20" s="95">
        <v>250</v>
      </c>
      <c r="N20" s="61" t="s">
        <v>314</v>
      </c>
      <c r="O20" s="95">
        <v>43</v>
      </c>
      <c r="P20" s="95">
        <v>12</v>
      </c>
      <c r="Q20" s="96" t="s">
        <v>147</v>
      </c>
      <c r="R20" s="96" t="s">
        <v>147</v>
      </c>
      <c r="S20" s="95">
        <v>55</v>
      </c>
      <c r="T20" s="61" t="s">
        <v>314</v>
      </c>
      <c r="U20" s="95">
        <v>61</v>
      </c>
      <c r="V20" s="95">
        <v>1</v>
      </c>
      <c r="W20" s="65" t="s">
        <v>147</v>
      </c>
      <c r="X20" s="65" t="s">
        <v>147</v>
      </c>
      <c r="Y20" s="95">
        <v>62</v>
      </c>
      <c r="Z20" s="61" t="s">
        <v>314</v>
      </c>
      <c r="AA20" s="95">
        <v>96</v>
      </c>
      <c r="AB20" s="96" t="s">
        <v>147</v>
      </c>
      <c r="AC20" s="96" t="s">
        <v>147</v>
      </c>
      <c r="AD20" s="96" t="s">
        <v>147</v>
      </c>
      <c r="AE20" s="95">
        <v>96</v>
      </c>
      <c r="AF20" s="61" t="s">
        <v>314</v>
      </c>
      <c r="AG20" s="95">
        <v>5</v>
      </c>
      <c r="AH20" s="96" t="s">
        <v>147</v>
      </c>
      <c r="AI20" s="96" t="s">
        <v>147</v>
      </c>
      <c r="AJ20" s="96" t="s">
        <v>147</v>
      </c>
      <c r="AK20" s="95">
        <v>5</v>
      </c>
      <c r="AL20" s="61" t="s">
        <v>314</v>
      </c>
      <c r="AM20" s="95">
        <v>80</v>
      </c>
      <c r="AN20" s="96" t="s">
        <v>147</v>
      </c>
      <c r="AO20" s="96" t="s">
        <v>147</v>
      </c>
      <c r="AP20" s="96" t="s">
        <v>147</v>
      </c>
      <c r="AQ20" s="95">
        <v>80</v>
      </c>
      <c r="AR20" s="61" t="s">
        <v>314</v>
      </c>
      <c r="AS20" s="95">
        <v>128</v>
      </c>
      <c r="AT20" s="96" t="s">
        <v>147</v>
      </c>
      <c r="AU20" s="96" t="s">
        <v>147</v>
      </c>
      <c r="AV20" s="96" t="s">
        <v>147</v>
      </c>
      <c r="AW20" s="95">
        <v>128</v>
      </c>
      <c r="AX20" s="61" t="s">
        <v>314</v>
      </c>
      <c r="AY20" s="95">
        <v>94</v>
      </c>
      <c r="AZ20" s="96" t="s">
        <v>147</v>
      </c>
      <c r="BA20" s="96" t="s">
        <v>147</v>
      </c>
      <c r="BB20" s="96" t="s">
        <v>147</v>
      </c>
      <c r="BC20" s="95">
        <v>94</v>
      </c>
      <c r="BD20" s="61" t="s">
        <v>314</v>
      </c>
      <c r="BE20" s="95">
        <v>36</v>
      </c>
      <c r="BF20" s="96" t="s">
        <v>147</v>
      </c>
      <c r="BG20" s="96" t="s">
        <v>147</v>
      </c>
      <c r="BH20" s="96" t="s">
        <v>147</v>
      </c>
      <c r="BI20" s="95">
        <v>36</v>
      </c>
      <c r="BJ20" s="61" t="s">
        <v>314</v>
      </c>
      <c r="BK20" s="95">
        <v>98</v>
      </c>
      <c r="BL20" s="96" t="s">
        <v>147</v>
      </c>
      <c r="BM20" s="96" t="s">
        <v>147</v>
      </c>
      <c r="BN20" s="96" t="s">
        <v>147</v>
      </c>
      <c r="BO20" s="95">
        <v>98</v>
      </c>
      <c r="BP20" s="61" t="s">
        <v>314</v>
      </c>
      <c r="BQ20" s="95">
        <v>2.16</v>
      </c>
      <c r="BR20" s="96" t="s">
        <v>147</v>
      </c>
      <c r="BS20" s="96" t="s">
        <v>147</v>
      </c>
      <c r="BT20" s="96" t="s">
        <v>147</v>
      </c>
      <c r="BU20" s="95">
        <v>2.16</v>
      </c>
      <c r="BV20" s="63">
        <v>749.16</v>
      </c>
      <c r="BW20" s="95">
        <v>157</v>
      </c>
      <c r="BX20" s="96" t="s">
        <v>147</v>
      </c>
      <c r="BY20" s="96" t="s">
        <v>147</v>
      </c>
      <c r="BZ20" s="63">
        <v>906.16</v>
      </c>
    </row>
    <row r="21" spans="1:78" ht="15" customHeight="1" x14ac:dyDescent="0.2">
      <c r="A21" s="60" t="s">
        <v>88</v>
      </c>
      <c r="B21" s="61" t="s">
        <v>454</v>
      </c>
      <c r="C21" s="92" t="s">
        <v>331</v>
      </c>
      <c r="D21" s="92" t="s">
        <v>160</v>
      </c>
      <c r="E21" s="92" t="s">
        <v>158</v>
      </c>
      <c r="F21" s="92" t="s">
        <v>155</v>
      </c>
      <c r="G21" s="61" t="s">
        <v>158</v>
      </c>
      <c r="H21" s="61" t="s">
        <v>314</v>
      </c>
      <c r="I21" s="95">
        <v>39</v>
      </c>
      <c r="J21" s="95">
        <v>117</v>
      </c>
      <c r="K21" s="96" t="s">
        <v>147</v>
      </c>
      <c r="L21" s="96" t="s">
        <v>147</v>
      </c>
      <c r="M21" s="95">
        <v>156</v>
      </c>
      <c r="N21" s="61" t="s">
        <v>314</v>
      </c>
      <c r="O21" s="95">
        <v>96</v>
      </c>
      <c r="P21" s="96" t="s">
        <v>147</v>
      </c>
      <c r="Q21" s="96" t="s">
        <v>147</v>
      </c>
      <c r="R21" s="96" t="s">
        <v>147</v>
      </c>
      <c r="S21" s="95">
        <v>96</v>
      </c>
      <c r="T21" s="61" t="s">
        <v>314</v>
      </c>
      <c r="U21" s="95">
        <v>32</v>
      </c>
      <c r="V21" s="96" t="s">
        <v>147</v>
      </c>
      <c r="W21" s="65" t="s">
        <v>147</v>
      </c>
      <c r="X21" s="65" t="s">
        <v>147</v>
      </c>
      <c r="Y21" s="95">
        <v>32</v>
      </c>
      <c r="Z21" s="61" t="s">
        <v>156</v>
      </c>
      <c r="AA21" s="95">
        <v>64</v>
      </c>
      <c r="AB21" s="96" t="s">
        <v>147</v>
      </c>
      <c r="AC21" s="96" t="s">
        <v>147</v>
      </c>
      <c r="AD21" s="96" t="s">
        <v>147</v>
      </c>
      <c r="AE21" s="95">
        <v>64</v>
      </c>
      <c r="AF21" s="61" t="s">
        <v>6</v>
      </c>
      <c r="AG21" s="95">
        <v>12</v>
      </c>
      <c r="AH21" s="96" t="s">
        <v>147</v>
      </c>
      <c r="AI21" s="96" t="s">
        <v>147</v>
      </c>
      <c r="AJ21" s="96" t="s">
        <v>147</v>
      </c>
      <c r="AK21" s="95">
        <v>12</v>
      </c>
      <c r="AL21" s="61" t="s">
        <v>156</v>
      </c>
      <c r="AM21" s="95">
        <v>48</v>
      </c>
      <c r="AN21" s="96" t="s">
        <v>147</v>
      </c>
      <c r="AO21" s="96" t="s">
        <v>147</v>
      </c>
      <c r="AP21" s="96" t="s">
        <v>147</v>
      </c>
      <c r="AQ21" s="95">
        <v>48</v>
      </c>
      <c r="AR21" s="61" t="s">
        <v>311</v>
      </c>
      <c r="AS21" s="95">
        <v>96</v>
      </c>
      <c r="AT21" s="96" t="s">
        <v>147</v>
      </c>
      <c r="AU21" s="96" t="s">
        <v>147</v>
      </c>
      <c r="AV21" s="96" t="s">
        <v>147</v>
      </c>
      <c r="AW21" s="95">
        <v>96</v>
      </c>
      <c r="AX21" s="61" t="s">
        <v>314</v>
      </c>
      <c r="AY21" s="95">
        <v>92</v>
      </c>
      <c r="AZ21" s="96" t="s">
        <v>147</v>
      </c>
      <c r="BA21" s="96" t="s">
        <v>147</v>
      </c>
      <c r="BB21" s="96" t="s">
        <v>147</v>
      </c>
      <c r="BC21" s="95">
        <v>92</v>
      </c>
      <c r="BD21" s="61" t="s">
        <v>156</v>
      </c>
      <c r="BE21" s="95">
        <v>16</v>
      </c>
      <c r="BF21" s="96" t="s">
        <v>147</v>
      </c>
      <c r="BG21" s="96" t="s">
        <v>147</v>
      </c>
      <c r="BH21" s="96" t="s">
        <v>147</v>
      </c>
      <c r="BI21" s="95">
        <v>16</v>
      </c>
      <c r="BJ21" s="61" t="s">
        <v>311</v>
      </c>
      <c r="BK21" s="95">
        <v>48</v>
      </c>
      <c r="BL21" s="96" t="s">
        <v>147</v>
      </c>
      <c r="BM21" s="96" t="s">
        <v>147</v>
      </c>
      <c r="BN21" s="96" t="s">
        <v>147</v>
      </c>
      <c r="BO21" s="95">
        <v>48</v>
      </c>
      <c r="BP21" s="61" t="s">
        <v>6</v>
      </c>
      <c r="BQ21" s="96" t="s">
        <v>147</v>
      </c>
      <c r="BR21" s="96" t="s">
        <v>147</v>
      </c>
      <c r="BS21" s="96" t="s">
        <v>147</v>
      </c>
      <c r="BT21" s="96" t="s">
        <v>147</v>
      </c>
      <c r="BU21" s="96" t="s">
        <v>147</v>
      </c>
      <c r="BV21" s="63">
        <v>543</v>
      </c>
      <c r="BW21" s="95">
        <v>117</v>
      </c>
      <c r="BX21" s="96" t="s">
        <v>147</v>
      </c>
      <c r="BY21" s="96" t="s">
        <v>147</v>
      </c>
      <c r="BZ21" s="63">
        <v>660</v>
      </c>
    </row>
    <row r="22" spans="1:78" ht="15" customHeight="1" x14ac:dyDescent="0.2">
      <c r="A22" s="60" t="s">
        <v>115</v>
      </c>
      <c r="B22" s="61" t="s">
        <v>454</v>
      </c>
      <c r="C22" s="92" t="s">
        <v>116</v>
      </c>
      <c r="D22" s="92" t="s">
        <v>160</v>
      </c>
      <c r="E22" s="92" t="s">
        <v>155</v>
      </c>
      <c r="F22" s="92" t="s">
        <v>155</v>
      </c>
      <c r="G22" s="61" t="s">
        <v>302</v>
      </c>
      <c r="H22" s="61" t="s">
        <v>156</v>
      </c>
      <c r="I22" s="95">
        <v>54</v>
      </c>
      <c r="J22" s="95">
        <v>87</v>
      </c>
      <c r="K22" s="96" t="s">
        <v>147</v>
      </c>
      <c r="L22" s="96" t="s">
        <v>147</v>
      </c>
      <c r="M22" s="95">
        <v>141</v>
      </c>
      <c r="N22" s="61" t="s">
        <v>156</v>
      </c>
      <c r="O22" s="95">
        <v>47</v>
      </c>
      <c r="P22" s="95">
        <v>4</v>
      </c>
      <c r="Q22" s="96" t="s">
        <v>147</v>
      </c>
      <c r="R22" s="96" t="s">
        <v>147</v>
      </c>
      <c r="S22" s="95">
        <v>51</v>
      </c>
      <c r="T22" s="61" t="s">
        <v>156</v>
      </c>
      <c r="U22" s="95">
        <v>18</v>
      </c>
      <c r="V22" s="95">
        <v>9</v>
      </c>
      <c r="W22" s="65" t="s">
        <v>147</v>
      </c>
      <c r="X22" s="65" t="s">
        <v>147</v>
      </c>
      <c r="Y22" s="95">
        <v>27</v>
      </c>
      <c r="Z22" s="61" t="s">
        <v>156</v>
      </c>
      <c r="AA22" s="95">
        <v>77</v>
      </c>
      <c r="AB22" s="95">
        <v>1</v>
      </c>
      <c r="AC22" s="96" t="s">
        <v>147</v>
      </c>
      <c r="AD22" s="96" t="s">
        <v>147</v>
      </c>
      <c r="AE22" s="95">
        <v>78</v>
      </c>
      <c r="AF22" s="61" t="s">
        <v>314</v>
      </c>
      <c r="AG22" s="95">
        <v>40</v>
      </c>
      <c r="AH22" s="95">
        <v>3</v>
      </c>
      <c r="AI22" s="96" t="s">
        <v>147</v>
      </c>
      <c r="AJ22" s="96" t="s">
        <v>147</v>
      </c>
      <c r="AK22" s="95">
        <v>43</v>
      </c>
      <c r="AL22" s="61" t="s">
        <v>314</v>
      </c>
      <c r="AM22" s="95">
        <v>61</v>
      </c>
      <c r="AN22" s="95">
        <v>1</v>
      </c>
      <c r="AO22" s="96" t="s">
        <v>147</v>
      </c>
      <c r="AP22" s="96" t="s">
        <v>147</v>
      </c>
      <c r="AQ22" s="95">
        <v>62</v>
      </c>
      <c r="AR22" s="61" t="s">
        <v>156</v>
      </c>
      <c r="AS22" s="95">
        <v>52</v>
      </c>
      <c r="AT22" s="95">
        <v>3</v>
      </c>
      <c r="AU22" s="96" t="s">
        <v>147</v>
      </c>
      <c r="AV22" s="96" t="s">
        <v>147</v>
      </c>
      <c r="AW22" s="95">
        <v>55</v>
      </c>
      <c r="AX22" s="61" t="s">
        <v>156</v>
      </c>
      <c r="AY22" s="95">
        <v>70</v>
      </c>
      <c r="AZ22" s="95">
        <v>4</v>
      </c>
      <c r="BA22" s="96" t="s">
        <v>147</v>
      </c>
      <c r="BB22" s="96" t="s">
        <v>147</v>
      </c>
      <c r="BC22" s="95">
        <v>74</v>
      </c>
      <c r="BD22" s="61" t="s">
        <v>156</v>
      </c>
      <c r="BE22" s="95">
        <v>22</v>
      </c>
      <c r="BF22" s="95">
        <v>1</v>
      </c>
      <c r="BG22" s="96" t="s">
        <v>147</v>
      </c>
      <c r="BH22" s="96" t="s">
        <v>147</v>
      </c>
      <c r="BI22" s="95">
        <v>23</v>
      </c>
      <c r="BJ22" s="61" t="s">
        <v>314</v>
      </c>
      <c r="BK22" s="95">
        <v>78</v>
      </c>
      <c r="BL22" s="95">
        <v>3</v>
      </c>
      <c r="BM22" s="96" t="s">
        <v>147</v>
      </c>
      <c r="BN22" s="96" t="s">
        <v>147</v>
      </c>
      <c r="BO22" s="95">
        <v>81</v>
      </c>
      <c r="BP22" s="61" t="s">
        <v>314</v>
      </c>
      <c r="BQ22" s="95">
        <v>15</v>
      </c>
      <c r="BR22" s="96" t="s">
        <v>147</v>
      </c>
      <c r="BS22" s="96" t="s">
        <v>147</v>
      </c>
      <c r="BT22" s="96" t="s">
        <v>147</v>
      </c>
      <c r="BU22" s="95">
        <v>15</v>
      </c>
      <c r="BV22" s="63">
        <v>534</v>
      </c>
      <c r="BW22" s="95">
        <v>116</v>
      </c>
      <c r="BX22" s="96" t="s">
        <v>147</v>
      </c>
      <c r="BY22" s="96" t="s">
        <v>147</v>
      </c>
      <c r="BZ22" s="63">
        <v>650</v>
      </c>
    </row>
    <row r="23" spans="1:78" ht="15" customHeight="1" x14ac:dyDescent="0.2">
      <c r="A23" s="60" t="s">
        <v>21</v>
      </c>
      <c r="B23" s="61" t="s">
        <v>454</v>
      </c>
      <c r="C23" s="92" t="s">
        <v>22</v>
      </c>
      <c r="D23" s="92" t="s">
        <v>160</v>
      </c>
      <c r="E23" s="92" t="s">
        <v>155</v>
      </c>
      <c r="F23" s="92" t="s">
        <v>155</v>
      </c>
      <c r="G23" s="61" t="s">
        <v>235</v>
      </c>
      <c r="H23" s="61" t="s">
        <v>156</v>
      </c>
      <c r="I23" s="95">
        <v>111.71</v>
      </c>
      <c r="J23" s="95">
        <v>203</v>
      </c>
      <c r="K23" s="96" t="s">
        <v>147</v>
      </c>
      <c r="L23" s="96" t="s">
        <v>147</v>
      </c>
      <c r="M23" s="95">
        <v>314.70999999999998</v>
      </c>
      <c r="N23" s="61" t="s">
        <v>156</v>
      </c>
      <c r="O23" s="95">
        <v>120.11</v>
      </c>
      <c r="P23" s="95">
        <v>34</v>
      </c>
      <c r="Q23" s="96" t="s">
        <v>147</v>
      </c>
      <c r="R23" s="96" t="s">
        <v>147</v>
      </c>
      <c r="S23" s="95">
        <v>154.11000000000001</v>
      </c>
      <c r="T23" s="61" t="s">
        <v>156</v>
      </c>
      <c r="U23" s="95">
        <v>25.5</v>
      </c>
      <c r="V23" s="95">
        <v>24</v>
      </c>
      <c r="W23" s="65" t="s">
        <v>147</v>
      </c>
      <c r="X23" s="65" t="s">
        <v>147</v>
      </c>
      <c r="Y23" s="95">
        <v>49.5</v>
      </c>
      <c r="Z23" s="61" t="s">
        <v>156</v>
      </c>
      <c r="AA23" s="95">
        <v>69.2</v>
      </c>
      <c r="AB23" s="96" t="s">
        <v>147</v>
      </c>
      <c r="AC23" s="96" t="s">
        <v>147</v>
      </c>
      <c r="AD23" s="96" t="s">
        <v>147</v>
      </c>
      <c r="AE23" s="95">
        <v>69.2</v>
      </c>
      <c r="AF23" s="61" t="s">
        <v>156</v>
      </c>
      <c r="AG23" s="95">
        <v>8</v>
      </c>
      <c r="AH23" s="96" t="s">
        <v>147</v>
      </c>
      <c r="AI23" s="96" t="s">
        <v>147</v>
      </c>
      <c r="AJ23" s="96" t="s">
        <v>147</v>
      </c>
      <c r="AK23" s="95">
        <v>8</v>
      </c>
      <c r="AL23" s="61" t="s">
        <v>156</v>
      </c>
      <c r="AM23" s="95">
        <v>68</v>
      </c>
      <c r="AN23" s="96" t="s">
        <v>147</v>
      </c>
      <c r="AO23" s="96" t="s">
        <v>147</v>
      </c>
      <c r="AP23" s="96" t="s">
        <v>147</v>
      </c>
      <c r="AQ23" s="95">
        <v>68</v>
      </c>
      <c r="AR23" s="61" t="s">
        <v>156</v>
      </c>
      <c r="AS23" s="95">
        <v>76.099999999999994</v>
      </c>
      <c r="AT23" s="96" t="s">
        <v>147</v>
      </c>
      <c r="AU23" s="96" t="s">
        <v>147</v>
      </c>
      <c r="AV23" s="96" t="s">
        <v>147</v>
      </c>
      <c r="AW23" s="95">
        <v>76.099999999999994</v>
      </c>
      <c r="AX23" s="61" t="s">
        <v>156</v>
      </c>
      <c r="AY23" s="95">
        <v>20.25</v>
      </c>
      <c r="AZ23" s="96" t="s">
        <v>147</v>
      </c>
      <c r="BA23" s="96" t="s">
        <v>147</v>
      </c>
      <c r="BB23" s="96" t="s">
        <v>147</v>
      </c>
      <c r="BC23" s="95">
        <v>20.25</v>
      </c>
      <c r="BD23" s="61" t="s">
        <v>156</v>
      </c>
      <c r="BE23" s="95">
        <v>16.46</v>
      </c>
      <c r="BF23" s="96" t="s">
        <v>147</v>
      </c>
      <c r="BG23" s="95">
        <v>1.5</v>
      </c>
      <c r="BH23" s="95">
        <v>1</v>
      </c>
      <c r="BI23" s="95">
        <v>18.96</v>
      </c>
      <c r="BJ23" s="61" t="s">
        <v>156</v>
      </c>
      <c r="BK23" s="95">
        <v>81.25</v>
      </c>
      <c r="BL23" s="96" t="s">
        <v>147</v>
      </c>
      <c r="BM23" s="95">
        <v>8</v>
      </c>
      <c r="BN23" s="95">
        <v>7</v>
      </c>
      <c r="BO23" s="95">
        <v>96.25</v>
      </c>
      <c r="BP23" s="61" t="s">
        <v>6</v>
      </c>
      <c r="BQ23" s="96" t="s">
        <v>147</v>
      </c>
      <c r="BR23" s="96" t="s">
        <v>147</v>
      </c>
      <c r="BS23" s="96" t="s">
        <v>147</v>
      </c>
      <c r="BT23" s="96" t="s">
        <v>147</v>
      </c>
      <c r="BU23" s="96" t="s">
        <v>147</v>
      </c>
      <c r="BV23" s="63">
        <v>596.58000000000004</v>
      </c>
      <c r="BW23" s="95">
        <v>261</v>
      </c>
      <c r="BX23" s="95">
        <v>9.5</v>
      </c>
      <c r="BY23" s="95">
        <v>8</v>
      </c>
      <c r="BZ23" s="63">
        <v>875.08</v>
      </c>
    </row>
    <row r="24" spans="1:78" ht="15" customHeight="1" x14ac:dyDescent="0.2">
      <c r="A24" s="60" t="s">
        <v>95</v>
      </c>
      <c r="B24" s="61" t="s">
        <v>454</v>
      </c>
      <c r="C24" s="92" t="s">
        <v>114</v>
      </c>
      <c r="D24" s="92" t="s">
        <v>160</v>
      </c>
      <c r="E24" s="92" t="s">
        <v>155</v>
      </c>
      <c r="F24" s="92" t="s">
        <v>155</v>
      </c>
      <c r="G24" s="61" t="s">
        <v>306</v>
      </c>
      <c r="H24" s="61" t="s">
        <v>156</v>
      </c>
      <c r="I24" s="95">
        <v>113</v>
      </c>
      <c r="J24" s="95">
        <v>157</v>
      </c>
      <c r="K24" s="96" t="s">
        <v>147</v>
      </c>
      <c r="L24" s="96" t="s">
        <v>147</v>
      </c>
      <c r="M24" s="95">
        <v>270</v>
      </c>
      <c r="N24" s="61" t="s">
        <v>311</v>
      </c>
      <c r="O24" s="95">
        <v>70</v>
      </c>
      <c r="P24" s="95">
        <v>54</v>
      </c>
      <c r="Q24" s="96" t="s">
        <v>147</v>
      </c>
      <c r="R24" s="96" t="s">
        <v>147</v>
      </c>
      <c r="S24" s="95">
        <v>124</v>
      </c>
      <c r="T24" s="61" t="s">
        <v>311</v>
      </c>
      <c r="U24" s="95">
        <v>25</v>
      </c>
      <c r="V24" s="96" t="s">
        <v>147</v>
      </c>
      <c r="W24" s="65" t="s">
        <v>147</v>
      </c>
      <c r="X24" s="65" t="s">
        <v>147</v>
      </c>
      <c r="Y24" s="95">
        <v>25</v>
      </c>
      <c r="Z24" s="61" t="s">
        <v>311</v>
      </c>
      <c r="AA24" s="95">
        <v>92.5</v>
      </c>
      <c r="AB24" s="96" t="s">
        <v>147</v>
      </c>
      <c r="AC24" s="96" t="s">
        <v>147</v>
      </c>
      <c r="AD24" s="96" t="s">
        <v>147</v>
      </c>
      <c r="AE24" s="95">
        <v>92.5</v>
      </c>
      <c r="AF24" s="61" t="s">
        <v>156</v>
      </c>
      <c r="AG24" s="95">
        <v>24.5</v>
      </c>
      <c r="AH24" s="96" t="s">
        <v>147</v>
      </c>
      <c r="AI24" s="96" t="s">
        <v>147</v>
      </c>
      <c r="AJ24" s="96" t="s">
        <v>147</v>
      </c>
      <c r="AK24" s="95">
        <v>24.5</v>
      </c>
      <c r="AL24" s="61" t="s">
        <v>156</v>
      </c>
      <c r="AM24" s="95">
        <v>69.5</v>
      </c>
      <c r="AN24" s="96" t="s">
        <v>147</v>
      </c>
      <c r="AO24" s="96" t="s">
        <v>147</v>
      </c>
      <c r="AP24" s="96" t="s">
        <v>147</v>
      </c>
      <c r="AQ24" s="95">
        <v>69.5</v>
      </c>
      <c r="AR24" s="61" t="s">
        <v>156</v>
      </c>
      <c r="AS24" s="95">
        <v>89.5</v>
      </c>
      <c r="AT24" s="96" t="s">
        <v>147</v>
      </c>
      <c r="AU24" s="96" t="s">
        <v>147</v>
      </c>
      <c r="AV24" s="96" t="s">
        <v>147</v>
      </c>
      <c r="AW24" s="95">
        <v>89.5</v>
      </c>
      <c r="AX24" s="61" t="s">
        <v>314</v>
      </c>
      <c r="AY24" s="95">
        <v>57</v>
      </c>
      <c r="AZ24" s="96" t="s">
        <v>147</v>
      </c>
      <c r="BA24" s="96" t="s">
        <v>147</v>
      </c>
      <c r="BB24" s="96" t="s">
        <v>147</v>
      </c>
      <c r="BC24" s="95">
        <v>57</v>
      </c>
      <c r="BD24" s="61" t="s">
        <v>156</v>
      </c>
      <c r="BE24" s="95">
        <v>30.5</v>
      </c>
      <c r="BF24" s="96" t="s">
        <v>147</v>
      </c>
      <c r="BG24" s="96" t="s">
        <v>147</v>
      </c>
      <c r="BH24" s="96" t="s">
        <v>147</v>
      </c>
      <c r="BI24" s="95">
        <v>30.5</v>
      </c>
      <c r="BJ24" s="61" t="s">
        <v>156</v>
      </c>
      <c r="BK24" s="95">
        <v>63</v>
      </c>
      <c r="BL24" s="96" t="s">
        <v>147</v>
      </c>
      <c r="BM24" s="96" t="s">
        <v>147</v>
      </c>
      <c r="BN24" s="96" t="s">
        <v>147</v>
      </c>
      <c r="BO24" s="95">
        <v>63</v>
      </c>
      <c r="BP24" s="61" t="s">
        <v>6</v>
      </c>
      <c r="BQ24" s="96" t="s">
        <v>147</v>
      </c>
      <c r="BR24" s="96" t="s">
        <v>147</v>
      </c>
      <c r="BS24" s="96" t="s">
        <v>147</v>
      </c>
      <c r="BT24" s="96" t="s">
        <v>147</v>
      </c>
      <c r="BU24" s="96" t="s">
        <v>147</v>
      </c>
      <c r="BV24" s="63">
        <v>634.5</v>
      </c>
      <c r="BW24" s="95">
        <v>211</v>
      </c>
      <c r="BX24" s="96" t="s">
        <v>147</v>
      </c>
      <c r="BY24" s="96" t="s">
        <v>147</v>
      </c>
      <c r="BZ24" s="63">
        <v>845.5</v>
      </c>
    </row>
    <row r="25" spans="1:78" ht="15" customHeight="1" x14ac:dyDescent="0.2">
      <c r="A25" s="60" t="s">
        <v>95</v>
      </c>
      <c r="B25" s="61" t="s">
        <v>454</v>
      </c>
      <c r="C25" s="92" t="s">
        <v>96</v>
      </c>
      <c r="D25" s="92" t="s">
        <v>160</v>
      </c>
      <c r="E25" s="92" t="s">
        <v>155</v>
      </c>
      <c r="F25" s="92" t="s">
        <v>155</v>
      </c>
      <c r="G25" s="61" t="s">
        <v>302</v>
      </c>
      <c r="H25" s="61" t="s">
        <v>311</v>
      </c>
      <c r="I25" s="95">
        <v>61</v>
      </c>
      <c r="J25" s="95">
        <v>93</v>
      </c>
      <c r="K25" s="96" t="s">
        <v>147</v>
      </c>
      <c r="L25" s="96" t="s">
        <v>147</v>
      </c>
      <c r="M25" s="95">
        <v>154</v>
      </c>
      <c r="N25" s="61" t="s">
        <v>311</v>
      </c>
      <c r="O25" s="95">
        <v>90</v>
      </c>
      <c r="P25" s="96" t="s">
        <v>147</v>
      </c>
      <c r="Q25" s="96" t="s">
        <v>147</v>
      </c>
      <c r="R25" s="96" t="s">
        <v>147</v>
      </c>
      <c r="S25" s="95">
        <v>90</v>
      </c>
      <c r="T25" s="61" t="s">
        <v>311</v>
      </c>
      <c r="U25" s="95">
        <v>24</v>
      </c>
      <c r="V25" s="96" t="s">
        <v>147</v>
      </c>
      <c r="W25" s="65" t="s">
        <v>147</v>
      </c>
      <c r="X25" s="65" t="s">
        <v>147</v>
      </c>
      <c r="Y25" s="95">
        <v>24</v>
      </c>
      <c r="Z25" s="61" t="s">
        <v>311</v>
      </c>
      <c r="AA25" s="95">
        <v>84</v>
      </c>
      <c r="AB25" s="96" t="s">
        <v>147</v>
      </c>
      <c r="AC25" s="96" t="s">
        <v>147</v>
      </c>
      <c r="AD25" s="96" t="s">
        <v>147</v>
      </c>
      <c r="AE25" s="95">
        <v>84</v>
      </c>
      <c r="AF25" s="61" t="s">
        <v>311</v>
      </c>
      <c r="AG25" s="95">
        <v>16</v>
      </c>
      <c r="AH25" s="96" t="s">
        <v>147</v>
      </c>
      <c r="AI25" s="96" t="s">
        <v>147</v>
      </c>
      <c r="AJ25" s="96" t="s">
        <v>147</v>
      </c>
      <c r="AK25" s="95">
        <v>16</v>
      </c>
      <c r="AL25" s="61" t="s">
        <v>311</v>
      </c>
      <c r="AM25" s="95">
        <v>68</v>
      </c>
      <c r="AN25" s="96" t="s">
        <v>147</v>
      </c>
      <c r="AO25" s="96" t="s">
        <v>147</v>
      </c>
      <c r="AP25" s="96" t="s">
        <v>147</v>
      </c>
      <c r="AQ25" s="95">
        <v>68</v>
      </c>
      <c r="AR25" s="61" t="s">
        <v>311</v>
      </c>
      <c r="AS25" s="95">
        <v>102</v>
      </c>
      <c r="AT25" s="96" t="s">
        <v>147</v>
      </c>
      <c r="AU25" s="96" t="s">
        <v>147</v>
      </c>
      <c r="AV25" s="96" t="s">
        <v>147</v>
      </c>
      <c r="AW25" s="95">
        <v>102</v>
      </c>
      <c r="AX25" s="61" t="s">
        <v>314</v>
      </c>
      <c r="AY25" s="95">
        <v>98</v>
      </c>
      <c r="AZ25" s="96" t="s">
        <v>147</v>
      </c>
      <c r="BA25" s="96" t="s">
        <v>147</v>
      </c>
      <c r="BB25" s="96" t="s">
        <v>147</v>
      </c>
      <c r="BC25" s="95">
        <v>98</v>
      </c>
      <c r="BD25" s="61" t="s">
        <v>311</v>
      </c>
      <c r="BE25" s="95">
        <v>20</v>
      </c>
      <c r="BF25" s="96" t="s">
        <v>147</v>
      </c>
      <c r="BG25" s="96" t="s">
        <v>147</v>
      </c>
      <c r="BH25" s="96" t="s">
        <v>147</v>
      </c>
      <c r="BI25" s="95">
        <v>20</v>
      </c>
      <c r="BJ25" s="61" t="s">
        <v>156</v>
      </c>
      <c r="BK25" s="95">
        <v>85</v>
      </c>
      <c r="BL25" s="96" t="s">
        <v>147</v>
      </c>
      <c r="BM25" s="96" t="s">
        <v>147</v>
      </c>
      <c r="BN25" s="96" t="s">
        <v>147</v>
      </c>
      <c r="BO25" s="95">
        <v>85</v>
      </c>
      <c r="BP25" s="61" t="s">
        <v>6</v>
      </c>
      <c r="BQ25" s="96" t="s">
        <v>147</v>
      </c>
      <c r="BR25" s="96" t="s">
        <v>147</v>
      </c>
      <c r="BS25" s="96" t="s">
        <v>147</v>
      </c>
      <c r="BT25" s="96" t="s">
        <v>147</v>
      </c>
      <c r="BU25" s="96" t="s">
        <v>147</v>
      </c>
      <c r="BV25" s="63">
        <v>648</v>
      </c>
      <c r="BW25" s="95">
        <v>93</v>
      </c>
      <c r="BX25" s="96" t="s">
        <v>147</v>
      </c>
      <c r="BY25" s="96" t="s">
        <v>147</v>
      </c>
      <c r="BZ25" s="63">
        <v>741</v>
      </c>
    </row>
    <row r="26" spans="1:78" ht="15" customHeight="1" x14ac:dyDescent="0.2">
      <c r="A26" s="60" t="s">
        <v>142</v>
      </c>
      <c r="B26" s="61" t="s">
        <v>454</v>
      </c>
      <c r="C26" s="92" t="s">
        <v>332</v>
      </c>
      <c r="D26" s="92" t="s">
        <v>160</v>
      </c>
      <c r="E26" s="92" t="s">
        <v>155</v>
      </c>
      <c r="F26" s="92" t="s">
        <v>155</v>
      </c>
      <c r="G26" s="61" t="s">
        <v>302</v>
      </c>
      <c r="H26" s="61" t="s">
        <v>314</v>
      </c>
      <c r="I26" s="95">
        <v>60</v>
      </c>
      <c r="J26" s="95">
        <v>90</v>
      </c>
      <c r="K26" s="96" t="s">
        <v>147</v>
      </c>
      <c r="L26" s="96" t="s">
        <v>147</v>
      </c>
      <c r="M26" s="95">
        <v>150</v>
      </c>
      <c r="N26" s="61" t="s">
        <v>314</v>
      </c>
      <c r="O26" s="95">
        <v>90</v>
      </c>
      <c r="P26" s="96" t="s">
        <v>147</v>
      </c>
      <c r="Q26" s="96" t="s">
        <v>147</v>
      </c>
      <c r="R26" s="96" t="s">
        <v>147</v>
      </c>
      <c r="S26" s="95">
        <v>90</v>
      </c>
      <c r="T26" s="61" t="s">
        <v>314</v>
      </c>
      <c r="U26" s="95">
        <v>40</v>
      </c>
      <c r="V26" s="96" t="s">
        <v>147</v>
      </c>
      <c r="W26" s="65" t="s">
        <v>147</v>
      </c>
      <c r="X26" s="65" t="s">
        <v>147</v>
      </c>
      <c r="Y26" s="95">
        <v>40</v>
      </c>
      <c r="Z26" s="61" t="s">
        <v>314</v>
      </c>
      <c r="AA26" s="95">
        <v>50</v>
      </c>
      <c r="AB26" s="96" t="s">
        <v>147</v>
      </c>
      <c r="AC26" s="96" t="s">
        <v>147</v>
      </c>
      <c r="AD26" s="96" t="s">
        <v>147</v>
      </c>
      <c r="AE26" s="95">
        <v>50</v>
      </c>
      <c r="AF26" s="61" t="s">
        <v>314</v>
      </c>
      <c r="AG26" s="95">
        <v>26</v>
      </c>
      <c r="AH26" s="96" t="s">
        <v>147</v>
      </c>
      <c r="AI26" s="96" t="s">
        <v>147</v>
      </c>
      <c r="AJ26" s="96" t="s">
        <v>147</v>
      </c>
      <c r="AK26" s="95">
        <v>26</v>
      </c>
      <c r="AL26" s="61" t="s">
        <v>314</v>
      </c>
      <c r="AM26" s="95">
        <v>70</v>
      </c>
      <c r="AN26" s="96" t="s">
        <v>147</v>
      </c>
      <c r="AO26" s="96" t="s">
        <v>147</v>
      </c>
      <c r="AP26" s="96" t="s">
        <v>147</v>
      </c>
      <c r="AQ26" s="95">
        <v>70</v>
      </c>
      <c r="AR26" s="61" t="s">
        <v>314</v>
      </c>
      <c r="AS26" s="95">
        <v>76</v>
      </c>
      <c r="AT26" s="95">
        <v>12</v>
      </c>
      <c r="AU26" s="96" t="s">
        <v>147</v>
      </c>
      <c r="AV26" s="96" t="s">
        <v>147</v>
      </c>
      <c r="AW26" s="95">
        <v>88</v>
      </c>
      <c r="AX26" s="61" t="s">
        <v>314</v>
      </c>
      <c r="AY26" s="95">
        <v>23</v>
      </c>
      <c r="AZ26" s="96" t="s">
        <v>147</v>
      </c>
      <c r="BA26" s="96" t="s">
        <v>147</v>
      </c>
      <c r="BB26" s="96" t="s">
        <v>147</v>
      </c>
      <c r="BC26" s="95">
        <v>23</v>
      </c>
      <c r="BD26" s="61" t="s">
        <v>314</v>
      </c>
      <c r="BE26" s="95">
        <v>28</v>
      </c>
      <c r="BF26" s="96" t="s">
        <v>147</v>
      </c>
      <c r="BG26" s="96" t="s">
        <v>147</v>
      </c>
      <c r="BH26" s="96" t="s">
        <v>147</v>
      </c>
      <c r="BI26" s="95">
        <v>28</v>
      </c>
      <c r="BJ26" s="61" t="s">
        <v>314</v>
      </c>
      <c r="BK26" s="95">
        <v>58</v>
      </c>
      <c r="BL26" s="96" t="s">
        <v>147</v>
      </c>
      <c r="BM26" s="96" t="s">
        <v>147</v>
      </c>
      <c r="BN26" s="96" t="s">
        <v>147</v>
      </c>
      <c r="BO26" s="95">
        <v>58</v>
      </c>
      <c r="BP26" s="61" t="s">
        <v>6</v>
      </c>
      <c r="BQ26" s="96" t="s">
        <v>147</v>
      </c>
      <c r="BR26" s="96" t="s">
        <v>147</v>
      </c>
      <c r="BS26" s="96" t="s">
        <v>147</v>
      </c>
      <c r="BT26" s="96" t="s">
        <v>147</v>
      </c>
      <c r="BU26" s="96" t="s">
        <v>147</v>
      </c>
      <c r="BV26" s="63">
        <v>521</v>
      </c>
      <c r="BW26" s="95">
        <v>102</v>
      </c>
      <c r="BX26" s="96" t="s">
        <v>147</v>
      </c>
      <c r="BY26" s="96" t="s">
        <v>147</v>
      </c>
      <c r="BZ26" s="63">
        <v>623</v>
      </c>
    </row>
    <row r="27" spans="1:78" ht="15" customHeight="1" x14ac:dyDescent="0.2">
      <c r="A27" s="60" t="s">
        <v>122</v>
      </c>
      <c r="B27" s="61" t="s">
        <v>454</v>
      </c>
      <c r="C27" s="92" t="s">
        <v>753</v>
      </c>
      <c r="D27" s="92" t="s">
        <v>154</v>
      </c>
      <c r="E27" s="92" t="s">
        <v>155</v>
      </c>
      <c r="F27" s="92" t="s">
        <v>155</v>
      </c>
      <c r="G27" s="61" t="s">
        <v>306</v>
      </c>
      <c r="H27" s="61" t="s">
        <v>156</v>
      </c>
      <c r="I27" s="95">
        <v>89</v>
      </c>
      <c r="J27" s="95">
        <v>94</v>
      </c>
      <c r="K27" s="96" t="s">
        <v>147</v>
      </c>
      <c r="L27" s="96" t="s">
        <v>147</v>
      </c>
      <c r="M27" s="95">
        <v>183</v>
      </c>
      <c r="N27" s="61" t="s">
        <v>314</v>
      </c>
      <c r="O27" s="95">
        <v>36</v>
      </c>
      <c r="P27" s="96" t="s">
        <v>147</v>
      </c>
      <c r="Q27" s="96" t="s">
        <v>147</v>
      </c>
      <c r="R27" s="96" t="s">
        <v>147</v>
      </c>
      <c r="S27" s="95">
        <v>36</v>
      </c>
      <c r="T27" s="61" t="s">
        <v>314</v>
      </c>
      <c r="U27" s="95">
        <v>6</v>
      </c>
      <c r="V27" s="95">
        <v>6</v>
      </c>
      <c r="W27" s="65" t="s">
        <v>147</v>
      </c>
      <c r="X27" s="65" t="s">
        <v>147</v>
      </c>
      <c r="Y27" s="95">
        <v>12</v>
      </c>
      <c r="Z27" s="61" t="s">
        <v>314</v>
      </c>
      <c r="AA27" s="95">
        <v>56</v>
      </c>
      <c r="AB27" s="96" t="s">
        <v>147</v>
      </c>
      <c r="AC27" s="96" t="s">
        <v>147</v>
      </c>
      <c r="AD27" s="96" t="s">
        <v>147</v>
      </c>
      <c r="AE27" s="95">
        <v>56</v>
      </c>
      <c r="AF27" s="61" t="s">
        <v>314</v>
      </c>
      <c r="AG27" s="95">
        <v>22</v>
      </c>
      <c r="AH27" s="96" t="s">
        <v>147</v>
      </c>
      <c r="AI27" s="96" t="s">
        <v>147</v>
      </c>
      <c r="AJ27" s="96" t="s">
        <v>147</v>
      </c>
      <c r="AK27" s="95">
        <v>22</v>
      </c>
      <c r="AL27" s="61" t="s">
        <v>314</v>
      </c>
      <c r="AM27" s="95">
        <v>69</v>
      </c>
      <c r="AN27" s="96" t="s">
        <v>147</v>
      </c>
      <c r="AO27" s="96" t="s">
        <v>147</v>
      </c>
      <c r="AP27" s="96" t="s">
        <v>147</v>
      </c>
      <c r="AQ27" s="95">
        <v>69</v>
      </c>
      <c r="AR27" s="61" t="s">
        <v>314</v>
      </c>
      <c r="AS27" s="95">
        <v>149</v>
      </c>
      <c r="AT27" s="95">
        <v>6</v>
      </c>
      <c r="AU27" s="96" t="s">
        <v>147</v>
      </c>
      <c r="AV27" s="96" t="s">
        <v>147</v>
      </c>
      <c r="AW27" s="95">
        <v>155</v>
      </c>
      <c r="AX27" s="61" t="s">
        <v>314</v>
      </c>
      <c r="AY27" s="95">
        <v>85</v>
      </c>
      <c r="AZ27" s="96" t="s">
        <v>147</v>
      </c>
      <c r="BA27" s="96" t="s">
        <v>147</v>
      </c>
      <c r="BB27" s="96" t="s">
        <v>147</v>
      </c>
      <c r="BC27" s="95">
        <v>85</v>
      </c>
      <c r="BD27" s="61" t="s">
        <v>314</v>
      </c>
      <c r="BE27" s="95">
        <v>14</v>
      </c>
      <c r="BF27" s="96" t="s">
        <v>147</v>
      </c>
      <c r="BG27" s="96" t="s">
        <v>147</v>
      </c>
      <c r="BH27" s="96" t="s">
        <v>147</v>
      </c>
      <c r="BI27" s="95">
        <v>14</v>
      </c>
      <c r="BJ27" s="61" t="s">
        <v>314</v>
      </c>
      <c r="BK27" s="95">
        <v>104</v>
      </c>
      <c r="BL27" s="96" t="s">
        <v>147</v>
      </c>
      <c r="BM27" s="96" t="s">
        <v>147</v>
      </c>
      <c r="BN27" s="96" t="s">
        <v>147</v>
      </c>
      <c r="BO27" s="95">
        <v>104</v>
      </c>
      <c r="BP27" s="61" t="s">
        <v>6</v>
      </c>
      <c r="BQ27" s="96" t="s">
        <v>147</v>
      </c>
      <c r="BR27" s="96" t="s">
        <v>147</v>
      </c>
      <c r="BS27" s="96" t="s">
        <v>147</v>
      </c>
      <c r="BT27" s="96" t="s">
        <v>147</v>
      </c>
      <c r="BU27" s="96" t="s">
        <v>147</v>
      </c>
      <c r="BV27" s="63">
        <v>630</v>
      </c>
      <c r="BW27" s="95">
        <v>106</v>
      </c>
      <c r="BX27" s="96" t="s">
        <v>147</v>
      </c>
      <c r="BY27" s="96" t="s">
        <v>147</v>
      </c>
      <c r="BZ27" s="63">
        <v>736</v>
      </c>
    </row>
    <row r="28" spans="1:78" ht="15" customHeight="1" x14ac:dyDescent="0.2">
      <c r="A28" s="60" t="s">
        <v>28</v>
      </c>
      <c r="B28" s="61" t="s">
        <v>455</v>
      </c>
      <c r="C28" s="92" t="s">
        <v>29</v>
      </c>
      <c r="D28" s="92" t="s">
        <v>157</v>
      </c>
      <c r="E28" s="92" t="s">
        <v>159</v>
      </c>
      <c r="F28" s="92" t="s">
        <v>155</v>
      </c>
      <c r="G28" s="61" t="s">
        <v>301</v>
      </c>
      <c r="H28" s="61" t="s">
        <v>156</v>
      </c>
      <c r="I28" s="95">
        <v>120</v>
      </c>
      <c r="J28" s="95">
        <v>60</v>
      </c>
      <c r="K28" s="96" t="s">
        <v>147</v>
      </c>
      <c r="L28" s="96" t="s">
        <v>147</v>
      </c>
      <c r="M28" s="95">
        <v>180</v>
      </c>
      <c r="N28" s="61" t="s">
        <v>156</v>
      </c>
      <c r="O28" s="95">
        <v>40</v>
      </c>
      <c r="P28" s="95">
        <v>20</v>
      </c>
      <c r="Q28" s="96" t="s">
        <v>147</v>
      </c>
      <c r="R28" s="96" t="s">
        <v>147</v>
      </c>
      <c r="S28" s="95">
        <v>60</v>
      </c>
      <c r="T28" s="61" t="s">
        <v>156</v>
      </c>
      <c r="U28" s="95">
        <v>20</v>
      </c>
      <c r="V28" s="95">
        <v>10</v>
      </c>
      <c r="W28" s="65" t="s">
        <v>147</v>
      </c>
      <c r="X28" s="65" t="s">
        <v>147</v>
      </c>
      <c r="Y28" s="95">
        <v>30</v>
      </c>
      <c r="Z28" s="61" t="s">
        <v>156</v>
      </c>
      <c r="AA28" s="95">
        <v>120</v>
      </c>
      <c r="AB28" s="95">
        <v>30</v>
      </c>
      <c r="AC28" s="96" t="s">
        <v>147</v>
      </c>
      <c r="AD28" s="96" t="s">
        <v>147</v>
      </c>
      <c r="AE28" s="95">
        <v>150</v>
      </c>
      <c r="AF28" s="61" t="s">
        <v>314</v>
      </c>
      <c r="AG28" s="95">
        <v>20</v>
      </c>
      <c r="AH28" s="95">
        <v>10</v>
      </c>
      <c r="AI28" s="96" t="s">
        <v>147</v>
      </c>
      <c r="AJ28" s="96" t="s">
        <v>147</v>
      </c>
      <c r="AK28" s="95">
        <v>30</v>
      </c>
      <c r="AL28" s="61" t="s">
        <v>156</v>
      </c>
      <c r="AM28" s="95">
        <v>90</v>
      </c>
      <c r="AN28" s="95">
        <v>20</v>
      </c>
      <c r="AO28" s="96" t="s">
        <v>147</v>
      </c>
      <c r="AP28" s="96" t="s">
        <v>147</v>
      </c>
      <c r="AQ28" s="95">
        <v>110</v>
      </c>
      <c r="AR28" s="61" t="s">
        <v>156</v>
      </c>
      <c r="AS28" s="95">
        <v>250</v>
      </c>
      <c r="AT28" s="95">
        <v>10</v>
      </c>
      <c r="AU28" s="96" t="s">
        <v>147</v>
      </c>
      <c r="AV28" s="96" t="s">
        <v>147</v>
      </c>
      <c r="AW28" s="95">
        <v>260</v>
      </c>
      <c r="AX28" s="61" t="s">
        <v>156</v>
      </c>
      <c r="AY28" s="95">
        <v>320</v>
      </c>
      <c r="AZ28" s="95">
        <v>60</v>
      </c>
      <c r="BA28" s="96" t="s">
        <v>147</v>
      </c>
      <c r="BB28" s="96" t="s">
        <v>147</v>
      </c>
      <c r="BC28" s="95">
        <v>380</v>
      </c>
      <c r="BD28" s="61" t="s">
        <v>156</v>
      </c>
      <c r="BE28" s="95">
        <v>70</v>
      </c>
      <c r="BF28" s="95">
        <v>10</v>
      </c>
      <c r="BG28" s="96" t="s">
        <v>147</v>
      </c>
      <c r="BH28" s="96" t="s">
        <v>147</v>
      </c>
      <c r="BI28" s="95">
        <v>80</v>
      </c>
      <c r="BJ28" s="61" t="s">
        <v>156</v>
      </c>
      <c r="BK28" s="95">
        <v>70</v>
      </c>
      <c r="BL28" s="96" t="s">
        <v>147</v>
      </c>
      <c r="BM28" s="96" t="s">
        <v>147</v>
      </c>
      <c r="BN28" s="96" t="s">
        <v>147</v>
      </c>
      <c r="BO28" s="95">
        <v>70</v>
      </c>
      <c r="BP28" s="61" t="s">
        <v>314</v>
      </c>
      <c r="BQ28" s="95">
        <v>90</v>
      </c>
      <c r="BR28" s="95">
        <v>15</v>
      </c>
      <c r="BS28" s="96" t="s">
        <v>147</v>
      </c>
      <c r="BT28" s="96" t="s">
        <v>147</v>
      </c>
      <c r="BU28" s="95">
        <v>105</v>
      </c>
      <c r="BV28" s="63">
        <v>1210</v>
      </c>
      <c r="BW28" s="95">
        <v>245</v>
      </c>
      <c r="BX28" s="96" t="s">
        <v>147</v>
      </c>
      <c r="BY28" s="96" t="s">
        <v>147</v>
      </c>
      <c r="BZ28" s="63">
        <v>1455</v>
      </c>
    </row>
    <row r="29" spans="1:78" ht="15" customHeight="1" x14ac:dyDescent="0.2">
      <c r="A29" s="60" t="s">
        <v>28</v>
      </c>
      <c r="B29" s="61" t="s">
        <v>455</v>
      </c>
      <c r="C29" s="92" t="s">
        <v>64</v>
      </c>
      <c r="D29" s="92" t="s">
        <v>160</v>
      </c>
      <c r="E29" s="92" t="s">
        <v>155</v>
      </c>
      <c r="F29" s="92" t="s">
        <v>155</v>
      </c>
      <c r="G29" s="61" t="s">
        <v>306</v>
      </c>
      <c r="H29" s="61" t="s">
        <v>311</v>
      </c>
      <c r="I29" s="95">
        <v>49</v>
      </c>
      <c r="J29" s="95">
        <v>31</v>
      </c>
      <c r="K29" s="96" t="s">
        <v>147</v>
      </c>
      <c r="L29" s="96" t="s">
        <v>147</v>
      </c>
      <c r="M29" s="95">
        <v>80</v>
      </c>
      <c r="N29" s="61" t="s">
        <v>311</v>
      </c>
      <c r="O29" s="95">
        <v>80</v>
      </c>
      <c r="P29" s="96" t="s">
        <v>147</v>
      </c>
      <c r="Q29" s="96" t="s">
        <v>147</v>
      </c>
      <c r="R29" s="96" t="s">
        <v>147</v>
      </c>
      <c r="S29" s="95">
        <v>80</v>
      </c>
      <c r="T29" s="61" t="s">
        <v>311</v>
      </c>
      <c r="U29" s="95">
        <v>6</v>
      </c>
      <c r="V29" s="96" t="s">
        <v>147</v>
      </c>
      <c r="W29" s="65" t="s">
        <v>147</v>
      </c>
      <c r="X29" s="65" t="s">
        <v>147</v>
      </c>
      <c r="Y29" s="95">
        <v>6</v>
      </c>
      <c r="Z29" s="61" t="s">
        <v>311</v>
      </c>
      <c r="AA29" s="95">
        <v>94</v>
      </c>
      <c r="AB29" s="96" t="s">
        <v>147</v>
      </c>
      <c r="AC29" s="96" t="s">
        <v>147</v>
      </c>
      <c r="AD29" s="96" t="s">
        <v>147</v>
      </c>
      <c r="AE29" s="95">
        <v>94</v>
      </c>
      <c r="AF29" s="61" t="s">
        <v>311</v>
      </c>
      <c r="AG29" s="95">
        <v>6</v>
      </c>
      <c r="AH29" s="96" t="s">
        <v>147</v>
      </c>
      <c r="AI29" s="96" t="s">
        <v>147</v>
      </c>
      <c r="AJ29" s="96" t="s">
        <v>147</v>
      </c>
      <c r="AK29" s="95">
        <v>6</v>
      </c>
      <c r="AL29" s="61" t="s">
        <v>311</v>
      </c>
      <c r="AM29" s="95">
        <v>41</v>
      </c>
      <c r="AN29" s="96" t="s">
        <v>147</v>
      </c>
      <c r="AO29" s="96" t="s">
        <v>147</v>
      </c>
      <c r="AP29" s="96" t="s">
        <v>147</v>
      </c>
      <c r="AQ29" s="95">
        <v>41</v>
      </c>
      <c r="AR29" s="61" t="s">
        <v>311</v>
      </c>
      <c r="AS29" s="95">
        <v>104</v>
      </c>
      <c r="AT29" s="96" t="s">
        <v>147</v>
      </c>
      <c r="AU29" s="96" t="s">
        <v>147</v>
      </c>
      <c r="AV29" s="96" t="s">
        <v>147</v>
      </c>
      <c r="AW29" s="95">
        <v>104</v>
      </c>
      <c r="AX29" s="61" t="s">
        <v>311</v>
      </c>
      <c r="AY29" s="95">
        <v>42</v>
      </c>
      <c r="AZ29" s="96" t="s">
        <v>147</v>
      </c>
      <c r="BA29" s="96" t="s">
        <v>147</v>
      </c>
      <c r="BB29" s="96" t="s">
        <v>147</v>
      </c>
      <c r="BC29" s="95">
        <v>42</v>
      </c>
      <c r="BD29" s="61" t="s">
        <v>311</v>
      </c>
      <c r="BE29" s="95">
        <v>10</v>
      </c>
      <c r="BF29" s="96" t="s">
        <v>147</v>
      </c>
      <c r="BG29" s="96" t="s">
        <v>147</v>
      </c>
      <c r="BH29" s="96" t="s">
        <v>147</v>
      </c>
      <c r="BI29" s="95">
        <v>10</v>
      </c>
      <c r="BJ29" s="61" t="s">
        <v>311</v>
      </c>
      <c r="BK29" s="95">
        <v>48</v>
      </c>
      <c r="BL29" s="96" t="s">
        <v>147</v>
      </c>
      <c r="BM29" s="96" t="s">
        <v>147</v>
      </c>
      <c r="BN29" s="96" t="s">
        <v>147</v>
      </c>
      <c r="BO29" s="95">
        <v>48</v>
      </c>
      <c r="BP29" s="61" t="s">
        <v>314</v>
      </c>
      <c r="BQ29" s="95">
        <v>95</v>
      </c>
      <c r="BR29" s="96" t="s">
        <v>147</v>
      </c>
      <c r="BS29" s="96" t="s">
        <v>147</v>
      </c>
      <c r="BT29" s="96" t="s">
        <v>147</v>
      </c>
      <c r="BU29" s="95">
        <v>95</v>
      </c>
      <c r="BV29" s="63">
        <v>575</v>
      </c>
      <c r="BW29" s="95">
        <v>31</v>
      </c>
      <c r="BX29" s="96" t="s">
        <v>147</v>
      </c>
      <c r="BY29" s="96" t="s">
        <v>147</v>
      </c>
      <c r="BZ29" s="63">
        <v>606</v>
      </c>
    </row>
    <row r="30" spans="1:78" ht="15" customHeight="1" x14ac:dyDescent="0.2">
      <c r="A30" s="60" t="s">
        <v>28</v>
      </c>
      <c r="B30" s="61" t="s">
        <v>455</v>
      </c>
      <c r="C30" s="92" t="s">
        <v>72</v>
      </c>
      <c r="D30" s="92" t="s">
        <v>160</v>
      </c>
      <c r="E30" s="92" t="s">
        <v>155</v>
      </c>
      <c r="F30" s="92" t="s">
        <v>155</v>
      </c>
      <c r="G30" s="61" t="s">
        <v>158</v>
      </c>
      <c r="H30" s="61" t="s">
        <v>311</v>
      </c>
      <c r="I30" s="95">
        <v>87</v>
      </c>
      <c r="J30" s="95">
        <v>71</v>
      </c>
      <c r="K30" s="96" t="s">
        <v>147</v>
      </c>
      <c r="L30" s="96" t="s">
        <v>147</v>
      </c>
      <c r="M30" s="95">
        <v>158</v>
      </c>
      <c r="N30" s="61" t="s">
        <v>311</v>
      </c>
      <c r="O30" s="95">
        <v>64</v>
      </c>
      <c r="P30" s="95">
        <v>57</v>
      </c>
      <c r="Q30" s="96" t="s">
        <v>147</v>
      </c>
      <c r="R30" s="96" t="s">
        <v>147</v>
      </c>
      <c r="S30" s="95">
        <v>121</v>
      </c>
      <c r="T30" s="61" t="s">
        <v>311</v>
      </c>
      <c r="U30" s="95">
        <v>37</v>
      </c>
      <c r="V30" s="95">
        <v>11</v>
      </c>
      <c r="W30" s="65" t="s">
        <v>147</v>
      </c>
      <c r="X30" s="65" t="s">
        <v>147</v>
      </c>
      <c r="Y30" s="95">
        <v>48</v>
      </c>
      <c r="Z30" s="61" t="s">
        <v>311</v>
      </c>
      <c r="AA30" s="95">
        <v>56</v>
      </c>
      <c r="AB30" s="96" t="s">
        <v>147</v>
      </c>
      <c r="AC30" s="96" t="s">
        <v>147</v>
      </c>
      <c r="AD30" s="96" t="s">
        <v>147</v>
      </c>
      <c r="AE30" s="95">
        <v>56</v>
      </c>
      <c r="AF30" s="61" t="s">
        <v>314</v>
      </c>
      <c r="AG30" s="95">
        <v>10</v>
      </c>
      <c r="AH30" s="96" t="s">
        <v>147</v>
      </c>
      <c r="AI30" s="96" t="s">
        <v>147</v>
      </c>
      <c r="AJ30" s="96" t="s">
        <v>147</v>
      </c>
      <c r="AK30" s="95">
        <v>10</v>
      </c>
      <c r="AL30" s="61" t="s">
        <v>314</v>
      </c>
      <c r="AM30" s="95">
        <v>55</v>
      </c>
      <c r="AN30" s="95">
        <v>16</v>
      </c>
      <c r="AO30" s="96" t="s">
        <v>147</v>
      </c>
      <c r="AP30" s="96" t="s">
        <v>147</v>
      </c>
      <c r="AQ30" s="95">
        <v>71</v>
      </c>
      <c r="AR30" s="61" t="s">
        <v>311</v>
      </c>
      <c r="AS30" s="95">
        <v>97</v>
      </c>
      <c r="AT30" s="96" t="s">
        <v>147</v>
      </c>
      <c r="AU30" s="96" t="s">
        <v>147</v>
      </c>
      <c r="AV30" s="96" t="s">
        <v>147</v>
      </c>
      <c r="AW30" s="95">
        <v>97</v>
      </c>
      <c r="AX30" s="61" t="s">
        <v>314</v>
      </c>
      <c r="AY30" s="95">
        <v>69</v>
      </c>
      <c r="AZ30" s="96" t="s">
        <v>147</v>
      </c>
      <c r="BA30" s="96" t="s">
        <v>147</v>
      </c>
      <c r="BB30" s="96" t="s">
        <v>147</v>
      </c>
      <c r="BC30" s="95">
        <v>69</v>
      </c>
      <c r="BD30" s="61" t="s">
        <v>311</v>
      </c>
      <c r="BE30" s="95">
        <v>27</v>
      </c>
      <c r="BF30" s="96" t="s">
        <v>147</v>
      </c>
      <c r="BG30" s="96" t="s">
        <v>147</v>
      </c>
      <c r="BH30" s="96" t="s">
        <v>147</v>
      </c>
      <c r="BI30" s="95">
        <v>27</v>
      </c>
      <c r="BJ30" s="61" t="s">
        <v>314</v>
      </c>
      <c r="BK30" s="95">
        <v>49</v>
      </c>
      <c r="BL30" s="96" t="s">
        <v>147</v>
      </c>
      <c r="BM30" s="96" t="s">
        <v>147</v>
      </c>
      <c r="BN30" s="96" t="s">
        <v>147</v>
      </c>
      <c r="BO30" s="95">
        <v>49</v>
      </c>
      <c r="BP30" s="61" t="s">
        <v>6</v>
      </c>
      <c r="BQ30" s="96" t="s">
        <v>147</v>
      </c>
      <c r="BR30" s="96" t="s">
        <v>147</v>
      </c>
      <c r="BS30" s="96" t="s">
        <v>147</v>
      </c>
      <c r="BT30" s="96" t="s">
        <v>147</v>
      </c>
      <c r="BU30" s="96" t="s">
        <v>147</v>
      </c>
      <c r="BV30" s="63">
        <v>551</v>
      </c>
      <c r="BW30" s="95">
        <v>155</v>
      </c>
      <c r="BX30" s="96" t="s">
        <v>147</v>
      </c>
      <c r="BY30" s="96" t="s">
        <v>147</v>
      </c>
      <c r="BZ30" s="63">
        <v>706</v>
      </c>
    </row>
    <row r="31" spans="1:78" ht="15" customHeight="1" x14ac:dyDescent="0.2">
      <c r="A31" s="60" t="s">
        <v>37</v>
      </c>
      <c r="B31" s="61" t="s">
        <v>298</v>
      </c>
      <c r="C31" s="92" t="s">
        <v>333</v>
      </c>
      <c r="D31" s="92" t="s">
        <v>160</v>
      </c>
      <c r="E31" s="92" t="s">
        <v>155</v>
      </c>
      <c r="F31" s="92" t="s">
        <v>155</v>
      </c>
      <c r="G31" s="61" t="s">
        <v>158</v>
      </c>
      <c r="H31" s="61" t="s">
        <v>314</v>
      </c>
      <c r="I31" s="95">
        <v>70</v>
      </c>
      <c r="J31" s="95">
        <v>93</v>
      </c>
      <c r="K31" s="96" t="s">
        <v>147</v>
      </c>
      <c r="L31" s="96" t="s">
        <v>147</v>
      </c>
      <c r="M31" s="95">
        <v>163</v>
      </c>
      <c r="N31" s="61" t="s">
        <v>314</v>
      </c>
      <c r="O31" s="95">
        <v>134</v>
      </c>
      <c r="P31" s="96" t="s">
        <v>147</v>
      </c>
      <c r="Q31" s="96" t="s">
        <v>147</v>
      </c>
      <c r="R31" s="96" t="s">
        <v>147</v>
      </c>
      <c r="S31" s="95">
        <v>134</v>
      </c>
      <c r="T31" s="61" t="s">
        <v>314</v>
      </c>
      <c r="U31" s="95">
        <v>12</v>
      </c>
      <c r="V31" s="96" t="s">
        <v>147</v>
      </c>
      <c r="W31" s="65" t="s">
        <v>147</v>
      </c>
      <c r="X31" s="65" t="s">
        <v>147</v>
      </c>
      <c r="Y31" s="95">
        <v>12</v>
      </c>
      <c r="Z31" s="61" t="s">
        <v>314</v>
      </c>
      <c r="AA31" s="95">
        <v>80</v>
      </c>
      <c r="AB31" s="96" t="s">
        <v>147</v>
      </c>
      <c r="AC31" s="96" t="s">
        <v>147</v>
      </c>
      <c r="AD31" s="96" t="s">
        <v>147</v>
      </c>
      <c r="AE31" s="95">
        <v>80</v>
      </c>
      <c r="AF31" s="61" t="s">
        <v>314</v>
      </c>
      <c r="AG31" s="95">
        <v>27</v>
      </c>
      <c r="AH31" s="95">
        <v>2</v>
      </c>
      <c r="AI31" s="96" t="s">
        <v>147</v>
      </c>
      <c r="AJ31" s="96" t="s">
        <v>147</v>
      </c>
      <c r="AK31" s="95">
        <v>29</v>
      </c>
      <c r="AL31" s="61" t="s">
        <v>314</v>
      </c>
      <c r="AM31" s="95">
        <v>115</v>
      </c>
      <c r="AN31" s="95">
        <v>10</v>
      </c>
      <c r="AO31" s="96" t="s">
        <v>147</v>
      </c>
      <c r="AP31" s="96" t="s">
        <v>147</v>
      </c>
      <c r="AQ31" s="95">
        <v>125</v>
      </c>
      <c r="AR31" s="61" t="s">
        <v>314</v>
      </c>
      <c r="AS31" s="95">
        <v>113</v>
      </c>
      <c r="AT31" s="96" t="s">
        <v>147</v>
      </c>
      <c r="AU31" s="96" t="s">
        <v>147</v>
      </c>
      <c r="AV31" s="96" t="s">
        <v>147</v>
      </c>
      <c r="AW31" s="95">
        <v>113</v>
      </c>
      <c r="AX31" s="61" t="s">
        <v>314</v>
      </c>
      <c r="AY31" s="95">
        <v>60</v>
      </c>
      <c r="AZ31" s="96" t="s">
        <v>147</v>
      </c>
      <c r="BA31" s="96" t="s">
        <v>147</v>
      </c>
      <c r="BB31" s="96" t="s">
        <v>147</v>
      </c>
      <c r="BC31" s="95">
        <v>60</v>
      </c>
      <c r="BD31" s="61" t="s">
        <v>314</v>
      </c>
      <c r="BE31" s="95">
        <v>30</v>
      </c>
      <c r="BF31" s="95">
        <v>2</v>
      </c>
      <c r="BG31" s="96" t="s">
        <v>147</v>
      </c>
      <c r="BH31" s="96" t="s">
        <v>147</v>
      </c>
      <c r="BI31" s="95">
        <v>32</v>
      </c>
      <c r="BJ31" s="61" t="s">
        <v>314</v>
      </c>
      <c r="BK31" s="95">
        <v>104</v>
      </c>
      <c r="BL31" s="95">
        <v>3</v>
      </c>
      <c r="BM31" s="95">
        <v>6</v>
      </c>
      <c r="BN31" s="96" t="s">
        <v>147</v>
      </c>
      <c r="BO31" s="95">
        <v>113</v>
      </c>
      <c r="BP31" s="61" t="s">
        <v>314</v>
      </c>
      <c r="BQ31" s="95">
        <v>64</v>
      </c>
      <c r="BR31" s="96" t="s">
        <v>147</v>
      </c>
      <c r="BS31" s="96" t="s">
        <v>147</v>
      </c>
      <c r="BT31" s="96" t="s">
        <v>147</v>
      </c>
      <c r="BU31" s="95">
        <v>64</v>
      </c>
      <c r="BV31" s="63">
        <v>809</v>
      </c>
      <c r="BW31" s="95">
        <v>110</v>
      </c>
      <c r="BX31" s="95">
        <v>6</v>
      </c>
      <c r="BY31" s="96" t="s">
        <v>147</v>
      </c>
      <c r="BZ31" s="63">
        <v>925</v>
      </c>
    </row>
    <row r="32" spans="1:78" ht="15" customHeight="1" x14ac:dyDescent="0.2">
      <c r="A32" s="60" t="s">
        <v>37</v>
      </c>
      <c r="B32" s="61" t="s">
        <v>454</v>
      </c>
      <c r="C32" s="92" t="s">
        <v>137</v>
      </c>
      <c r="D32" s="92" t="s">
        <v>154</v>
      </c>
      <c r="E32" s="92" t="s">
        <v>155</v>
      </c>
      <c r="F32" s="92" t="s">
        <v>155</v>
      </c>
      <c r="G32" s="61" t="s">
        <v>302</v>
      </c>
      <c r="H32" s="61" t="s">
        <v>156</v>
      </c>
      <c r="I32" s="95">
        <v>76</v>
      </c>
      <c r="J32" s="95">
        <v>75</v>
      </c>
      <c r="K32" s="96" t="s">
        <v>147</v>
      </c>
      <c r="L32" s="96" t="s">
        <v>147</v>
      </c>
      <c r="M32" s="95">
        <v>151</v>
      </c>
      <c r="N32" s="61" t="s">
        <v>156</v>
      </c>
      <c r="O32" s="95">
        <v>69</v>
      </c>
      <c r="P32" s="95">
        <v>8</v>
      </c>
      <c r="Q32" s="96" t="s">
        <v>147</v>
      </c>
      <c r="R32" s="96" t="s">
        <v>147</v>
      </c>
      <c r="S32" s="95">
        <v>77</v>
      </c>
      <c r="T32" s="61" t="s">
        <v>156</v>
      </c>
      <c r="U32" s="95">
        <v>23</v>
      </c>
      <c r="V32" s="96" t="s">
        <v>147</v>
      </c>
      <c r="W32" s="65" t="s">
        <v>147</v>
      </c>
      <c r="X32" s="65" t="s">
        <v>147</v>
      </c>
      <c r="Y32" s="95">
        <v>23</v>
      </c>
      <c r="Z32" s="61" t="s">
        <v>156</v>
      </c>
      <c r="AA32" s="95">
        <v>62</v>
      </c>
      <c r="AB32" s="96" t="s">
        <v>147</v>
      </c>
      <c r="AC32" s="96" t="s">
        <v>147</v>
      </c>
      <c r="AD32" s="96" t="s">
        <v>147</v>
      </c>
      <c r="AE32" s="95">
        <v>62</v>
      </c>
      <c r="AF32" s="61" t="s">
        <v>314</v>
      </c>
      <c r="AG32" s="95">
        <v>8</v>
      </c>
      <c r="AH32" s="96" t="s">
        <v>147</v>
      </c>
      <c r="AI32" s="96" t="s">
        <v>147</v>
      </c>
      <c r="AJ32" s="96" t="s">
        <v>147</v>
      </c>
      <c r="AK32" s="95">
        <v>8</v>
      </c>
      <c r="AL32" s="61" t="s">
        <v>156</v>
      </c>
      <c r="AM32" s="95">
        <v>78</v>
      </c>
      <c r="AN32" s="95">
        <v>14</v>
      </c>
      <c r="AO32" s="96" t="s">
        <v>147</v>
      </c>
      <c r="AP32" s="96" t="s">
        <v>147</v>
      </c>
      <c r="AQ32" s="95">
        <v>92</v>
      </c>
      <c r="AR32" s="61" t="s">
        <v>156</v>
      </c>
      <c r="AS32" s="95">
        <v>100</v>
      </c>
      <c r="AT32" s="96" t="s">
        <v>147</v>
      </c>
      <c r="AU32" s="96" t="s">
        <v>147</v>
      </c>
      <c r="AV32" s="96" t="s">
        <v>147</v>
      </c>
      <c r="AW32" s="95">
        <v>100</v>
      </c>
      <c r="AX32" s="61" t="s">
        <v>156</v>
      </c>
      <c r="AY32" s="95">
        <v>55</v>
      </c>
      <c r="AZ32" s="95">
        <v>6</v>
      </c>
      <c r="BA32" s="96" t="s">
        <v>147</v>
      </c>
      <c r="BB32" s="96" t="s">
        <v>147</v>
      </c>
      <c r="BC32" s="95">
        <v>61</v>
      </c>
      <c r="BD32" s="61" t="s">
        <v>156</v>
      </c>
      <c r="BE32" s="95">
        <v>16</v>
      </c>
      <c r="BF32" s="96" t="s">
        <v>147</v>
      </c>
      <c r="BG32" s="96" t="s">
        <v>147</v>
      </c>
      <c r="BH32" s="96" t="s">
        <v>147</v>
      </c>
      <c r="BI32" s="95">
        <v>16</v>
      </c>
      <c r="BJ32" s="61" t="s">
        <v>156</v>
      </c>
      <c r="BK32" s="95">
        <v>87</v>
      </c>
      <c r="BL32" s="96" t="s">
        <v>147</v>
      </c>
      <c r="BM32" s="96" t="s">
        <v>147</v>
      </c>
      <c r="BN32" s="96" t="s">
        <v>147</v>
      </c>
      <c r="BO32" s="95">
        <v>87</v>
      </c>
      <c r="BP32" s="61" t="s">
        <v>6</v>
      </c>
      <c r="BQ32" s="96" t="s">
        <v>147</v>
      </c>
      <c r="BR32" s="96" t="s">
        <v>147</v>
      </c>
      <c r="BS32" s="96" t="s">
        <v>147</v>
      </c>
      <c r="BT32" s="96" t="s">
        <v>147</v>
      </c>
      <c r="BU32" s="96" t="s">
        <v>147</v>
      </c>
      <c r="BV32" s="63">
        <v>574</v>
      </c>
      <c r="BW32" s="95">
        <v>103</v>
      </c>
      <c r="BX32" s="96" t="s">
        <v>147</v>
      </c>
      <c r="BY32" s="96" t="s">
        <v>147</v>
      </c>
      <c r="BZ32" s="63">
        <v>677</v>
      </c>
    </row>
    <row r="33" spans="1:78" ht="15" customHeight="1" x14ac:dyDescent="0.2">
      <c r="A33" s="60" t="s">
        <v>119</v>
      </c>
      <c r="B33" s="61" t="s">
        <v>454</v>
      </c>
      <c r="C33" s="92" t="s">
        <v>120</v>
      </c>
      <c r="D33" s="92" t="s">
        <v>158</v>
      </c>
      <c r="E33" s="92" t="s">
        <v>158</v>
      </c>
      <c r="F33" s="92" t="s">
        <v>155</v>
      </c>
      <c r="G33" s="61" t="s">
        <v>300</v>
      </c>
      <c r="H33" s="61" t="s">
        <v>311</v>
      </c>
      <c r="I33" s="95">
        <v>42</v>
      </c>
      <c r="J33" s="95">
        <v>100</v>
      </c>
      <c r="K33" s="96" t="s">
        <v>147</v>
      </c>
      <c r="L33" s="96" t="s">
        <v>147</v>
      </c>
      <c r="M33" s="95">
        <v>142</v>
      </c>
      <c r="N33" s="61" t="s">
        <v>161</v>
      </c>
      <c r="O33" s="95">
        <v>54</v>
      </c>
      <c r="P33" s="95">
        <v>43</v>
      </c>
      <c r="Q33" s="96" t="s">
        <v>147</v>
      </c>
      <c r="R33" s="96" t="s">
        <v>147</v>
      </c>
      <c r="S33" s="95">
        <v>97</v>
      </c>
      <c r="T33" s="61" t="s">
        <v>156</v>
      </c>
      <c r="U33" s="95">
        <v>33</v>
      </c>
      <c r="V33" s="96" t="s">
        <v>147</v>
      </c>
      <c r="W33" s="65" t="s">
        <v>147</v>
      </c>
      <c r="X33" s="65" t="s">
        <v>147</v>
      </c>
      <c r="Y33" s="95">
        <v>33</v>
      </c>
      <c r="Z33" s="61" t="s">
        <v>311</v>
      </c>
      <c r="AA33" s="95">
        <v>62</v>
      </c>
      <c r="AB33" s="96" t="s">
        <v>147</v>
      </c>
      <c r="AC33" s="96" t="s">
        <v>147</v>
      </c>
      <c r="AD33" s="96" t="s">
        <v>147</v>
      </c>
      <c r="AE33" s="95">
        <v>62</v>
      </c>
      <c r="AF33" s="61" t="s">
        <v>314</v>
      </c>
      <c r="AG33" s="95">
        <v>14</v>
      </c>
      <c r="AH33" s="96" t="s">
        <v>147</v>
      </c>
      <c r="AI33" s="96" t="s">
        <v>147</v>
      </c>
      <c r="AJ33" s="96" t="s">
        <v>147</v>
      </c>
      <c r="AK33" s="95">
        <v>14</v>
      </c>
      <c r="AL33" s="61" t="s">
        <v>314</v>
      </c>
      <c r="AM33" s="95">
        <v>60</v>
      </c>
      <c r="AN33" s="96" t="s">
        <v>147</v>
      </c>
      <c r="AO33" s="96" t="s">
        <v>147</v>
      </c>
      <c r="AP33" s="96" t="s">
        <v>147</v>
      </c>
      <c r="AQ33" s="95">
        <v>60</v>
      </c>
      <c r="AR33" s="61" t="s">
        <v>311</v>
      </c>
      <c r="AS33" s="95">
        <v>45</v>
      </c>
      <c r="AT33" s="96" t="s">
        <v>147</v>
      </c>
      <c r="AU33" s="96" t="s">
        <v>147</v>
      </c>
      <c r="AV33" s="96" t="s">
        <v>147</v>
      </c>
      <c r="AW33" s="95">
        <v>45</v>
      </c>
      <c r="AX33" s="61" t="s">
        <v>311</v>
      </c>
      <c r="AY33" s="95">
        <v>45</v>
      </c>
      <c r="AZ33" s="95">
        <v>26</v>
      </c>
      <c r="BA33" s="96" t="s">
        <v>147</v>
      </c>
      <c r="BB33" s="96" t="s">
        <v>147</v>
      </c>
      <c r="BC33" s="95">
        <v>71</v>
      </c>
      <c r="BD33" s="61" t="s">
        <v>156</v>
      </c>
      <c r="BE33" s="95">
        <v>15</v>
      </c>
      <c r="BF33" s="96" t="s">
        <v>147</v>
      </c>
      <c r="BG33" s="96" t="s">
        <v>147</v>
      </c>
      <c r="BH33" s="96" t="s">
        <v>147</v>
      </c>
      <c r="BI33" s="95">
        <v>15</v>
      </c>
      <c r="BJ33" s="61" t="s">
        <v>315</v>
      </c>
      <c r="BK33" s="95">
        <v>75</v>
      </c>
      <c r="BL33" s="96" t="s">
        <v>147</v>
      </c>
      <c r="BM33" s="96" t="s">
        <v>147</v>
      </c>
      <c r="BN33" s="96" t="s">
        <v>147</v>
      </c>
      <c r="BO33" s="95">
        <v>75</v>
      </c>
      <c r="BP33" s="61" t="s">
        <v>317</v>
      </c>
      <c r="BQ33" s="95">
        <v>19</v>
      </c>
      <c r="BR33" s="96" t="s">
        <v>147</v>
      </c>
      <c r="BS33" s="96" t="s">
        <v>147</v>
      </c>
      <c r="BT33" s="96" t="s">
        <v>147</v>
      </c>
      <c r="BU33" s="95">
        <v>19</v>
      </c>
      <c r="BV33" s="63">
        <v>464</v>
      </c>
      <c r="BW33" s="95">
        <v>169</v>
      </c>
      <c r="BX33" s="96" t="s">
        <v>147</v>
      </c>
      <c r="BY33" s="96" t="s">
        <v>147</v>
      </c>
      <c r="BZ33" s="63">
        <v>633</v>
      </c>
    </row>
    <row r="34" spans="1:78" ht="15" customHeight="1" x14ac:dyDescent="0.2">
      <c r="A34" s="60" t="s">
        <v>51</v>
      </c>
      <c r="B34" s="61" t="s">
        <v>454</v>
      </c>
      <c r="C34" s="92" t="s">
        <v>52</v>
      </c>
      <c r="D34" s="92" t="s">
        <v>158</v>
      </c>
      <c r="E34" s="92" t="s">
        <v>158</v>
      </c>
      <c r="F34" s="92" t="s">
        <v>155</v>
      </c>
      <c r="G34" s="61" t="s">
        <v>158</v>
      </c>
      <c r="H34" s="61" t="s">
        <v>156</v>
      </c>
      <c r="I34" s="95">
        <v>155</v>
      </c>
      <c r="J34" s="95">
        <v>68</v>
      </c>
      <c r="K34" s="96" t="s">
        <v>147</v>
      </c>
      <c r="L34" s="96" t="s">
        <v>147</v>
      </c>
      <c r="M34" s="95">
        <v>223</v>
      </c>
      <c r="N34" s="61" t="s">
        <v>315</v>
      </c>
      <c r="O34" s="95">
        <v>50</v>
      </c>
      <c r="P34" s="95">
        <v>67</v>
      </c>
      <c r="Q34" s="96" t="s">
        <v>147</v>
      </c>
      <c r="R34" s="96" t="s">
        <v>147</v>
      </c>
      <c r="S34" s="95">
        <v>117</v>
      </c>
      <c r="T34" s="61" t="s">
        <v>156</v>
      </c>
      <c r="U34" s="95">
        <v>10</v>
      </c>
      <c r="V34" s="95">
        <v>6</v>
      </c>
      <c r="W34" s="65" t="s">
        <v>147</v>
      </c>
      <c r="X34" s="65" t="s">
        <v>147</v>
      </c>
      <c r="Y34" s="95">
        <v>16</v>
      </c>
      <c r="Z34" s="61" t="s">
        <v>315</v>
      </c>
      <c r="AA34" s="95">
        <v>68</v>
      </c>
      <c r="AB34" s="95">
        <v>68</v>
      </c>
      <c r="AC34" s="96" t="s">
        <v>147</v>
      </c>
      <c r="AD34" s="96" t="s">
        <v>147</v>
      </c>
      <c r="AE34" s="95">
        <v>136</v>
      </c>
      <c r="AF34" s="61" t="s">
        <v>156</v>
      </c>
      <c r="AG34" s="95">
        <v>4</v>
      </c>
      <c r="AH34" s="96" t="s">
        <v>147</v>
      </c>
      <c r="AI34" s="96" t="s">
        <v>147</v>
      </c>
      <c r="AJ34" s="96" t="s">
        <v>147</v>
      </c>
      <c r="AK34" s="95">
        <v>4</v>
      </c>
      <c r="AL34" s="61" t="s">
        <v>315</v>
      </c>
      <c r="AM34" s="95">
        <v>66</v>
      </c>
      <c r="AN34" s="95">
        <v>6</v>
      </c>
      <c r="AO34" s="96" t="s">
        <v>147</v>
      </c>
      <c r="AP34" s="96" t="s">
        <v>147</v>
      </c>
      <c r="AQ34" s="95">
        <v>72</v>
      </c>
      <c r="AR34" s="61" t="s">
        <v>315</v>
      </c>
      <c r="AS34" s="95">
        <v>112</v>
      </c>
      <c r="AT34" s="96" t="s">
        <v>147</v>
      </c>
      <c r="AU34" s="96" t="s">
        <v>147</v>
      </c>
      <c r="AV34" s="96" t="s">
        <v>147</v>
      </c>
      <c r="AW34" s="95">
        <v>112</v>
      </c>
      <c r="AX34" s="61" t="s">
        <v>156</v>
      </c>
      <c r="AY34" s="95">
        <v>76</v>
      </c>
      <c r="AZ34" s="96" t="s">
        <v>147</v>
      </c>
      <c r="BA34" s="96" t="s">
        <v>147</v>
      </c>
      <c r="BB34" s="96" t="s">
        <v>147</v>
      </c>
      <c r="BC34" s="95">
        <v>76</v>
      </c>
      <c r="BD34" s="61" t="s">
        <v>315</v>
      </c>
      <c r="BE34" s="95">
        <v>31</v>
      </c>
      <c r="BF34" s="95">
        <v>2</v>
      </c>
      <c r="BG34" s="96" t="s">
        <v>147</v>
      </c>
      <c r="BH34" s="96" t="s">
        <v>147</v>
      </c>
      <c r="BI34" s="95">
        <v>33</v>
      </c>
      <c r="BJ34" s="61" t="s">
        <v>315</v>
      </c>
      <c r="BK34" s="95">
        <v>85</v>
      </c>
      <c r="BL34" s="96" t="s">
        <v>147</v>
      </c>
      <c r="BM34" s="96" t="s">
        <v>147</v>
      </c>
      <c r="BN34" s="96" t="s">
        <v>147</v>
      </c>
      <c r="BO34" s="95">
        <v>85</v>
      </c>
      <c r="BP34" s="61" t="s">
        <v>315</v>
      </c>
      <c r="BQ34" s="95">
        <v>70</v>
      </c>
      <c r="BR34" s="96" t="s">
        <v>147</v>
      </c>
      <c r="BS34" s="96" t="s">
        <v>147</v>
      </c>
      <c r="BT34" s="96" t="s">
        <v>147</v>
      </c>
      <c r="BU34" s="95">
        <v>70</v>
      </c>
      <c r="BV34" s="63">
        <v>727</v>
      </c>
      <c r="BW34" s="95">
        <v>217</v>
      </c>
      <c r="BX34" s="96" t="s">
        <v>147</v>
      </c>
      <c r="BY34" s="96" t="s">
        <v>147</v>
      </c>
      <c r="BZ34" s="63">
        <v>944</v>
      </c>
    </row>
    <row r="35" spans="1:78" ht="15" customHeight="1" x14ac:dyDescent="0.2">
      <c r="A35" s="60" t="s">
        <v>46</v>
      </c>
      <c r="B35" s="61" t="s">
        <v>454</v>
      </c>
      <c r="C35" s="92" t="s">
        <v>334</v>
      </c>
      <c r="D35" s="92" t="s">
        <v>160</v>
      </c>
      <c r="E35" s="92" t="s">
        <v>158</v>
      </c>
      <c r="F35" s="92" t="s">
        <v>155</v>
      </c>
      <c r="G35" s="61" t="s">
        <v>301</v>
      </c>
      <c r="H35" s="61" t="s">
        <v>156</v>
      </c>
      <c r="I35" s="95">
        <v>71</v>
      </c>
      <c r="J35" s="95">
        <v>112</v>
      </c>
      <c r="K35" s="96" t="s">
        <v>147</v>
      </c>
      <c r="L35" s="96" t="s">
        <v>147</v>
      </c>
      <c r="M35" s="95">
        <v>183</v>
      </c>
      <c r="N35" s="61" t="s">
        <v>156</v>
      </c>
      <c r="O35" s="95">
        <v>50</v>
      </c>
      <c r="P35" s="95">
        <v>15</v>
      </c>
      <c r="Q35" s="96" t="s">
        <v>147</v>
      </c>
      <c r="R35" s="96" t="s">
        <v>147</v>
      </c>
      <c r="S35" s="95">
        <v>65</v>
      </c>
      <c r="T35" s="61" t="s">
        <v>156</v>
      </c>
      <c r="U35" s="95">
        <v>30</v>
      </c>
      <c r="V35" s="95">
        <v>5</v>
      </c>
      <c r="W35" s="65" t="s">
        <v>147</v>
      </c>
      <c r="X35" s="65" t="s">
        <v>147</v>
      </c>
      <c r="Y35" s="95">
        <v>35</v>
      </c>
      <c r="Z35" s="61" t="s">
        <v>161</v>
      </c>
      <c r="AA35" s="95">
        <v>107</v>
      </c>
      <c r="AB35" s="96" t="s">
        <v>147</v>
      </c>
      <c r="AC35" s="96" t="s">
        <v>147</v>
      </c>
      <c r="AD35" s="96" t="s">
        <v>147</v>
      </c>
      <c r="AE35" s="95">
        <v>107</v>
      </c>
      <c r="AF35" s="61" t="s">
        <v>156</v>
      </c>
      <c r="AG35" s="95">
        <v>24</v>
      </c>
      <c r="AH35" s="96" t="s">
        <v>147</v>
      </c>
      <c r="AI35" s="96" t="s">
        <v>147</v>
      </c>
      <c r="AJ35" s="96" t="s">
        <v>147</v>
      </c>
      <c r="AK35" s="95">
        <v>24</v>
      </c>
      <c r="AL35" s="61" t="s">
        <v>161</v>
      </c>
      <c r="AM35" s="95">
        <v>54</v>
      </c>
      <c r="AN35" s="96" t="s">
        <v>147</v>
      </c>
      <c r="AO35" s="96" t="s">
        <v>147</v>
      </c>
      <c r="AP35" s="96" t="s">
        <v>147</v>
      </c>
      <c r="AQ35" s="95">
        <v>54</v>
      </c>
      <c r="AR35" s="61" t="s">
        <v>161</v>
      </c>
      <c r="AS35" s="95">
        <v>75</v>
      </c>
      <c r="AT35" s="96" t="s">
        <v>147</v>
      </c>
      <c r="AU35" s="96" t="s">
        <v>147</v>
      </c>
      <c r="AV35" s="96" t="s">
        <v>147</v>
      </c>
      <c r="AW35" s="95">
        <v>75</v>
      </c>
      <c r="AX35" s="61" t="s">
        <v>156</v>
      </c>
      <c r="AY35" s="95">
        <v>79</v>
      </c>
      <c r="AZ35" s="96" t="s">
        <v>147</v>
      </c>
      <c r="BA35" s="96" t="s">
        <v>147</v>
      </c>
      <c r="BB35" s="96" t="s">
        <v>147</v>
      </c>
      <c r="BC35" s="95">
        <v>79</v>
      </c>
      <c r="BD35" s="61" t="s">
        <v>161</v>
      </c>
      <c r="BE35" s="95">
        <v>19</v>
      </c>
      <c r="BF35" s="96" t="s">
        <v>147</v>
      </c>
      <c r="BG35" s="96" t="s">
        <v>147</v>
      </c>
      <c r="BH35" s="96" t="s">
        <v>147</v>
      </c>
      <c r="BI35" s="95">
        <v>19</v>
      </c>
      <c r="BJ35" s="61" t="s">
        <v>314</v>
      </c>
      <c r="BK35" s="95">
        <v>73</v>
      </c>
      <c r="BL35" s="96" t="s">
        <v>147</v>
      </c>
      <c r="BM35" s="96" t="s">
        <v>147</v>
      </c>
      <c r="BN35" s="96" t="s">
        <v>147</v>
      </c>
      <c r="BO35" s="95">
        <v>73</v>
      </c>
      <c r="BP35" s="61" t="s">
        <v>6</v>
      </c>
      <c r="BQ35" s="96" t="s">
        <v>147</v>
      </c>
      <c r="BR35" s="96" t="s">
        <v>147</v>
      </c>
      <c r="BS35" s="96" t="s">
        <v>147</v>
      </c>
      <c r="BT35" s="96" t="s">
        <v>147</v>
      </c>
      <c r="BU35" s="96" t="s">
        <v>147</v>
      </c>
      <c r="BV35" s="63">
        <v>582</v>
      </c>
      <c r="BW35" s="95">
        <v>132</v>
      </c>
      <c r="BX35" s="96" t="s">
        <v>147</v>
      </c>
      <c r="BY35" s="96" t="s">
        <v>147</v>
      </c>
      <c r="BZ35" s="63">
        <v>714</v>
      </c>
    </row>
    <row r="36" spans="1:78" ht="15" customHeight="1" x14ac:dyDescent="0.2">
      <c r="A36" s="60" t="s">
        <v>44</v>
      </c>
      <c r="B36" s="61" t="s">
        <v>455</v>
      </c>
      <c r="C36" s="92" t="s">
        <v>45</v>
      </c>
      <c r="D36" s="92" t="s">
        <v>158</v>
      </c>
      <c r="E36" s="92" t="s">
        <v>155</v>
      </c>
      <c r="F36" s="92" t="s">
        <v>155</v>
      </c>
      <c r="G36" s="61" t="s">
        <v>158</v>
      </c>
      <c r="H36" s="61" t="s">
        <v>314</v>
      </c>
      <c r="I36" s="95">
        <v>89.2</v>
      </c>
      <c r="J36" s="95">
        <v>231</v>
      </c>
      <c r="K36" s="95">
        <v>10</v>
      </c>
      <c r="L36" s="96" t="s">
        <v>147</v>
      </c>
      <c r="M36" s="95">
        <v>330.2</v>
      </c>
      <c r="N36" s="61" t="s">
        <v>314</v>
      </c>
      <c r="O36" s="95">
        <v>79</v>
      </c>
      <c r="P36" s="95">
        <v>67</v>
      </c>
      <c r="Q36" s="96" t="s">
        <v>147</v>
      </c>
      <c r="R36" s="96" t="s">
        <v>147</v>
      </c>
      <c r="S36" s="95">
        <v>146</v>
      </c>
      <c r="T36" s="61" t="s">
        <v>314</v>
      </c>
      <c r="U36" s="95">
        <v>48.5</v>
      </c>
      <c r="V36" s="96" t="s">
        <v>147</v>
      </c>
      <c r="W36" s="65" t="s">
        <v>147</v>
      </c>
      <c r="X36" s="65" t="s">
        <v>147</v>
      </c>
      <c r="Y36" s="95">
        <v>48.5</v>
      </c>
      <c r="Z36" s="61" t="s">
        <v>156</v>
      </c>
      <c r="AA36" s="95">
        <v>79.2</v>
      </c>
      <c r="AB36" s="96" t="s">
        <v>147</v>
      </c>
      <c r="AC36" s="96" t="s">
        <v>147</v>
      </c>
      <c r="AD36" s="96" t="s">
        <v>147</v>
      </c>
      <c r="AE36" s="95">
        <v>79.2</v>
      </c>
      <c r="AF36" s="61" t="s">
        <v>314</v>
      </c>
      <c r="AG36" s="95">
        <v>40.4</v>
      </c>
      <c r="AH36" s="96" t="s">
        <v>147</v>
      </c>
      <c r="AI36" s="96" t="s">
        <v>147</v>
      </c>
      <c r="AJ36" s="96" t="s">
        <v>147</v>
      </c>
      <c r="AK36" s="95">
        <v>40.4</v>
      </c>
      <c r="AL36" s="61" t="s">
        <v>314</v>
      </c>
      <c r="AM36" s="95">
        <v>52.6</v>
      </c>
      <c r="AN36" s="96" t="s">
        <v>147</v>
      </c>
      <c r="AO36" s="95">
        <v>5</v>
      </c>
      <c r="AP36" s="96" t="s">
        <v>147</v>
      </c>
      <c r="AQ36" s="95">
        <v>57.6</v>
      </c>
      <c r="AR36" s="61" t="s">
        <v>314</v>
      </c>
      <c r="AS36" s="95">
        <v>55.4</v>
      </c>
      <c r="AT36" s="96" t="s">
        <v>147</v>
      </c>
      <c r="AU36" s="96" t="s">
        <v>147</v>
      </c>
      <c r="AV36" s="96" t="s">
        <v>147</v>
      </c>
      <c r="AW36" s="95">
        <v>55.4</v>
      </c>
      <c r="AX36" s="61" t="s">
        <v>314</v>
      </c>
      <c r="AY36" s="95">
        <v>73.900000000000006</v>
      </c>
      <c r="AZ36" s="96" t="s">
        <v>147</v>
      </c>
      <c r="BA36" s="96" t="s">
        <v>147</v>
      </c>
      <c r="BB36" s="96" t="s">
        <v>147</v>
      </c>
      <c r="BC36" s="95">
        <v>73.900000000000006</v>
      </c>
      <c r="BD36" s="61" t="s">
        <v>314</v>
      </c>
      <c r="BE36" s="95">
        <v>17.100000000000001</v>
      </c>
      <c r="BF36" s="96" t="s">
        <v>147</v>
      </c>
      <c r="BG36" s="96" t="s">
        <v>147</v>
      </c>
      <c r="BH36" s="96" t="s">
        <v>147</v>
      </c>
      <c r="BI36" s="95">
        <v>17.100000000000001</v>
      </c>
      <c r="BJ36" s="61" t="s">
        <v>313</v>
      </c>
      <c r="BK36" s="95">
        <v>90.7</v>
      </c>
      <c r="BL36" s="96" t="s">
        <v>147</v>
      </c>
      <c r="BM36" s="95">
        <v>30</v>
      </c>
      <c r="BN36" s="95">
        <v>1</v>
      </c>
      <c r="BO36" s="95">
        <v>121.7</v>
      </c>
      <c r="BP36" s="61" t="s">
        <v>6</v>
      </c>
      <c r="BQ36" s="96" t="s">
        <v>147</v>
      </c>
      <c r="BR36" s="96" t="s">
        <v>147</v>
      </c>
      <c r="BS36" s="96" t="s">
        <v>147</v>
      </c>
      <c r="BT36" s="96" t="s">
        <v>147</v>
      </c>
      <c r="BU36" s="96" t="s">
        <v>147</v>
      </c>
      <c r="BV36" s="63">
        <v>626</v>
      </c>
      <c r="BW36" s="95">
        <v>298</v>
      </c>
      <c r="BX36" s="95">
        <v>45</v>
      </c>
      <c r="BY36" s="95">
        <v>1</v>
      </c>
      <c r="BZ36" s="63">
        <v>970</v>
      </c>
    </row>
    <row r="37" spans="1:78" ht="15" customHeight="1" x14ac:dyDescent="0.2">
      <c r="A37" s="60" t="s">
        <v>44</v>
      </c>
      <c r="B37" s="61" t="s">
        <v>454</v>
      </c>
      <c r="C37" s="92" t="s">
        <v>77</v>
      </c>
      <c r="D37" s="92" t="s">
        <v>160</v>
      </c>
      <c r="E37" s="92" t="s">
        <v>155</v>
      </c>
      <c r="F37" s="92" t="s">
        <v>155</v>
      </c>
      <c r="G37" s="61" t="s">
        <v>306</v>
      </c>
      <c r="H37" s="61" t="s">
        <v>314</v>
      </c>
      <c r="I37" s="95">
        <v>110</v>
      </c>
      <c r="J37" s="95">
        <v>80</v>
      </c>
      <c r="K37" s="96" t="s">
        <v>147</v>
      </c>
      <c r="L37" s="96" t="s">
        <v>147</v>
      </c>
      <c r="M37" s="95">
        <v>190</v>
      </c>
      <c r="N37" s="61" t="s">
        <v>314</v>
      </c>
      <c r="O37" s="95">
        <v>55</v>
      </c>
      <c r="P37" s="95">
        <v>72</v>
      </c>
      <c r="Q37" s="96" t="s">
        <v>147</v>
      </c>
      <c r="R37" s="96" t="s">
        <v>147</v>
      </c>
      <c r="S37" s="95">
        <v>127</v>
      </c>
      <c r="T37" s="61" t="s">
        <v>314</v>
      </c>
      <c r="U37" s="95">
        <v>23</v>
      </c>
      <c r="V37" s="95">
        <v>12</v>
      </c>
      <c r="W37" s="65" t="s">
        <v>147</v>
      </c>
      <c r="X37" s="65" t="s">
        <v>147</v>
      </c>
      <c r="Y37" s="95">
        <v>35</v>
      </c>
      <c r="Z37" s="61" t="s">
        <v>314</v>
      </c>
      <c r="AA37" s="95">
        <v>88</v>
      </c>
      <c r="AB37" s="96" t="s">
        <v>147</v>
      </c>
      <c r="AC37" s="96" t="s">
        <v>147</v>
      </c>
      <c r="AD37" s="96" t="s">
        <v>147</v>
      </c>
      <c r="AE37" s="95">
        <v>88</v>
      </c>
      <c r="AF37" s="61" t="s">
        <v>314</v>
      </c>
      <c r="AG37" s="95">
        <v>22</v>
      </c>
      <c r="AH37" s="95">
        <v>8</v>
      </c>
      <c r="AI37" s="96" t="s">
        <v>147</v>
      </c>
      <c r="AJ37" s="96" t="s">
        <v>147</v>
      </c>
      <c r="AK37" s="95">
        <v>30</v>
      </c>
      <c r="AL37" s="61" t="s">
        <v>314</v>
      </c>
      <c r="AM37" s="95">
        <v>62</v>
      </c>
      <c r="AN37" s="95">
        <v>1</v>
      </c>
      <c r="AO37" s="96" t="s">
        <v>147</v>
      </c>
      <c r="AP37" s="96" t="s">
        <v>147</v>
      </c>
      <c r="AQ37" s="95">
        <v>63</v>
      </c>
      <c r="AR37" s="61" t="s">
        <v>314</v>
      </c>
      <c r="AS37" s="95">
        <v>93</v>
      </c>
      <c r="AT37" s="96" t="s">
        <v>147</v>
      </c>
      <c r="AU37" s="96" t="s">
        <v>147</v>
      </c>
      <c r="AV37" s="96" t="s">
        <v>147</v>
      </c>
      <c r="AW37" s="95">
        <v>93</v>
      </c>
      <c r="AX37" s="61" t="s">
        <v>314</v>
      </c>
      <c r="AY37" s="95">
        <v>82</v>
      </c>
      <c r="AZ37" s="96" t="s">
        <v>147</v>
      </c>
      <c r="BA37" s="96" t="s">
        <v>147</v>
      </c>
      <c r="BB37" s="96" t="s">
        <v>147</v>
      </c>
      <c r="BC37" s="95">
        <v>82</v>
      </c>
      <c r="BD37" s="61" t="s">
        <v>314</v>
      </c>
      <c r="BE37" s="95">
        <v>30</v>
      </c>
      <c r="BF37" s="96" t="s">
        <v>147</v>
      </c>
      <c r="BG37" s="96" t="s">
        <v>147</v>
      </c>
      <c r="BH37" s="96" t="s">
        <v>147</v>
      </c>
      <c r="BI37" s="95">
        <v>30</v>
      </c>
      <c r="BJ37" s="61" t="s">
        <v>314</v>
      </c>
      <c r="BK37" s="95">
        <v>67</v>
      </c>
      <c r="BL37" s="95">
        <v>2</v>
      </c>
      <c r="BM37" s="96" t="s">
        <v>147</v>
      </c>
      <c r="BN37" s="96" t="s">
        <v>147</v>
      </c>
      <c r="BO37" s="95">
        <v>69</v>
      </c>
      <c r="BP37" s="61" t="s">
        <v>6</v>
      </c>
      <c r="BQ37" s="96" t="s">
        <v>147</v>
      </c>
      <c r="BR37" s="96" t="s">
        <v>147</v>
      </c>
      <c r="BS37" s="96" t="s">
        <v>147</v>
      </c>
      <c r="BT37" s="96" t="s">
        <v>147</v>
      </c>
      <c r="BU37" s="96" t="s">
        <v>147</v>
      </c>
      <c r="BV37" s="63">
        <v>632</v>
      </c>
      <c r="BW37" s="95">
        <v>175</v>
      </c>
      <c r="BX37" s="96" t="s">
        <v>147</v>
      </c>
      <c r="BY37" s="96" t="s">
        <v>147</v>
      </c>
      <c r="BZ37" s="63">
        <v>807</v>
      </c>
    </row>
    <row r="38" spans="1:78" ht="15" customHeight="1" x14ac:dyDescent="0.2">
      <c r="A38" s="60" t="s">
        <v>57</v>
      </c>
      <c r="B38" s="61" t="s">
        <v>454</v>
      </c>
      <c r="C38" s="92" t="s">
        <v>335</v>
      </c>
      <c r="D38" s="92" t="s">
        <v>154</v>
      </c>
      <c r="E38" s="92" t="s">
        <v>155</v>
      </c>
      <c r="F38" s="92" t="s">
        <v>155</v>
      </c>
      <c r="G38" s="61" t="s">
        <v>158</v>
      </c>
      <c r="H38" s="61" t="s">
        <v>314</v>
      </c>
      <c r="I38" s="95">
        <v>135.80000000000001</v>
      </c>
      <c r="J38" s="95">
        <v>30.6</v>
      </c>
      <c r="K38" s="95">
        <v>14</v>
      </c>
      <c r="L38" s="96" t="s">
        <v>147</v>
      </c>
      <c r="M38" s="95">
        <v>180.4</v>
      </c>
      <c r="N38" s="61" t="s">
        <v>314</v>
      </c>
      <c r="O38" s="95">
        <v>57.25</v>
      </c>
      <c r="P38" s="95">
        <v>13.5</v>
      </c>
      <c r="Q38" s="95">
        <v>5</v>
      </c>
      <c r="R38" s="96" t="s">
        <v>147</v>
      </c>
      <c r="S38" s="95">
        <v>75.75</v>
      </c>
      <c r="T38" s="61" t="s">
        <v>314</v>
      </c>
      <c r="U38" s="95">
        <v>36</v>
      </c>
      <c r="V38" s="96" t="s">
        <v>147</v>
      </c>
      <c r="W38" s="62">
        <v>8</v>
      </c>
      <c r="X38" s="65" t="s">
        <v>147</v>
      </c>
      <c r="Y38" s="95">
        <v>44</v>
      </c>
      <c r="Z38" s="61" t="s">
        <v>314</v>
      </c>
      <c r="AA38" s="95">
        <v>24.5</v>
      </c>
      <c r="AB38" s="96" t="s">
        <v>147</v>
      </c>
      <c r="AC38" s="95">
        <v>5</v>
      </c>
      <c r="AD38" s="96" t="s">
        <v>147</v>
      </c>
      <c r="AE38" s="95">
        <v>29.5</v>
      </c>
      <c r="AF38" s="61" t="s">
        <v>314</v>
      </c>
      <c r="AG38" s="95">
        <v>53.7</v>
      </c>
      <c r="AH38" s="96" t="s">
        <v>147</v>
      </c>
      <c r="AI38" s="95">
        <v>4</v>
      </c>
      <c r="AJ38" s="96" t="s">
        <v>147</v>
      </c>
      <c r="AK38" s="95">
        <v>57.7</v>
      </c>
      <c r="AL38" s="61" t="s">
        <v>314</v>
      </c>
      <c r="AM38" s="95">
        <v>74.900000000000006</v>
      </c>
      <c r="AN38" s="96" t="s">
        <v>147</v>
      </c>
      <c r="AO38" s="95">
        <v>8</v>
      </c>
      <c r="AP38" s="96" t="s">
        <v>147</v>
      </c>
      <c r="AQ38" s="95">
        <v>82.9</v>
      </c>
      <c r="AR38" s="61" t="s">
        <v>314</v>
      </c>
      <c r="AS38" s="95">
        <v>53.7</v>
      </c>
      <c r="AT38" s="96" t="s">
        <v>147</v>
      </c>
      <c r="AU38" s="95">
        <v>8</v>
      </c>
      <c r="AV38" s="96" t="s">
        <v>147</v>
      </c>
      <c r="AW38" s="95">
        <v>61.7</v>
      </c>
      <c r="AX38" s="61" t="s">
        <v>314</v>
      </c>
      <c r="AY38" s="95">
        <v>135</v>
      </c>
      <c r="AZ38" s="96" t="s">
        <v>147</v>
      </c>
      <c r="BA38" s="95">
        <v>8</v>
      </c>
      <c r="BB38" s="96" t="s">
        <v>147</v>
      </c>
      <c r="BC38" s="95">
        <v>143</v>
      </c>
      <c r="BD38" s="61" t="s">
        <v>314</v>
      </c>
      <c r="BE38" s="95">
        <v>42.5</v>
      </c>
      <c r="BF38" s="96" t="s">
        <v>147</v>
      </c>
      <c r="BG38" s="95">
        <v>8</v>
      </c>
      <c r="BH38" s="96" t="s">
        <v>147</v>
      </c>
      <c r="BI38" s="95">
        <v>50.5</v>
      </c>
      <c r="BJ38" s="61" t="s">
        <v>314</v>
      </c>
      <c r="BK38" s="95">
        <v>84.5</v>
      </c>
      <c r="BL38" s="96" t="s">
        <v>147</v>
      </c>
      <c r="BM38" s="95">
        <v>30</v>
      </c>
      <c r="BN38" s="96" t="s">
        <v>147</v>
      </c>
      <c r="BO38" s="95">
        <v>114.5</v>
      </c>
      <c r="BP38" s="61" t="s">
        <v>314</v>
      </c>
      <c r="BQ38" s="95">
        <v>22</v>
      </c>
      <c r="BR38" s="96" t="s">
        <v>147</v>
      </c>
      <c r="BS38" s="96" t="s">
        <v>147</v>
      </c>
      <c r="BT38" s="96" t="s">
        <v>147</v>
      </c>
      <c r="BU38" s="95">
        <v>22</v>
      </c>
      <c r="BV38" s="63">
        <v>719.85</v>
      </c>
      <c r="BW38" s="95">
        <v>44.1</v>
      </c>
      <c r="BX38" s="95">
        <v>98</v>
      </c>
      <c r="BY38" s="96" t="s">
        <v>147</v>
      </c>
      <c r="BZ38" s="63">
        <v>861.95</v>
      </c>
    </row>
    <row r="39" spans="1:78" ht="15" customHeight="1" x14ac:dyDescent="0.2">
      <c r="A39" s="60" t="s">
        <v>66</v>
      </c>
      <c r="B39" s="61" t="s">
        <v>454</v>
      </c>
      <c r="C39" s="92" t="s">
        <v>336</v>
      </c>
      <c r="D39" s="92" t="s">
        <v>160</v>
      </c>
      <c r="E39" s="92" t="s">
        <v>155</v>
      </c>
      <c r="F39" s="92" t="s">
        <v>155</v>
      </c>
      <c r="G39" s="61" t="s">
        <v>301</v>
      </c>
      <c r="H39" s="61" t="s">
        <v>314</v>
      </c>
      <c r="I39" s="95">
        <v>43</v>
      </c>
      <c r="J39" s="95">
        <v>50</v>
      </c>
      <c r="K39" s="96" t="s">
        <v>147</v>
      </c>
      <c r="L39" s="96" t="s">
        <v>147</v>
      </c>
      <c r="M39" s="95">
        <v>93</v>
      </c>
      <c r="N39" s="61" t="s">
        <v>314</v>
      </c>
      <c r="O39" s="95">
        <v>86</v>
      </c>
      <c r="P39" s="96" t="s">
        <v>147</v>
      </c>
      <c r="Q39" s="96" t="s">
        <v>147</v>
      </c>
      <c r="R39" s="96" t="s">
        <v>147</v>
      </c>
      <c r="S39" s="95">
        <v>86</v>
      </c>
      <c r="T39" s="61" t="s">
        <v>314</v>
      </c>
      <c r="U39" s="95">
        <v>30</v>
      </c>
      <c r="V39" s="95">
        <v>20</v>
      </c>
      <c r="W39" s="65" t="s">
        <v>147</v>
      </c>
      <c r="X39" s="65" t="s">
        <v>147</v>
      </c>
      <c r="Y39" s="95">
        <v>50</v>
      </c>
      <c r="Z39" s="61" t="s">
        <v>314</v>
      </c>
      <c r="AA39" s="95">
        <v>72</v>
      </c>
      <c r="AB39" s="96" t="s">
        <v>147</v>
      </c>
      <c r="AC39" s="96" t="s">
        <v>147</v>
      </c>
      <c r="AD39" s="96" t="s">
        <v>147</v>
      </c>
      <c r="AE39" s="95">
        <v>72</v>
      </c>
      <c r="AF39" s="61" t="s">
        <v>314</v>
      </c>
      <c r="AG39" s="95">
        <v>30</v>
      </c>
      <c r="AH39" s="96" t="s">
        <v>147</v>
      </c>
      <c r="AI39" s="96" t="s">
        <v>147</v>
      </c>
      <c r="AJ39" s="96" t="s">
        <v>147</v>
      </c>
      <c r="AK39" s="95">
        <v>30</v>
      </c>
      <c r="AL39" s="61" t="s">
        <v>314</v>
      </c>
      <c r="AM39" s="95">
        <v>56</v>
      </c>
      <c r="AN39" s="96" t="s">
        <v>147</v>
      </c>
      <c r="AO39" s="96" t="s">
        <v>147</v>
      </c>
      <c r="AP39" s="96" t="s">
        <v>147</v>
      </c>
      <c r="AQ39" s="95">
        <v>56</v>
      </c>
      <c r="AR39" s="61" t="s">
        <v>314</v>
      </c>
      <c r="AS39" s="95">
        <v>130</v>
      </c>
      <c r="AT39" s="95">
        <v>8</v>
      </c>
      <c r="AU39" s="96" t="s">
        <v>147</v>
      </c>
      <c r="AV39" s="96" t="s">
        <v>147</v>
      </c>
      <c r="AW39" s="95">
        <v>138</v>
      </c>
      <c r="AX39" s="61" t="s">
        <v>314</v>
      </c>
      <c r="AY39" s="95">
        <v>73</v>
      </c>
      <c r="AZ39" s="95">
        <v>2</v>
      </c>
      <c r="BA39" s="96" t="s">
        <v>147</v>
      </c>
      <c r="BB39" s="96" t="s">
        <v>147</v>
      </c>
      <c r="BC39" s="95">
        <v>75</v>
      </c>
      <c r="BD39" s="61" t="s">
        <v>314</v>
      </c>
      <c r="BE39" s="95">
        <v>26</v>
      </c>
      <c r="BF39" s="96" t="s">
        <v>147</v>
      </c>
      <c r="BG39" s="96" t="s">
        <v>147</v>
      </c>
      <c r="BH39" s="96" t="s">
        <v>147</v>
      </c>
      <c r="BI39" s="95">
        <v>26</v>
      </c>
      <c r="BJ39" s="61" t="s">
        <v>314</v>
      </c>
      <c r="BK39" s="95">
        <v>57</v>
      </c>
      <c r="BL39" s="95">
        <v>2</v>
      </c>
      <c r="BM39" s="95">
        <v>30</v>
      </c>
      <c r="BN39" s="95">
        <v>20</v>
      </c>
      <c r="BO39" s="95">
        <v>109</v>
      </c>
      <c r="BP39" s="61" t="s">
        <v>6</v>
      </c>
      <c r="BQ39" s="96" t="s">
        <v>147</v>
      </c>
      <c r="BR39" s="96" t="s">
        <v>147</v>
      </c>
      <c r="BS39" s="96" t="s">
        <v>147</v>
      </c>
      <c r="BT39" s="96" t="s">
        <v>147</v>
      </c>
      <c r="BU39" s="96" t="s">
        <v>147</v>
      </c>
      <c r="BV39" s="63">
        <v>603</v>
      </c>
      <c r="BW39" s="95">
        <v>82</v>
      </c>
      <c r="BX39" s="95">
        <v>30</v>
      </c>
      <c r="BY39" s="95">
        <v>20</v>
      </c>
      <c r="BZ39" s="63">
        <v>735</v>
      </c>
    </row>
    <row r="40" spans="1:78" ht="15" customHeight="1" x14ac:dyDescent="0.2">
      <c r="A40" s="60" t="s">
        <v>70</v>
      </c>
      <c r="B40" s="61" t="s">
        <v>455</v>
      </c>
      <c r="C40" s="92" t="s">
        <v>138</v>
      </c>
      <c r="D40" s="92" t="s">
        <v>154</v>
      </c>
      <c r="E40" s="92" t="s">
        <v>158</v>
      </c>
      <c r="F40" s="92" t="s">
        <v>155</v>
      </c>
      <c r="G40" s="61" t="s">
        <v>235</v>
      </c>
      <c r="H40" s="61" t="s">
        <v>315</v>
      </c>
      <c r="I40" s="95">
        <v>82</v>
      </c>
      <c r="J40" s="95">
        <v>122</v>
      </c>
      <c r="K40" s="96" t="s">
        <v>147</v>
      </c>
      <c r="L40" s="96" t="s">
        <v>147</v>
      </c>
      <c r="M40" s="95">
        <v>204</v>
      </c>
      <c r="N40" s="61" t="s">
        <v>156</v>
      </c>
      <c r="O40" s="95">
        <v>37</v>
      </c>
      <c r="P40" s="95">
        <v>38</v>
      </c>
      <c r="Q40" s="96" t="s">
        <v>147</v>
      </c>
      <c r="R40" s="96" t="s">
        <v>147</v>
      </c>
      <c r="S40" s="95">
        <v>75</v>
      </c>
      <c r="T40" s="61" t="s">
        <v>156</v>
      </c>
      <c r="U40" s="95">
        <v>54</v>
      </c>
      <c r="V40" s="95">
        <v>6</v>
      </c>
      <c r="W40" s="65" t="s">
        <v>147</v>
      </c>
      <c r="X40" s="65" t="s">
        <v>147</v>
      </c>
      <c r="Y40" s="95">
        <v>60</v>
      </c>
      <c r="Z40" s="61" t="s">
        <v>156</v>
      </c>
      <c r="AA40" s="95">
        <v>73</v>
      </c>
      <c r="AB40" s="96" t="s">
        <v>147</v>
      </c>
      <c r="AC40" s="96" t="s">
        <v>147</v>
      </c>
      <c r="AD40" s="96" t="s">
        <v>147</v>
      </c>
      <c r="AE40" s="95">
        <v>73</v>
      </c>
      <c r="AF40" s="61" t="s">
        <v>156</v>
      </c>
      <c r="AG40" s="95">
        <v>68</v>
      </c>
      <c r="AH40" s="95">
        <v>6</v>
      </c>
      <c r="AI40" s="96" t="s">
        <v>147</v>
      </c>
      <c r="AJ40" s="96" t="s">
        <v>147</v>
      </c>
      <c r="AK40" s="95">
        <v>74</v>
      </c>
      <c r="AL40" s="61" t="s">
        <v>156</v>
      </c>
      <c r="AM40" s="95">
        <v>58</v>
      </c>
      <c r="AN40" s="96" t="s">
        <v>147</v>
      </c>
      <c r="AO40" s="96" t="s">
        <v>147</v>
      </c>
      <c r="AP40" s="96" t="s">
        <v>147</v>
      </c>
      <c r="AQ40" s="95">
        <v>58</v>
      </c>
      <c r="AR40" s="61" t="s">
        <v>156</v>
      </c>
      <c r="AS40" s="95">
        <v>82</v>
      </c>
      <c r="AT40" s="96" t="s">
        <v>147</v>
      </c>
      <c r="AU40" s="96" t="s">
        <v>147</v>
      </c>
      <c r="AV40" s="96" t="s">
        <v>147</v>
      </c>
      <c r="AW40" s="95">
        <v>82</v>
      </c>
      <c r="AX40" s="61" t="s">
        <v>156</v>
      </c>
      <c r="AY40" s="95">
        <v>174</v>
      </c>
      <c r="AZ40" s="96" t="s">
        <v>147</v>
      </c>
      <c r="BA40" s="96" t="s">
        <v>147</v>
      </c>
      <c r="BB40" s="96" t="s">
        <v>147</v>
      </c>
      <c r="BC40" s="95">
        <v>174</v>
      </c>
      <c r="BD40" s="61" t="s">
        <v>156</v>
      </c>
      <c r="BE40" s="95">
        <v>23</v>
      </c>
      <c r="BF40" s="96" t="s">
        <v>147</v>
      </c>
      <c r="BG40" s="96" t="s">
        <v>147</v>
      </c>
      <c r="BH40" s="96" t="s">
        <v>147</v>
      </c>
      <c r="BI40" s="95">
        <v>23</v>
      </c>
      <c r="BJ40" s="61" t="s">
        <v>156</v>
      </c>
      <c r="BK40" s="95">
        <v>26</v>
      </c>
      <c r="BL40" s="96" t="s">
        <v>147</v>
      </c>
      <c r="BM40" s="96" t="s">
        <v>147</v>
      </c>
      <c r="BN40" s="96" t="s">
        <v>147</v>
      </c>
      <c r="BO40" s="95">
        <v>26</v>
      </c>
      <c r="BP40" s="61" t="s">
        <v>156</v>
      </c>
      <c r="BQ40" s="95">
        <v>50</v>
      </c>
      <c r="BR40" s="95">
        <v>70</v>
      </c>
      <c r="BS40" s="96" t="s">
        <v>147</v>
      </c>
      <c r="BT40" s="96" t="s">
        <v>147</v>
      </c>
      <c r="BU40" s="95">
        <v>120</v>
      </c>
      <c r="BV40" s="63">
        <v>727</v>
      </c>
      <c r="BW40" s="95">
        <v>242</v>
      </c>
      <c r="BX40" s="96" t="s">
        <v>147</v>
      </c>
      <c r="BY40" s="96" t="s">
        <v>147</v>
      </c>
      <c r="BZ40" s="63">
        <v>969</v>
      </c>
    </row>
    <row r="41" spans="1:78" ht="15" customHeight="1" x14ac:dyDescent="0.2">
      <c r="A41" s="60" t="s">
        <v>70</v>
      </c>
      <c r="B41" s="61" t="s">
        <v>455</v>
      </c>
      <c r="C41" s="92" t="s">
        <v>93</v>
      </c>
      <c r="D41" s="92" t="s">
        <v>157</v>
      </c>
      <c r="E41" s="92" t="s">
        <v>155</v>
      </c>
      <c r="F41" s="92" t="s">
        <v>155</v>
      </c>
      <c r="G41" s="61" t="s">
        <v>308</v>
      </c>
      <c r="H41" s="61" t="s">
        <v>314</v>
      </c>
      <c r="I41" s="95">
        <v>68</v>
      </c>
      <c r="J41" s="95">
        <v>37</v>
      </c>
      <c r="K41" s="96" t="s">
        <v>147</v>
      </c>
      <c r="L41" s="96" t="s">
        <v>147</v>
      </c>
      <c r="M41" s="95">
        <v>105</v>
      </c>
      <c r="N41" s="61" t="s">
        <v>314</v>
      </c>
      <c r="O41" s="95">
        <v>80</v>
      </c>
      <c r="P41" s="96" t="s">
        <v>147</v>
      </c>
      <c r="Q41" s="96" t="s">
        <v>147</v>
      </c>
      <c r="R41" s="96" t="s">
        <v>147</v>
      </c>
      <c r="S41" s="95">
        <v>80</v>
      </c>
      <c r="T41" s="61" t="s">
        <v>314</v>
      </c>
      <c r="U41" s="95">
        <v>27</v>
      </c>
      <c r="V41" s="95">
        <v>8</v>
      </c>
      <c r="W41" s="65" t="s">
        <v>147</v>
      </c>
      <c r="X41" s="65" t="s">
        <v>147</v>
      </c>
      <c r="Y41" s="95">
        <v>35</v>
      </c>
      <c r="Z41" s="61" t="s">
        <v>314</v>
      </c>
      <c r="AA41" s="95">
        <v>104</v>
      </c>
      <c r="AB41" s="96" t="s">
        <v>147</v>
      </c>
      <c r="AC41" s="96" t="s">
        <v>147</v>
      </c>
      <c r="AD41" s="96" t="s">
        <v>147</v>
      </c>
      <c r="AE41" s="95">
        <v>104</v>
      </c>
      <c r="AF41" s="61" t="s">
        <v>314</v>
      </c>
      <c r="AG41" s="95">
        <v>65</v>
      </c>
      <c r="AH41" s="96" t="s">
        <v>147</v>
      </c>
      <c r="AI41" s="96" t="s">
        <v>147</v>
      </c>
      <c r="AJ41" s="96" t="s">
        <v>147</v>
      </c>
      <c r="AK41" s="95">
        <v>65</v>
      </c>
      <c r="AL41" s="61" t="s">
        <v>314</v>
      </c>
      <c r="AM41" s="95">
        <v>84</v>
      </c>
      <c r="AN41" s="96" t="s">
        <v>147</v>
      </c>
      <c r="AO41" s="96" t="s">
        <v>147</v>
      </c>
      <c r="AP41" s="96" t="s">
        <v>147</v>
      </c>
      <c r="AQ41" s="95">
        <v>84</v>
      </c>
      <c r="AR41" s="61" t="s">
        <v>314</v>
      </c>
      <c r="AS41" s="95">
        <v>87</v>
      </c>
      <c r="AT41" s="96" t="s">
        <v>147</v>
      </c>
      <c r="AU41" s="96" t="s">
        <v>147</v>
      </c>
      <c r="AV41" s="96" t="s">
        <v>147</v>
      </c>
      <c r="AW41" s="95">
        <v>87</v>
      </c>
      <c r="AX41" s="61" t="s">
        <v>314</v>
      </c>
      <c r="AY41" s="95">
        <v>146.30000000000001</v>
      </c>
      <c r="AZ41" s="96" t="s">
        <v>147</v>
      </c>
      <c r="BA41" s="96" t="s">
        <v>147</v>
      </c>
      <c r="BB41" s="96" t="s">
        <v>147</v>
      </c>
      <c r="BC41" s="95">
        <v>146.30000000000001</v>
      </c>
      <c r="BD41" s="61" t="s">
        <v>314</v>
      </c>
      <c r="BE41" s="95">
        <v>14</v>
      </c>
      <c r="BF41" s="96" t="s">
        <v>147</v>
      </c>
      <c r="BG41" s="96" t="s">
        <v>147</v>
      </c>
      <c r="BH41" s="96" t="s">
        <v>147</v>
      </c>
      <c r="BI41" s="95">
        <v>14</v>
      </c>
      <c r="BJ41" s="61" t="s">
        <v>314</v>
      </c>
      <c r="BK41" s="95">
        <v>72</v>
      </c>
      <c r="BL41" s="96" t="s">
        <v>147</v>
      </c>
      <c r="BM41" s="95">
        <v>20</v>
      </c>
      <c r="BN41" s="96" t="s">
        <v>147</v>
      </c>
      <c r="BO41" s="95">
        <v>92</v>
      </c>
      <c r="BP41" s="61" t="s">
        <v>6</v>
      </c>
      <c r="BQ41" s="96" t="s">
        <v>147</v>
      </c>
      <c r="BR41" s="96" t="s">
        <v>147</v>
      </c>
      <c r="BS41" s="96" t="s">
        <v>147</v>
      </c>
      <c r="BT41" s="96" t="s">
        <v>147</v>
      </c>
      <c r="BU41" s="96" t="s">
        <v>147</v>
      </c>
      <c r="BV41" s="63">
        <v>747.3</v>
      </c>
      <c r="BW41" s="95">
        <v>45</v>
      </c>
      <c r="BX41" s="95">
        <v>20</v>
      </c>
      <c r="BY41" s="96" t="s">
        <v>147</v>
      </c>
      <c r="BZ41" s="63">
        <v>812.3</v>
      </c>
    </row>
    <row r="42" spans="1:78" ht="15" customHeight="1" x14ac:dyDescent="0.2">
      <c r="A42" s="60" t="s">
        <v>70</v>
      </c>
      <c r="B42" s="61" t="s">
        <v>454</v>
      </c>
      <c r="C42" s="92" t="s">
        <v>337</v>
      </c>
      <c r="D42" s="92" t="s">
        <v>160</v>
      </c>
      <c r="E42" s="92" t="s">
        <v>158</v>
      </c>
      <c r="F42" s="92" t="s">
        <v>155</v>
      </c>
      <c r="G42" s="61" t="s">
        <v>299</v>
      </c>
      <c r="H42" s="61" t="s">
        <v>156</v>
      </c>
      <c r="I42" s="95">
        <v>76</v>
      </c>
      <c r="J42" s="95">
        <v>138</v>
      </c>
      <c r="K42" s="96" t="s">
        <v>147</v>
      </c>
      <c r="L42" s="96" t="s">
        <v>147</v>
      </c>
      <c r="M42" s="95">
        <v>214</v>
      </c>
      <c r="N42" s="61" t="s">
        <v>315</v>
      </c>
      <c r="O42" s="95">
        <v>33</v>
      </c>
      <c r="P42" s="95">
        <v>34</v>
      </c>
      <c r="Q42" s="96" t="s">
        <v>147</v>
      </c>
      <c r="R42" s="96" t="s">
        <v>147</v>
      </c>
      <c r="S42" s="95">
        <v>67</v>
      </c>
      <c r="T42" s="61" t="s">
        <v>156</v>
      </c>
      <c r="U42" s="95">
        <v>12</v>
      </c>
      <c r="V42" s="95">
        <v>5</v>
      </c>
      <c r="W42" s="65" t="s">
        <v>147</v>
      </c>
      <c r="X42" s="65" t="s">
        <v>147</v>
      </c>
      <c r="Y42" s="95">
        <v>17</v>
      </c>
      <c r="Z42" s="61" t="s">
        <v>156</v>
      </c>
      <c r="AA42" s="95">
        <v>132</v>
      </c>
      <c r="AB42" s="95">
        <v>1</v>
      </c>
      <c r="AC42" s="96" t="s">
        <v>147</v>
      </c>
      <c r="AD42" s="96" t="s">
        <v>147</v>
      </c>
      <c r="AE42" s="95">
        <v>133</v>
      </c>
      <c r="AF42" s="61" t="s">
        <v>314</v>
      </c>
      <c r="AG42" s="95">
        <v>46</v>
      </c>
      <c r="AH42" s="96" t="s">
        <v>147</v>
      </c>
      <c r="AI42" s="96" t="s">
        <v>147</v>
      </c>
      <c r="AJ42" s="96" t="s">
        <v>147</v>
      </c>
      <c r="AK42" s="95">
        <v>46</v>
      </c>
      <c r="AL42" s="61" t="s">
        <v>315</v>
      </c>
      <c r="AM42" s="95">
        <v>117</v>
      </c>
      <c r="AN42" s="95">
        <v>10</v>
      </c>
      <c r="AO42" s="96" t="s">
        <v>147</v>
      </c>
      <c r="AP42" s="96" t="s">
        <v>147</v>
      </c>
      <c r="AQ42" s="95">
        <v>127</v>
      </c>
      <c r="AR42" s="61" t="s">
        <v>315</v>
      </c>
      <c r="AS42" s="95">
        <v>144</v>
      </c>
      <c r="AT42" s="96" t="s">
        <v>147</v>
      </c>
      <c r="AU42" s="96" t="s">
        <v>147</v>
      </c>
      <c r="AV42" s="96" t="s">
        <v>147</v>
      </c>
      <c r="AW42" s="95">
        <v>144</v>
      </c>
      <c r="AX42" s="61" t="s">
        <v>156</v>
      </c>
      <c r="AY42" s="95">
        <v>104</v>
      </c>
      <c r="AZ42" s="95">
        <v>24</v>
      </c>
      <c r="BA42" s="96" t="s">
        <v>147</v>
      </c>
      <c r="BB42" s="96" t="s">
        <v>147</v>
      </c>
      <c r="BC42" s="95">
        <v>128</v>
      </c>
      <c r="BD42" s="61" t="s">
        <v>315</v>
      </c>
      <c r="BE42" s="95">
        <v>106</v>
      </c>
      <c r="BF42" s="95">
        <v>20</v>
      </c>
      <c r="BG42" s="96" t="s">
        <v>147</v>
      </c>
      <c r="BH42" s="96" t="s">
        <v>147</v>
      </c>
      <c r="BI42" s="95">
        <v>126</v>
      </c>
      <c r="BJ42" s="61" t="s">
        <v>315</v>
      </c>
      <c r="BK42" s="95">
        <v>21</v>
      </c>
      <c r="BL42" s="96" t="s">
        <v>147</v>
      </c>
      <c r="BM42" s="96" t="s">
        <v>147</v>
      </c>
      <c r="BN42" s="96" t="s">
        <v>147</v>
      </c>
      <c r="BO42" s="95">
        <v>21</v>
      </c>
      <c r="BP42" s="61" t="s">
        <v>355</v>
      </c>
      <c r="BQ42" s="95">
        <v>55</v>
      </c>
      <c r="BR42" s="96" t="s">
        <v>147</v>
      </c>
      <c r="BS42" s="96" t="s">
        <v>147</v>
      </c>
      <c r="BT42" s="96" t="s">
        <v>147</v>
      </c>
      <c r="BU42" s="95">
        <v>55</v>
      </c>
      <c r="BV42" s="63">
        <v>846</v>
      </c>
      <c r="BW42" s="95">
        <v>232</v>
      </c>
      <c r="BX42" s="96" t="s">
        <v>147</v>
      </c>
      <c r="BY42" s="96" t="s">
        <v>147</v>
      </c>
      <c r="BZ42" s="63">
        <v>1078</v>
      </c>
    </row>
    <row r="43" spans="1:78" ht="15" customHeight="1" x14ac:dyDescent="0.2">
      <c r="A43" s="60" t="s">
        <v>70</v>
      </c>
      <c r="B43" s="61" t="s">
        <v>454</v>
      </c>
      <c r="C43" s="92" t="s">
        <v>338</v>
      </c>
      <c r="D43" s="92" t="s">
        <v>158</v>
      </c>
      <c r="E43" s="92" t="s">
        <v>155</v>
      </c>
      <c r="F43" s="92" t="s">
        <v>155</v>
      </c>
      <c r="G43" s="61" t="s">
        <v>235</v>
      </c>
      <c r="H43" s="61" t="s">
        <v>315</v>
      </c>
      <c r="I43" s="95">
        <v>62</v>
      </c>
      <c r="J43" s="95">
        <v>172</v>
      </c>
      <c r="K43" s="96" t="s">
        <v>147</v>
      </c>
      <c r="L43" s="96" t="s">
        <v>147</v>
      </c>
      <c r="M43" s="95">
        <v>234</v>
      </c>
      <c r="N43" s="61" t="s">
        <v>315</v>
      </c>
      <c r="O43" s="95">
        <v>51</v>
      </c>
      <c r="P43" s="95">
        <v>37.5</v>
      </c>
      <c r="Q43" s="96" t="s">
        <v>147</v>
      </c>
      <c r="R43" s="96" t="s">
        <v>147</v>
      </c>
      <c r="S43" s="95">
        <v>88.5</v>
      </c>
      <c r="T43" s="61" t="s">
        <v>315</v>
      </c>
      <c r="U43" s="95">
        <v>64</v>
      </c>
      <c r="V43" s="95">
        <v>8</v>
      </c>
      <c r="W43" s="65" t="s">
        <v>147</v>
      </c>
      <c r="X43" s="65" t="s">
        <v>147</v>
      </c>
      <c r="Y43" s="95">
        <v>72</v>
      </c>
      <c r="Z43" s="61" t="s">
        <v>311</v>
      </c>
      <c r="AA43" s="95">
        <v>64</v>
      </c>
      <c r="AB43" s="96" t="s">
        <v>147</v>
      </c>
      <c r="AC43" s="96" t="s">
        <v>147</v>
      </c>
      <c r="AD43" s="96" t="s">
        <v>147</v>
      </c>
      <c r="AE43" s="95">
        <v>64</v>
      </c>
      <c r="AF43" s="61" t="s">
        <v>156</v>
      </c>
      <c r="AG43" s="95">
        <v>5</v>
      </c>
      <c r="AH43" s="95">
        <v>6</v>
      </c>
      <c r="AI43" s="96" t="s">
        <v>147</v>
      </c>
      <c r="AJ43" s="96" t="s">
        <v>147</v>
      </c>
      <c r="AK43" s="95">
        <v>11</v>
      </c>
      <c r="AL43" s="61" t="s">
        <v>311</v>
      </c>
      <c r="AM43" s="95">
        <v>78</v>
      </c>
      <c r="AN43" s="96" t="s">
        <v>147</v>
      </c>
      <c r="AO43" s="96" t="s">
        <v>147</v>
      </c>
      <c r="AP43" s="96" t="s">
        <v>147</v>
      </c>
      <c r="AQ43" s="95">
        <v>78</v>
      </c>
      <c r="AR43" s="61" t="s">
        <v>156</v>
      </c>
      <c r="AS43" s="95">
        <v>40</v>
      </c>
      <c r="AT43" s="96" t="s">
        <v>147</v>
      </c>
      <c r="AU43" s="96" t="s">
        <v>147</v>
      </c>
      <c r="AV43" s="96" t="s">
        <v>147</v>
      </c>
      <c r="AW43" s="95">
        <v>40</v>
      </c>
      <c r="AX43" s="61" t="s">
        <v>311</v>
      </c>
      <c r="AY43" s="95">
        <v>32</v>
      </c>
      <c r="AZ43" s="95">
        <v>64</v>
      </c>
      <c r="BA43" s="96" t="s">
        <v>147</v>
      </c>
      <c r="BB43" s="96" t="s">
        <v>147</v>
      </c>
      <c r="BC43" s="95">
        <v>96</v>
      </c>
      <c r="BD43" s="61" t="s">
        <v>311</v>
      </c>
      <c r="BE43" s="95">
        <v>36</v>
      </c>
      <c r="BF43" s="96" t="s">
        <v>147</v>
      </c>
      <c r="BG43" s="96" t="s">
        <v>147</v>
      </c>
      <c r="BH43" s="96" t="s">
        <v>147</v>
      </c>
      <c r="BI43" s="95">
        <v>36</v>
      </c>
      <c r="BJ43" s="61" t="s">
        <v>156</v>
      </c>
      <c r="BK43" s="95">
        <v>109</v>
      </c>
      <c r="BL43" s="96" t="s">
        <v>147</v>
      </c>
      <c r="BM43" s="96" t="s">
        <v>147</v>
      </c>
      <c r="BN43" s="96" t="s">
        <v>147</v>
      </c>
      <c r="BO43" s="95">
        <v>109</v>
      </c>
      <c r="BP43" s="61" t="s">
        <v>6</v>
      </c>
      <c r="BQ43" s="96" t="s">
        <v>147</v>
      </c>
      <c r="BR43" s="96" t="s">
        <v>147</v>
      </c>
      <c r="BS43" s="96" t="s">
        <v>147</v>
      </c>
      <c r="BT43" s="96" t="s">
        <v>147</v>
      </c>
      <c r="BU43" s="96" t="s">
        <v>147</v>
      </c>
      <c r="BV43" s="63">
        <v>541</v>
      </c>
      <c r="BW43" s="95">
        <v>287.5</v>
      </c>
      <c r="BX43" s="96" t="s">
        <v>147</v>
      </c>
      <c r="BY43" s="96" t="s">
        <v>147</v>
      </c>
      <c r="BZ43" s="63">
        <v>828.5</v>
      </c>
    </row>
    <row r="44" spans="1:78" ht="15" customHeight="1" x14ac:dyDescent="0.2">
      <c r="A44" s="60" t="s">
        <v>111</v>
      </c>
      <c r="B44" s="61" t="s">
        <v>454</v>
      </c>
      <c r="C44" s="92" t="s">
        <v>339</v>
      </c>
      <c r="D44" s="92" t="s">
        <v>160</v>
      </c>
      <c r="E44" s="92" t="s">
        <v>158</v>
      </c>
      <c r="F44" s="92" t="s">
        <v>155</v>
      </c>
      <c r="G44" s="61" t="s">
        <v>302</v>
      </c>
      <c r="H44" s="61" t="s">
        <v>156</v>
      </c>
      <c r="I44" s="95">
        <v>50</v>
      </c>
      <c r="J44" s="95">
        <v>146</v>
      </c>
      <c r="K44" s="96" t="s">
        <v>147</v>
      </c>
      <c r="L44" s="96" t="s">
        <v>147</v>
      </c>
      <c r="M44" s="95">
        <v>196</v>
      </c>
      <c r="N44" s="61" t="s">
        <v>156</v>
      </c>
      <c r="O44" s="95">
        <v>54</v>
      </c>
      <c r="P44" s="95">
        <v>30</v>
      </c>
      <c r="Q44" s="96" t="s">
        <v>147</v>
      </c>
      <c r="R44" s="96" t="s">
        <v>147</v>
      </c>
      <c r="S44" s="95">
        <v>84</v>
      </c>
      <c r="T44" s="61" t="s">
        <v>311</v>
      </c>
      <c r="U44" s="95">
        <v>10</v>
      </c>
      <c r="V44" s="95">
        <v>3</v>
      </c>
      <c r="W44" s="65" t="s">
        <v>147</v>
      </c>
      <c r="X44" s="65" t="s">
        <v>147</v>
      </c>
      <c r="Y44" s="95">
        <v>13</v>
      </c>
      <c r="Z44" s="61" t="s">
        <v>311</v>
      </c>
      <c r="AA44" s="95">
        <v>75</v>
      </c>
      <c r="AB44" s="96" t="s">
        <v>147</v>
      </c>
      <c r="AC44" s="96" t="s">
        <v>147</v>
      </c>
      <c r="AD44" s="96" t="s">
        <v>147</v>
      </c>
      <c r="AE44" s="95">
        <v>75</v>
      </c>
      <c r="AF44" s="61" t="s">
        <v>156</v>
      </c>
      <c r="AG44" s="95">
        <v>35</v>
      </c>
      <c r="AH44" s="95">
        <v>4</v>
      </c>
      <c r="AI44" s="96" t="s">
        <v>147</v>
      </c>
      <c r="AJ44" s="96" t="s">
        <v>147</v>
      </c>
      <c r="AK44" s="95">
        <v>39</v>
      </c>
      <c r="AL44" s="61" t="s">
        <v>156</v>
      </c>
      <c r="AM44" s="95">
        <v>55</v>
      </c>
      <c r="AN44" s="95">
        <v>19</v>
      </c>
      <c r="AO44" s="96" t="s">
        <v>147</v>
      </c>
      <c r="AP44" s="96" t="s">
        <v>147</v>
      </c>
      <c r="AQ44" s="95">
        <v>74</v>
      </c>
      <c r="AR44" s="61" t="s">
        <v>311</v>
      </c>
      <c r="AS44" s="95">
        <v>75</v>
      </c>
      <c r="AT44" s="96" t="s">
        <v>147</v>
      </c>
      <c r="AU44" s="96" t="s">
        <v>147</v>
      </c>
      <c r="AV44" s="96" t="s">
        <v>147</v>
      </c>
      <c r="AW44" s="95">
        <v>75</v>
      </c>
      <c r="AX44" s="61" t="s">
        <v>311</v>
      </c>
      <c r="AY44" s="95">
        <v>81</v>
      </c>
      <c r="AZ44" s="96" t="s">
        <v>147</v>
      </c>
      <c r="BA44" s="96" t="s">
        <v>147</v>
      </c>
      <c r="BB44" s="96" t="s">
        <v>147</v>
      </c>
      <c r="BC44" s="95">
        <v>81</v>
      </c>
      <c r="BD44" s="61" t="s">
        <v>156</v>
      </c>
      <c r="BE44" s="95">
        <v>22</v>
      </c>
      <c r="BF44" s="95">
        <v>2</v>
      </c>
      <c r="BG44" s="96" t="s">
        <v>147</v>
      </c>
      <c r="BH44" s="96" t="s">
        <v>147</v>
      </c>
      <c r="BI44" s="95">
        <v>24</v>
      </c>
      <c r="BJ44" s="61" t="s">
        <v>156</v>
      </c>
      <c r="BK44" s="95">
        <v>95</v>
      </c>
      <c r="BL44" s="95">
        <v>1</v>
      </c>
      <c r="BM44" s="96" t="s">
        <v>147</v>
      </c>
      <c r="BN44" s="96" t="s">
        <v>147</v>
      </c>
      <c r="BO44" s="95">
        <v>96</v>
      </c>
      <c r="BP44" s="61" t="s">
        <v>6</v>
      </c>
      <c r="BQ44" s="96" t="s">
        <v>147</v>
      </c>
      <c r="BR44" s="96" t="s">
        <v>147</v>
      </c>
      <c r="BS44" s="96" t="s">
        <v>147</v>
      </c>
      <c r="BT44" s="96" t="s">
        <v>147</v>
      </c>
      <c r="BU44" s="96" t="s">
        <v>147</v>
      </c>
      <c r="BV44" s="63">
        <v>552</v>
      </c>
      <c r="BW44" s="95">
        <v>205</v>
      </c>
      <c r="BX44" s="96" t="s">
        <v>147</v>
      </c>
      <c r="BY44" s="96" t="s">
        <v>147</v>
      </c>
      <c r="BZ44" s="63">
        <v>757</v>
      </c>
    </row>
    <row r="45" spans="1:78" ht="15" customHeight="1" x14ac:dyDescent="0.2">
      <c r="A45" s="60" t="s">
        <v>106</v>
      </c>
      <c r="B45" s="61" t="s">
        <v>454</v>
      </c>
      <c r="C45" s="92" t="s">
        <v>129</v>
      </c>
      <c r="D45" s="92" t="s">
        <v>160</v>
      </c>
      <c r="E45" s="92" t="s">
        <v>155</v>
      </c>
      <c r="F45" s="92" t="s">
        <v>155</v>
      </c>
      <c r="G45" s="61" t="s">
        <v>158</v>
      </c>
      <c r="H45" s="61" t="s">
        <v>315</v>
      </c>
      <c r="I45" s="95">
        <v>124</v>
      </c>
      <c r="J45" s="95">
        <v>93</v>
      </c>
      <c r="K45" s="95">
        <v>3</v>
      </c>
      <c r="L45" s="96" t="s">
        <v>147</v>
      </c>
      <c r="M45" s="95">
        <v>220</v>
      </c>
      <c r="N45" s="61" t="s">
        <v>156</v>
      </c>
      <c r="O45" s="95">
        <v>50</v>
      </c>
      <c r="P45" s="96" t="s">
        <v>147</v>
      </c>
      <c r="Q45" s="96" t="s">
        <v>147</v>
      </c>
      <c r="R45" s="96" t="s">
        <v>147</v>
      </c>
      <c r="S45" s="95">
        <v>50</v>
      </c>
      <c r="T45" s="61" t="s">
        <v>156</v>
      </c>
      <c r="U45" s="95">
        <v>46</v>
      </c>
      <c r="V45" s="96" t="s">
        <v>147</v>
      </c>
      <c r="W45" s="65" t="s">
        <v>147</v>
      </c>
      <c r="X45" s="65" t="s">
        <v>147</v>
      </c>
      <c r="Y45" s="95">
        <v>46</v>
      </c>
      <c r="Z45" s="61" t="s">
        <v>314</v>
      </c>
      <c r="AA45" s="95">
        <v>111</v>
      </c>
      <c r="AB45" s="96" t="s">
        <v>147</v>
      </c>
      <c r="AC45" s="96" t="s">
        <v>147</v>
      </c>
      <c r="AD45" s="96" t="s">
        <v>147</v>
      </c>
      <c r="AE45" s="95">
        <v>111</v>
      </c>
      <c r="AF45" s="61" t="s">
        <v>314</v>
      </c>
      <c r="AG45" s="95">
        <v>40</v>
      </c>
      <c r="AH45" s="96" t="s">
        <v>147</v>
      </c>
      <c r="AI45" s="96" t="s">
        <v>147</v>
      </c>
      <c r="AJ45" s="96" t="s">
        <v>147</v>
      </c>
      <c r="AK45" s="95">
        <v>40</v>
      </c>
      <c r="AL45" s="61" t="s">
        <v>314</v>
      </c>
      <c r="AM45" s="95">
        <v>47</v>
      </c>
      <c r="AN45" s="96" t="s">
        <v>147</v>
      </c>
      <c r="AO45" s="95">
        <v>7</v>
      </c>
      <c r="AP45" s="96" t="s">
        <v>147</v>
      </c>
      <c r="AQ45" s="95">
        <v>54</v>
      </c>
      <c r="AR45" s="61" t="s">
        <v>314</v>
      </c>
      <c r="AS45" s="95">
        <v>89</v>
      </c>
      <c r="AT45" s="96" t="s">
        <v>147</v>
      </c>
      <c r="AU45" s="96" t="s">
        <v>147</v>
      </c>
      <c r="AV45" s="96" t="s">
        <v>147</v>
      </c>
      <c r="AW45" s="95">
        <v>89</v>
      </c>
      <c r="AX45" s="61" t="s">
        <v>314</v>
      </c>
      <c r="AY45" s="95">
        <v>45</v>
      </c>
      <c r="AZ45" s="96" t="s">
        <v>147</v>
      </c>
      <c r="BA45" s="95">
        <v>6</v>
      </c>
      <c r="BB45" s="96" t="s">
        <v>147</v>
      </c>
      <c r="BC45" s="95">
        <v>51</v>
      </c>
      <c r="BD45" s="61" t="s">
        <v>314</v>
      </c>
      <c r="BE45" s="95">
        <v>23</v>
      </c>
      <c r="BF45" s="96" t="s">
        <v>147</v>
      </c>
      <c r="BG45" s="95">
        <v>1</v>
      </c>
      <c r="BH45" s="96" t="s">
        <v>147</v>
      </c>
      <c r="BI45" s="95">
        <v>24</v>
      </c>
      <c r="BJ45" s="61" t="s">
        <v>314</v>
      </c>
      <c r="BK45" s="95">
        <v>74</v>
      </c>
      <c r="BL45" s="96" t="s">
        <v>147</v>
      </c>
      <c r="BM45" s="95">
        <v>6</v>
      </c>
      <c r="BN45" s="96" t="s">
        <v>147</v>
      </c>
      <c r="BO45" s="95">
        <v>80</v>
      </c>
      <c r="BP45" s="61" t="s">
        <v>6</v>
      </c>
      <c r="BQ45" s="96" t="s">
        <v>147</v>
      </c>
      <c r="BR45" s="96" t="s">
        <v>147</v>
      </c>
      <c r="BS45" s="96" t="s">
        <v>147</v>
      </c>
      <c r="BT45" s="96" t="s">
        <v>147</v>
      </c>
      <c r="BU45" s="96" t="s">
        <v>147</v>
      </c>
      <c r="BV45" s="63">
        <v>649</v>
      </c>
      <c r="BW45" s="95">
        <v>93</v>
      </c>
      <c r="BX45" s="95">
        <v>23</v>
      </c>
      <c r="BY45" s="96" t="s">
        <v>147</v>
      </c>
      <c r="BZ45" s="63">
        <v>765</v>
      </c>
    </row>
    <row r="46" spans="1:78" ht="15" customHeight="1" x14ac:dyDescent="0.2">
      <c r="A46" s="60" t="s">
        <v>106</v>
      </c>
      <c r="B46" s="61" t="s">
        <v>455</v>
      </c>
      <c r="C46" s="92" t="s">
        <v>340</v>
      </c>
      <c r="D46" s="92" t="s">
        <v>157</v>
      </c>
      <c r="E46" s="92" t="s">
        <v>155</v>
      </c>
      <c r="F46" s="92" t="s">
        <v>155</v>
      </c>
      <c r="G46" s="61" t="s">
        <v>158</v>
      </c>
      <c r="H46" s="61" t="s">
        <v>156</v>
      </c>
      <c r="I46" s="95">
        <v>46</v>
      </c>
      <c r="J46" s="95">
        <v>61</v>
      </c>
      <c r="K46" s="96" t="s">
        <v>147</v>
      </c>
      <c r="L46" s="96" t="s">
        <v>147</v>
      </c>
      <c r="M46" s="95">
        <v>107</v>
      </c>
      <c r="N46" s="61" t="s">
        <v>314</v>
      </c>
      <c r="O46" s="95">
        <v>59</v>
      </c>
      <c r="P46" s="95">
        <v>4</v>
      </c>
      <c r="Q46" s="96" t="s">
        <v>147</v>
      </c>
      <c r="R46" s="96" t="s">
        <v>147</v>
      </c>
      <c r="S46" s="95">
        <v>63</v>
      </c>
      <c r="T46" s="61" t="s">
        <v>314</v>
      </c>
      <c r="U46" s="95">
        <v>37</v>
      </c>
      <c r="V46" s="95">
        <v>2</v>
      </c>
      <c r="W46" s="65" t="s">
        <v>147</v>
      </c>
      <c r="X46" s="65" t="s">
        <v>147</v>
      </c>
      <c r="Y46" s="95">
        <v>39</v>
      </c>
      <c r="Z46" s="61" t="s">
        <v>314</v>
      </c>
      <c r="AA46" s="95">
        <v>129</v>
      </c>
      <c r="AB46" s="96" t="s">
        <v>147</v>
      </c>
      <c r="AC46" s="96" t="s">
        <v>147</v>
      </c>
      <c r="AD46" s="96" t="s">
        <v>147</v>
      </c>
      <c r="AE46" s="95">
        <v>129</v>
      </c>
      <c r="AF46" s="61" t="s">
        <v>314</v>
      </c>
      <c r="AG46" s="95">
        <v>50</v>
      </c>
      <c r="AH46" s="96" t="s">
        <v>147</v>
      </c>
      <c r="AI46" s="96" t="s">
        <v>147</v>
      </c>
      <c r="AJ46" s="96" t="s">
        <v>147</v>
      </c>
      <c r="AK46" s="95">
        <v>50</v>
      </c>
      <c r="AL46" s="61" t="s">
        <v>314</v>
      </c>
      <c r="AM46" s="95">
        <v>92</v>
      </c>
      <c r="AN46" s="95">
        <v>6</v>
      </c>
      <c r="AO46" s="96" t="s">
        <v>147</v>
      </c>
      <c r="AP46" s="96" t="s">
        <v>147</v>
      </c>
      <c r="AQ46" s="95">
        <v>98</v>
      </c>
      <c r="AR46" s="61" t="s">
        <v>314</v>
      </c>
      <c r="AS46" s="95">
        <v>80</v>
      </c>
      <c r="AT46" s="96" t="s">
        <v>147</v>
      </c>
      <c r="AU46" s="96" t="s">
        <v>147</v>
      </c>
      <c r="AV46" s="96" t="s">
        <v>147</v>
      </c>
      <c r="AW46" s="95">
        <v>80</v>
      </c>
      <c r="AX46" s="61" t="s">
        <v>156</v>
      </c>
      <c r="AY46" s="95">
        <v>70</v>
      </c>
      <c r="AZ46" s="96" t="s">
        <v>147</v>
      </c>
      <c r="BA46" s="96" t="s">
        <v>147</v>
      </c>
      <c r="BB46" s="96" t="s">
        <v>147</v>
      </c>
      <c r="BC46" s="95">
        <v>70</v>
      </c>
      <c r="BD46" s="61" t="s">
        <v>156</v>
      </c>
      <c r="BE46" s="95">
        <v>30</v>
      </c>
      <c r="BF46" s="96" t="s">
        <v>147</v>
      </c>
      <c r="BG46" s="96" t="s">
        <v>147</v>
      </c>
      <c r="BH46" s="96" t="s">
        <v>147</v>
      </c>
      <c r="BI46" s="95">
        <v>30</v>
      </c>
      <c r="BJ46" s="61" t="s">
        <v>313</v>
      </c>
      <c r="BK46" s="95">
        <v>114</v>
      </c>
      <c r="BL46" s="96" t="s">
        <v>147</v>
      </c>
      <c r="BM46" s="96" t="s">
        <v>147</v>
      </c>
      <c r="BN46" s="96" t="s">
        <v>147</v>
      </c>
      <c r="BO46" s="95">
        <v>114</v>
      </c>
      <c r="BP46" s="61" t="s">
        <v>6</v>
      </c>
      <c r="BQ46" s="96" t="s">
        <v>147</v>
      </c>
      <c r="BR46" s="96" t="s">
        <v>147</v>
      </c>
      <c r="BS46" s="96" t="s">
        <v>147</v>
      </c>
      <c r="BT46" s="96" t="s">
        <v>147</v>
      </c>
      <c r="BU46" s="96" t="s">
        <v>147</v>
      </c>
      <c r="BV46" s="63">
        <v>707</v>
      </c>
      <c r="BW46" s="95">
        <v>73</v>
      </c>
      <c r="BX46" s="96" t="s">
        <v>147</v>
      </c>
      <c r="BY46" s="96" t="s">
        <v>147</v>
      </c>
      <c r="BZ46" s="63">
        <v>780</v>
      </c>
    </row>
    <row r="47" spans="1:78" ht="15" customHeight="1" x14ac:dyDescent="0.2">
      <c r="A47" s="60" t="s">
        <v>80</v>
      </c>
      <c r="B47" s="61" t="s">
        <v>454</v>
      </c>
      <c r="C47" s="92" t="s">
        <v>341</v>
      </c>
      <c r="D47" s="92" t="s">
        <v>160</v>
      </c>
      <c r="E47" s="92" t="s">
        <v>155</v>
      </c>
      <c r="F47" s="92" t="s">
        <v>155</v>
      </c>
      <c r="G47" s="61" t="s">
        <v>303</v>
      </c>
      <c r="H47" s="61" t="s">
        <v>311</v>
      </c>
      <c r="I47" s="95">
        <v>78</v>
      </c>
      <c r="J47" s="95">
        <v>119</v>
      </c>
      <c r="K47" s="96" t="s">
        <v>147</v>
      </c>
      <c r="L47" s="96" t="s">
        <v>147</v>
      </c>
      <c r="M47" s="95">
        <v>197</v>
      </c>
      <c r="N47" s="61" t="s">
        <v>156</v>
      </c>
      <c r="O47" s="95">
        <v>77</v>
      </c>
      <c r="P47" s="95">
        <v>35</v>
      </c>
      <c r="Q47" s="96" t="s">
        <v>147</v>
      </c>
      <c r="R47" s="96" t="s">
        <v>147</v>
      </c>
      <c r="S47" s="95">
        <v>112</v>
      </c>
      <c r="T47" s="61" t="s">
        <v>311</v>
      </c>
      <c r="U47" s="95">
        <v>26</v>
      </c>
      <c r="V47" s="96" t="s">
        <v>147</v>
      </c>
      <c r="W47" s="65" t="s">
        <v>147</v>
      </c>
      <c r="X47" s="65" t="s">
        <v>147</v>
      </c>
      <c r="Y47" s="95">
        <v>26</v>
      </c>
      <c r="Z47" s="61" t="s">
        <v>311</v>
      </c>
      <c r="AA47" s="95">
        <v>80</v>
      </c>
      <c r="AB47" s="96" t="s">
        <v>147</v>
      </c>
      <c r="AC47" s="96" t="s">
        <v>147</v>
      </c>
      <c r="AD47" s="96" t="s">
        <v>147</v>
      </c>
      <c r="AE47" s="95">
        <v>80</v>
      </c>
      <c r="AF47" s="61" t="s">
        <v>314</v>
      </c>
      <c r="AG47" s="95">
        <v>16</v>
      </c>
      <c r="AH47" s="96" t="s">
        <v>147</v>
      </c>
      <c r="AI47" s="96" t="s">
        <v>147</v>
      </c>
      <c r="AJ47" s="96" t="s">
        <v>147</v>
      </c>
      <c r="AK47" s="95">
        <v>16</v>
      </c>
      <c r="AL47" s="61" t="s">
        <v>311</v>
      </c>
      <c r="AM47" s="95">
        <v>42</v>
      </c>
      <c r="AN47" s="95">
        <v>16</v>
      </c>
      <c r="AO47" s="96" t="s">
        <v>147</v>
      </c>
      <c r="AP47" s="96" t="s">
        <v>147</v>
      </c>
      <c r="AQ47" s="95">
        <v>58</v>
      </c>
      <c r="AR47" s="61" t="s">
        <v>311</v>
      </c>
      <c r="AS47" s="95">
        <v>98</v>
      </c>
      <c r="AT47" s="96" t="s">
        <v>147</v>
      </c>
      <c r="AU47" s="96" t="s">
        <v>147</v>
      </c>
      <c r="AV47" s="96" t="s">
        <v>147</v>
      </c>
      <c r="AW47" s="95">
        <v>98</v>
      </c>
      <c r="AX47" s="61" t="s">
        <v>156</v>
      </c>
      <c r="AY47" s="95">
        <v>41</v>
      </c>
      <c r="AZ47" s="95">
        <v>16</v>
      </c>
      <c r="BA47" s="96" t="s">
        <v>147</v>
      </c>
      <c r="BB47" s="96" t="s">
        <v>147</v>
      </c>
      <c r="BC47" s="95">
        <v>57</v>
      </c>
      <c r="BD47" s="61" t="s">
        <v>311</v>
      </c>
      <c r="BE47" s="95">
        <v>21</v>
      </c>
      <c r="BF47" s="95">
        <v>12</v>
      </c>
      <c r="BG47" s="96" t="s">
        <v>147</v>
      </c>
      <c r="BH47" s="96" t="s">
        <v>147</v>
      </c>
      <c r="BI47" s="95">
        <v>33</v>
      </c>
      <c r="BJ47" s="61" t="s">
        <v>311</v>
      </c>
      <c r="BK47" s="95">
        <v>62</v>
      </c>
      <c r="BL47" s="96" t="s">
        <v>147</v>
      </c>
      <c r="BM47" s="96" t="s">
        <v>147</v>
      </c>
      <c r="BN47" s="96" t="s">
        <v>147</v>
      </c>
      <c r="BO47" s="95">
        <v>62</v>
      </c>
      <c r="BP47" s="61" t="s">
        <v>311</v>
      </c>
      <c r="BQ47" s="95">
        <v>3</v>
      </c>
      <c r="BR47" s="96" t="s">
        <v>147</v>
      </c>
      <c r="BS47" s="96" t="s">
        <v>147</v>
      </c>
      <c r="BT47" s="96" t="s">
        <v>147</v>
      </c>
      <c r="BU47" s="95">
        <v>3</v>
      </c>
      <c r="BV47" s="63">
        <v>544</v>
      </c>
      <c r="BW47" s="95">
        <v>198</v>
      </c>
      <c r="BX47" s="96" t="s">
        <v>147</v>
      </c>
      <c r="BY47" s="96" t="s">
        <v>147</v>
      </c>
      <c r="BZ47" s="63">
        <v>742</v>
      </c>
    </row>
    <row r="48" spans="1:78" ht="15" customHeight="1" x14ac:dyDescent="0.2">
      <c r="A48" s="60" t="s">
        <v>117</v>
      </c>
      <c r="B48" s="61" t="s">
        <v>454</v>
      </c>
      <c r="C48" s="92" t="s">
        <v>342</v>
      </c>
      <c r="D48" s="92" t="s">
        <v>160</v>
      </c>
      <c r="E48" s="92" t="s">
        <v>158</v>
      </c>
      <c r="F48" s="92" t="s">
        <v>155</v>
      </c>
      <c r="G48" s="61" t="s">
        <v>158</v>
      </c>
      <c r="H48" s="61" t="s">
        <v>314</v>
      </c>
      <c r="I48" s="95">
        <v>66</v>
      </c>
      <c r="J48" s="95">
        <v>95</v>
      </c>
      <c r="K48" s="96" t="s">
        <v>147</v>
      </c>
      <c r="L48" s="96" t="s">
        <v>147</v>
      </c>
      <c r="M48" s="95">
        <v>161</v>
      </c>
      <c r="N48" s="61" t="s">
        <v>314</v>
      </c>
      <c r="O48" s="95">
        <v>48</v>
      </c>
      <c r="P48" s="95">
        <v>72</v>
      </c>
      <c r="Q48" s="96" t="s">
        <v>147</v>
      </c>
      <c r="R48" s="96" t="s">
        <v>147</v>
      </c>
      <c r="S48" s="95">
        <v>120</v>
      </c>
      <c r="T48" s="61" t="s">
        <v>314</v>
      </c>
      <c r="U48" s="95">
        <v>14</v>
      </c>
      <c r="V48" s="96" t="s">
        <v>147</v>
      </c>
      <c r="W48" s="65" t="s">
        <v>147</v>
      </c>
      <c r="X48" s="65" t="s">
        <v>147</v>
      </c>
      <c r="Y48" s="95">
        <v>14</v>
      </c>
      <c r="Z48" s="61" t="s">
        <v>314</v>
      </c>
      <c r="AA48" s="95">
        <v>72</v>
      </c>
      <c r="AB48" s="96" t="s">
        <v>147</v>
      </c>
      <c r="AC48" s="96" t="s">
        <v>147</v>
      </c>
      <c r="AD48" s="96" t="s">
        <v>147</v>
      </c>
      <c r="AE48" s="95">
        <v>72</v>
      </c>
      <c r="AF48" s="61" t="s">
        <v>6</v>
      </c>
      <c r="AG48" s="96" t="s">
        <v>147</v>
      </c>
      <c r="AH48" s="96" t="s">
        <v>147</v>
      </c>
      <c r="AI48" s="96" t="s">
        <v>147</v>
      </c>
      <c r="AJ48" s="96" t="s">
        <v>147</v>
      </c>
      <c r="AK48" s="96" t="s">
        <v>147</v>
      </c>
      <c r="AL48" s="61" t="s">
        <v>314</v>
      </c>
      <c r="AM48" s="95">
        <v>42</v>
      </c>
      <c r="AN48" s="95">
        <v>6</v>
      </c>
      <c r="AO48" s="96" t="s">
        <v>147</v>
      </c>
      <c r="AP48" s="96" t="s">
        <v>147</v>
      </c>
      <c r="AQ48" s="95">
        <v>48</v>
      </c>
      <c r="AR48" s="61" t="s">
        <v>314</v>
      </c>
      <c r="AS48" s="95">
        <v>134</v>
      </c>
      <c r="AT48" s="96" t="s">
        <v>147</v>
      </c>
      <c r="AU48" s="96" t="s">
        <v>147</v>
      </c>
      <c r="AV48" s="96" t="s">
        <v>147</v>
      </c>
      <c r="AW48" s="95">
        <v>134</v>
      </c>
      <c r="AX48" s="61" t="s">
        <v>314</v>
      </c>
      <c r="AY48" s="95">
        <v>120</v>
      </c>
      <c r="AZ48" s="95">
        <v>72</v>
      </c>
      <c r="BA48" s="96" t="s">
        <v>147</v>
      </c>
      <c r="BB48" s="96" t="s">
        <v>147</v>
      </c>
      <c r="BC48" s="95">
        <v>192</v>
      </c>
      <c r="BD48" s="61" t="s">
        <v>314</v>
      </c>
      <c r="BE48" s="95">
        <v>48</v>
      </c>
      <c r="BF48" s="96" t="s">
        <v>147</v>
      </c>
      <c r="BG48" s="96" t="s">
        <v>147</v>
      </c>
      <c r="BH48" s="96" t="s">
        <v>147</v>
      </c>
      <c r="BI48" s="95">
        <v>48</v>
      </c>
      <c r="BJ48" s="61" t="s">
        <v>314</v>
      </c>
      <c r="BK48" s="95">
        <v>60</v>
      </c>
      <c r="BL48" s="96" t="s">
        <v>147</v>
      </c>
      <c r="BM48" s="96" t="s">
        <v>147</v>
      </c>
      <c r="BN48" s="96" t="s">
        <v>147</v>
      </c>
      <c r="BO48" s="95">
        <v>60</v>
      </c>
      <c r="BP48" s="61" t="s">
        <v>6</v>
      </c>
      <c r="BQ48" s="96" t="s">
        <v>147</v>
      </c>
      <c r="BR48" s="96" t="s">
        <v>147</v>
      </c>
      <c r="BS48" s="96" t="s">
        <v>147</v>
      </c>
      <c r="BT48" s="96" t="s">
        <v>147</v>
      </c>
      <c r="BU48" s="96" t="s">
        <v>147</v>
      </c>
      <c r="BV48" s="63">
        <v>604</v>
      </c>
      <c r="BW48" s="95">
        <v>245</v>
      </c>
      <c r="BX48" s="96" t="s">
        <v>147</v>
      </c>
      <c r="BY48" s="96" t="s">
        <v>147</v>
      </c>
      <c r="BZ48" s="63">
        <v>849</v>
      </c>
    </row>
    <row r="49" spans="1:78" ht="15" customHeight="1" x14ac:dyDescent="0.2">
      <c r="A49" s="60" t="s">
        <v>78</v>
      </c>
      <c r="B49" s="61" t="s">
        <v>298</v>
      </c>
      <c r="C49" s="92" t="s">
        <v>99</v>
      </c>
      <c r="D49" s="92" t="s">
        <v>160</v>
      </c>
      <c r="E49" s="92" t="s">
        <v>155</v>
      </c>
      <c r="F49" s="92" t="s">
        <v>155</v>
      </c>
      <c r="G49" s="61" t="s">
        <v>158</v>
      </c>
      <c r="H49" s="61" t="s">
        <v>313</v>
      </c>
      <c r="I49" s="95">
        <v>56</v>
      </c>
      <c r="J49" s="95">
        <v>174</v>
      </c>
      <c r="K49" s="96" t="s">
        <v>147</v>
      </c>
      <c r="L49" s="96" t="s">
        <v>147</v>
      </c>
      <c r="M49" s="95">
        <v>230</v>
      </c>
      <c r="N49" s="61" t="s">
        <v>311</v>
      </c>
      <c r="O49" s="95">
        <v>45</v>
      </c>
      <c r="P49" s="95">
        <v>60</v>
      </c>
      <c r="Q49" s="96" t="s">
        <v>147</v>
      </c>
      <c r="R49" s="96" t="s">
        <v>147</v>
      </c>
      <c r="S49" s="95">
        <v>105</v>
      </c>
      <c r="T49" s="61" t="s">
        <v>311</v>
      </c>
      <c r="U49" s="95">
        <v>17</v>
      </c>
      <c r="V49" s="95">
        <v>21</v>
      </c>
      <c r="W49" s="65" t="s">
        <v>147</v>
      </c>
      <c r="X49" s="65" t="s">
        <v>147</v>
      </c>
      <c r="Y49" s="95">
        <v>38</v>
      </c>
      <c r="Z49" s="61" t="s">
        <v>311</v>
      </c>
      <c r="AA49" s="95">
        <v>83</v>
      </c>
      <c r="AB49" s="95">
        <v>48</v>
      </c>
      <c r="AC49" s="96" t="s">
        <v>147</v>
      </c>
      <c r="AD49" s="96" t="s">
        <v>147</v>
      </c>
      <c r="AE49" s="95">
        <v>131</v>
      </c>
      <c r="AF49" s="61" t="s">
        <v>311</v>
      </c>
      <c r="AG49" s="95">
        <v>10</v>
      </c>
      <c r="AH49" s="95">
        <v>5</v>
      </c>
      <c r="AI49" s="96" t="s">
        <v>147</v>
      </c>
      <c r="AJ49" s="96" t="s">
        <v>147</v>
      </c>
      <c r="AK49" s="95">
        <v>15</v>
      </c>
      <c r="AL49" s="61" t="s">
        <v>313</v>
      </c>
      <c r="AM49" s="95">
        <v>70</v>
      </c>
      <c r="AN49" s="96" t="s">
        <v>147</v>
      </c>
      <c r="AO49" s="96" t="s">
        <v>147</v>
      </c>
      <c r="AP49" s="96" t="s">
        <v>147</v>
      </c>
      <c r="AQ49" s="95">
        <v>70</v>
      </c>
      <c r="AR49" s="61" t="s">
        <v>313</v>
      </c>
      <c r="AS49" s="95">
        <v>97</v>
      </c>
      <c r="AT49" s="95">
        <v>14</v>
      </c>
      <c r="AU49" s="96" t="s">
        <v>147</v>
      </c>
      <c r="AV49" s="96" t="s">
        <v>147</v>
      </c>
      <c r="AW49" s="95">
        <v>111</v>
      </c>
      <c r="AX49" s="61" t="s">
        <v>311</v>
      </c>
      <c r="AY49" s="95">
        <v>96</v>
      </c>
      <c r="AZ49" s="96" t="s">
        <v>147</v>
      </c>
      <c r="BA49" s="96" t="s">
        <v>147</v>
      </c>
      <c r="BB49" s="96" t="s">
        <v>147</v>
      </c>
      <c r="BC49" s="95">
        <v>96</v>
      </c>
      <c r="BD49" s="61" t="s">
        <v>311</v>
      </c>
      <c r="BE49" s="95">
        <v>12</v>
      </c>
      <c r="BF49" s="96" t="s">
        <v>147</v>
      </c>
      <c r="BG49" s="96" t="s">
        <v>147</v>
      </c>
      <c r="BH49" s="96" t="s">
        <v>147</v>
      </c>
      <c r="BI49" s="95">
        <v>12</v>
      </c>
      <c r="BJ49" s="61" t="s">
        <v>311</v>
      </c>
      <c r="BK49" s="95">
        <v>69</v>
      </c>
      <c r="BL49" s="96" t="s">
        <v>147</v>
      </c>
      <c r="BM49" s="96" t="s">
        <v>147</v>
      </c>
      <c r="BN49" s="96" t="s">
        <v>147</v>
      </c>
      <c r="BO49" s="95">
        <v>69</v>
      </c>
      <c r="BP49" s="61" t="s">
        <v>6</v>
      </c>
      <c r="BQ49" s="96" t="s">
        <v>147</v>
      </c>
      <c r="BR49" s="96" t="s">
        <v>147</v>
      </c>
      <c r="BS49" s="96" t="s">
        <v>147</v>
      </c>
      <c r="BT49" s="96" t="s">
        <v>147</v>
      </c>
      <c r="BU49" s="96" t="s">
        <v>147</v>
      </c>
      <c r="BV49" s="63">
        <v>555</v>
      </c>
      <c r="BW49" s="95">
        <v>322</v>
      </c>
      <c r="BX49" s="96" t="s">
        <v>147</v>
      </c>
      <c r="BY49" s="96" t="s">
        <v>147</v>
      </c>
      <c r="BZ49" s="63">
        <v>877</v>
      </c>
    </row>
    <row r="50" spans="1:78" ht="15" customHeight="1" x14ac:dyDescent="0.2">
      <c r="A50" s="60" t="s">
        <v>78</v>
      </c>
      <c r="B50" s="61" t="s">
        <v>455</v>
      </c>
      <c r="C50" s="92" t="s">
        <v>343</v>
      </c>
      <c r="D50" s="92" t="s">
        <v>160</v>
      </c>
      <c r="E50" s="92" t="s">
        <v>155</v>
      </c>
      <c r="F50" s="92" t="s">
        <v>155</v>
      </c>
      <c r="G50" s="61" t="s">
        <v>158</v>
      </c>
      <c r="H50" s="61" t="s">
        <v>314</v>
      </c>
      <c r="I50" s="95">
        <v>78</v>
      </c>
      <c r="J50" s="95">
        <v>72</v>
      </c>
      <c r="K50" s="96" t="s">
        <v>147</v>
      </c>
      <c r="L50" s="96" t="s">
        <v>147</v>
      </c>
      <c r="M50" s="95">
        <v>150</v>
      </c>
      <c r="N50" s="61" t="s">
        <v>314</v>
      </c>
      <c r="O50" s="95">
        <v>52</v>
      </c>
      <c r="P50" s="95">
        <v>40</v>
      </c>
      <c r="Q50" s="96" t="s">
        <v>147</v>
      </c>
      <c r="R50" s="96" t="s">
        <v>147</v>
      </c>
      <c r="S50" s="95">
        <v>92</v>
      </c>
      <c r="T50" s="61" t="s">
        <v>314</v>
      </c>
      <c r="U50" s="95">
        <v>32</v>
      </c>
      <c r="V50" s="96" t="s">
        <v>147</v>
      </c>
      <c r="W50" s="65" t="s">
        <v>147</v>
      </c>
      <c r="X50" s="65" t="s">
        <v>147</v>
      </c>
      <c r="Y50" s="95">
        <v>32</v>
      </c>
      <c r="Z50" s="61" t="s">
        <v>314</v>
      </c>
      <c r="AA50" s="95">
        <v>76</v>
      </c>
      <c r="AB50" s="95">
        <v>4</v>
      </c>
      <c r="AC50" s="96" t="s">
        <v>147</v>
      </c>
      <c r="AD50" s="96" t="s">
        <v>147</v>
      </c>
      <c r="AE50" s="95">
        <v>80</v>
      </c>
      <c r="AF50" s="61" t="s">
        <v>314</v>
      </c>
      <c r="AG50" s="95">
        <v>32</v>
      </c>
      <c r="AH50" s="96" t="s">
        <v>147</v>
      </c>
      <c r="AI50" s="96" t="s">
        <v>147</v>
      </c>
      <c r="AJ50" s="96" t="s">
        <v>147</v>
      </c>
      <c r="AK50" s="95">
        <v>32</v>
      </c>
      <c r="AL50" s="61" t="s">
        <v>314</v>
      </c>
      <c r="AM50" s="95">
        <v>58</v>
      </c>
      <c r="AN50" s="96" t="s">
        <v>147</v>
      </c>
      <c r="AO50" s="96" t="s">
        <v>147</v>
      </c>
      <c r="AP50" s="96" t="s">
        <v>147</v>
      </c>
      <c r="AQ50" s="95">
        <v>58</v>
      </c>
      <c r="AR50" s="61" t="s">
        <v>314</v>
      </c>
      <c r="AS50" s="95">
        <v>72</v>
      </c>
      <c r="AT50" s="96" t="s">
        <v>147</v>
      </c>
      <c r="AU50" s="96" t="s">
        <v>147</v>
      </c>
      <c r="AV50" s="96" t="s">
        <v>147</v>
      </c>
      <c r="AW50" s="95">
        <v>72</v>
      </c>
      <c r="AX50" s="61" t="s">
        <v>314</v>
      </c>
      <c r="AY50" s="95">
        <v>94</v>
      </c>
      <c r="AZ50" s="96" t="s">
        <v>147</v>
      </c>
      <c r="BA50" s="96" t="s">
        <v>147</v>
      </c>
      <c r="BB50" s="96" t="s">
        <v>147</v>
      </c>
      <c r="BC50" s="95">
        <v>94</v>
      </c>
      <c r="BD50" s="61" t="s">
        <v>314</v>
      </c>
      <c r="BE50" s="95">
        <v>32</v>
      </c>
      <c r="BF50" s="96" t="s">
        <v>147</v>
      </c>
      <c r="BG50" s="96" t="s">
        <v>147</v>
      </c>
      <c r="BH50" s="96" t="s">
        <v>147</v>
      </c>
      <c r="BI50" s="95">
        <v>32</v>
      </c>
      <c r="BJ50" s="61" t="s">
        <v>314</v>
      </c>
      <c r="BK50" s="95">
        <v>98</v>
      </c>
      <c r="BL50" s="96" t="s">
        <v>147</v>
      </c>
      <c r="BM50" s="95">
        <v>10</v>
      </c>
      <c r="BN50" s="96" t="s">
        <v>147</v>
      </c>
      <c r="BO50" s="95">
        <v>108</v>
      </c>
      <c r="BP50" s="61" t="s">
        <v>6</v>
      </c>
      <c r="BQ50" s="96" t="s">
        <v>147</v>
      </c>
      <c r="BR50" s="96" t="s">
        <v>147</v>
      </c>
      <c r="BS50" s="96" t="s">
        <v>147</v>
      </c>
      <c r="BT50" s="96" t="s">
        <v>147</v>
      </c>
      <c r="BU50" s="96" t="s">
        <v>147</v>
      </c>
      <c r="BV50" s="63">
        <v>624</v>
      </c>
      <c r="BW50" s="95">
        <v>116</v>
      </c>
      <c r="BX50" s="95">
        <v>10</v>
      </c>
      <c r="BY50" s="96" t="s">
        <v>147</v>
      </c>
      <c r="BZ50" s="63">
        <v>750</v>
      </c>
    </row>
    <row r="51" spans="1:78" ht="15" customHeight="1" x14ac:dyDescent="0.2">
      <c r="A51" s="60" t="s">
        <v>78</v>
      </c>
      <c r="B51" s="61" t="s">
        <v>298</v>
      </c>
      <c r="C51" s="92" t="s">
        <v>344</v>
      </c>
      <c r="D51" s="92" t="s">
        <v>154</v>
      </c>
      <c r="E51" s="92" t="s">
        <v>155</v>
      </c>
      <c r="F51" s="92" t="s">
        <v>155</v>
      </c>
      <c r="G51" s="61" t="s">
        <v>158</v>
      </c>
      <c r="H51" s="61" t="s">
        <v>314</v>
      </c>
      <c r="I51" s="95">
        <v>106</v>
      </c>
      <c r="J51" s="95">
        <v>80</v>
      </c>
      <c r="K51" s="96" t="s">
        <v>147</v>
      </c>
      <c r="L51" s="96" t="s">
        <v>147</v>
      </c>
      <c r="M51" s="95">
        <v>186</v>
      </c>
      <c r="N51" s="61" t="s">
        <v>314</v>
      </c>
      <c r="O51" s="95">
        <v>94</v>
      </c>
      <c r="P51" s="95">
        <v>13</v>
      </c>
      <c r="Q51" s="96" t="s">
        <v>147</v>
      </c>
      <c r="R51" s="96" t="s">
        <v>147</v>
      </c>
      <c r="S51" s="95">
        <v>107</v>
      </c>
      <c r="T51" s="61" t="s">
        <v>156</v>
      </c>
      <c r="U51" s="95">
        <v>30</v>
      </c>
      <c r="V51" s="95">
        <v>20</v>
      </c>
      <c r="W51" s="65" t="s">
        <v>147</v>
      </c>
      <c r="X51" s="65" t="s">
        <v>147</v>
      </c>
      <c r="Y51" s="95">
        <v>50</v>
      </c>
      <c r="Z51" s="61" t="s">
        <v>314</v>
      </c>
      <c r="AA51" s="95">
        <v>60</v>
      </c>
      <c r="AB51" s="96" t="s">
        <v>147</v>
      </c>
      <c r="AC51" s="96" t="s">
        <v>147</v>
      </c>
      <c r="AD51" s="96" t="s">
        <v>147</v>
      </c>
      <c r="AE51" s="95">
        <v>60</v>
      </c>
      <c r="AF51" s="61" t="s">
        <v>314</v>
      </c>
      <c r="AG51" s="95">
        <v>50</v>
      </c>
      <c r="AH51" s="96" t="s">
        <v>147</v>
      </c>
      <c r="AI51" s="96" t="s">
        <v>147</v>
      </c>
      <c r="AJ51" s="96" t="s">
        <v>147</v>
      </c>
      <c r="AK51" s="95">
        <v>50</v>
      </c>
      <c r="AL51" s="61" t="s">
        <v>314</v>
      </c>
      <c r="AM51" s="95">
        <v>50</v>
      </c>
      <c r="AN51" s="96" t="s">
        <v>147</v>
      </c>
      <c r="AO51" s="96" t="s">
        <v>147</v>
      </c>
      <c r="AP51" s="96" t="s">
        <v>147</v>
      </c>
      <c r="AQ51" s="95">
        <v>50</v>
      </c>
      <c r="AR51" s="61" t="s">
        <v>314</v>
      </c>
      <c r="AS51" s="95">
        <v>75</v>
      </c>
      <c r="AT51" s="96" t="s">
        <v>147</v>
      </c>
      <c r="AU51" s="96" t="s">
        <v>147</v>
      </c>
      <c r="AV51" s="96" t="s">
        <v>147</v>
      </c>
      <c r="AW51" s="95">
        <v>75</v>
      </c>
      <c r="AX51" s="61" t="s">
        <v>314</v>
      </c>
      <c r="AY51" s="95">
        <v>95</v>
      </c>
      <c r="AZ51" s="96" t="s">
        <v>147</v>
      </c>
      <c r="BA51" s="96" t="s">
        <v>147</v>
      </c>
      <c r="BB51" s="96" t="s">
        <v>147</v>
      </c>
      <c r="BC51" s="95">
        <v>95</v>
      </c>
      <c r="BD51" s="61" t="s">
        <v>314</v>
      </c>
      <c r="BE51" s="95">
        <v>30</v>
      </c>
      <c r="BF51" s="96" t="s">
        <v>147</v>
      </c>
      <c r="BG51" s="96" t="s">
        <v>147</v>
      </c>
      <c r="BH51" s="96" t="s">
        <v>147</v>
      </c>
      <c r="BI51" s="95">
        <v>30</v>
      </c>
      <c r="BJ51" s="61" t="s">
        <v>314</v>
      </c>
      <c r="BK51" s="95">
        <v>75</v>
      </c>
      <c r="BL51" s="96" t="s">
        <v>147</v>
      </c>
      <c r="BM51" s="96" t="s">
        <v>147</v>
      </c>
      <c r="BN51" s="96" t="s">
        <v>147</v>
      </c>
      <c r="BO51" s="95">
        <v>75</v>
      </c>
      <c r="BP51" s="61" t="s">
        <v>314</v>
      </c>
      <c r="BQ51" s="95">
        <v>60</v>
      </c>
      <c r="BR51" s="96" t="s">
        <v>147</v>
      </c>
      <c r="BS51" s="96" t="s">
        <v>147</v>
      </c>
      <c r="BT51" s="96" t="s">
        <v>147</v>
      </c>
      <c r="BU51" s="95">
        <v>60</v>
      </c>
      <c r="BV51" s="63">
        <v>725</v>
      </c>
      <c r="BW51" s="95">
        <v>113</v>
      </c>
      <c r="BX51" s="96" t="s">
        <v>147</v>
      </c>
      <c r="BY51" s="96" t="s">
        <v>147</v>
      </c>
      <c r="BZ51" s="63">
        <v>838</v>
      </c>
    </row>
    <row r="52" spans="1:78" ht="15" customHeight="1" x14ac:dyDescent="0.2">
      <c r="A52" s="60" t="s">
        <v>59</v>
      </c>
      <c r="B52" s="61" t="s">
        <v>454</v>
      </c>
      <c r="C52" s="92" t="s">
        <v>345</v>
      </c>
      <c r="D52" s="92" t="s">
        <v>158</v>
      </c>
      <c r="E52" s="92" t="s">
        <v>155</v>
      </c>
      <c r="F52" s="92" t="s">
        <v>155</v>
      </c>
      <c r="G52" s="61" t="s">
        <v>309</v>
      </c>
      <c r="H52" s="61" t="s">
        <v>314</v>
      </c>
      <c r="I52" s="95">
        <v>57</v>
      </c>
      <c r="J52" s="95">
        <v>110</v>
      </c>
      <c r="K52" s="96" t="s">
        <v>147</v>
      </c>
      <c r="L52" s="96" t="s">
        <v>147</v>
      </c>
      <c r="M52" s="95">
        <v>167</v>
      </c>
      <c r="N52" s="61" t="s">
        <v>314</v>
      </c>
      <c r="O52" s="95">
        <v>61</v>
      </c>
      <c r="P52" s="95">
        <v>43</v>
      </c>
      <c r="Q52" s="96" t="s">
        <v>147</v>
      </c>
      <c r="R52" s="96" t="s">
        <v>147</v>
      </c>
      <c r="S52" s="95">
        <v>104</v>
      </c>
      <c r="T52" s="61" t="s">
        <v>314</v>
      </c>
      <c r="U52" s="95">
        <v>20</v>
      </c>
      <c r="V52" s="95">
        <v>22</v>
      </c>
      <c r="W52" s="65" t="s">
        <v>147</v>
      </c>
      <c r="X52" s="65" t="s">
        <v>147</v>
      </c>
      <c r="Y52" s="95">
        <v>42</v>
      </c>
      <c r="Z52" s="61" t="s">
        <v>314</v>
      </c>
      <c r="AA52" s="95">
        <v>58</v>
      </c>
      <c r="AB52" s="95">
        <v>5</v>
      </c>
      <c r="AC52" s="96" t="s">
        <v>147</v>
      </c>
      <c r="AD52" s="96" t="s">
        <v>147</v>
      </c>
      <c r="AE52" s="95">
        <v>63</v>
      </c>
      <c r="AF52" s="61" t="s">
        <v>314</v>
      </c>
      <c r="AG52" s="95">
        <v>39</v>
      </c>
      <c r="AH52" s="95">
        <v>21</v>
      </c>
      <c r="AI52" s="96" t="s">
        <v>147</v>
      </c>
      <c r="AJ52" s="96" t="s">
        <v>147</v>
      </c>
      <c r="AK52" s="95">
        <v>60</v>
      </c>
      <c r="AL52" s="61" t="s">
        <v>314</v>
      </c>
      <c r="AM52" s="95">
        <v>50</v>
      </c>
      <c r="AN52" s="95">
        <v>8</v>
      </c>
      <c r="AO52" s="96" t="s">
        <v>147</v>
      </c>
      <c r="AP52" s="96" t="s">
        <v>147</v>
      </c>
      <c r="AQ52" s="95">
        <v>58</v>
      </c>
      <c r="AR52" s="61" t="s">
        <v>314</v>
      </c>
      <c r="AS52" s="95">
        <v>81</v>
      </c>
      <c r="AT52" s="95">
        <v>14</v>
      </c>
      <c r="AU52" s="96" t="s">
        <v>147</v>
      </c>
      <c r="AV52" s="96" t="s">
        <v>147</v>
      </c>
      <c r="AW52" s="95">
        <v>95</v>
      </c>
      <c r="AX52" s="61" t="s">
        <v>314</v>
      </c>
      <c r="AY52" s="95">
        <v>62</v>
      </c>
      <c r="AZ52" s="95">
        <v>19</v>
      </c>
      <c r="BA52" s="96" t="s">
        <v>147</v>
      </c>
      <c r="BB52" s="96" t="s">
        <v>147</v>
      </c>
      <c r="BC52" s="95">
        <v>81</v>
      </c>
      <c r="BD52" s="61" t="s">
        <v>314</v>
      </c>
      <c r="BE52" s="95">
        <v>40</v>
      </c>
      <c r="BF52" s="95">
        <v>10</v>
      </c>
      <c r="BG52" s="96" t="s">
        <v>147</v>
      </c>
      <c r="BH52" s="96" t="s">
        <v>147</v>
      </c>
      <c r="BI52" s="95">
        <v>50</v>
      </c>
      <c r="BJ52" s="61" t="s">
        <v>314</v>
      </c>
      <c r="BK52" s="95">
        <v>49</v>
      </c>
      <c r="BL52" s="95">
        <v>5</v>
      </c>
      <c r="BM52" s="96" t="s">
        <v>147</v>
      </c>
      <c r="BN52" s="96" t="s">
        <v>147</v>
      </c>
      <c r="BO52" s="95">
        <v>54</v>
      </c>
      <c r="BP52" s="61" t="s">
        <v>6</v>
      </c>
      <c r="BQ52" s="96" t="s">
        <v>147</v>
      </c>
      <c r="BR52" s="96" t="s">
        <v>147</v>
      </c>
      <c r="BS52" s="96" t="s">
        <v>147</v>
      </c>
      <c r="BT52" s="96" t="s">
        <v>147</v>
      </c>
      <c r="BU52" s="96" t="s">
        <v>147</v>
      </c>
      <c r="BV52" s="63">
        <v>517</v>
      </c>
      <c r="BW52" s="95">
        <v>257</v>
      </c>
      <c r="BX52" s="96" t="s">
        <v>147</v>
      </c>
      <c r="BY52" s="96" t="s">
        <v>147</v>
      </c>
      <c r="BZ52" s="63">
        <v>774</v>
      </c>
    </row>
    <row r="53" spans="1:78" ht="15" customHeight="1" x14ac:dyDescent="0.2">
      <c r="A53" s="60" t="s">
        <v>54</v>
      </c>
      <c r="B53" s="61" t="s">
        <v>455</v>
      </c>
      <c r="C53" s="92" t="s">
        <v>346</v>
      </c>
      <c r="D53" s="92" t="s">
        <v>160</v>
      </c>
      <c r="E53" s="92" t="s">
        <v>155</v>
      </c>
      <c r="F53" s="92" t="s">
        <v>155</v>
      </c>
      <c r="G53" s="61" t="s">
        <v>301</v>
      </c>
      <c r="H53" s="61" t="s">
        <v>156</v>
      </c>
      <c r="I53" s="95">
        <v>307</v>
      </c>
      <c r="J53" s="95">
        <v>113</v>
      </c>
      <c r="K53" s="96" t="s">
        <v>147</v>
      </c>
      <c r="L53" s="96" t="s">
        <v>147</v>
      </c>
      <c r="M53" s="95">
        <v>420</v>
      </c>
      <c r="N53" s="61" t="s">
        <v>311</v>
      </c>
      <c r="O53" s="95">
        <v>40.5</v>
      </c>
      <c r="P53" s="95">
        <v>4</v>
      </c>
      <c r="Q53" s="96" t="s">
        <v>147</v>
      </c>
      <c r="R53" s="96" t="s">
        <v>147</v>
      </c>
      <c r="S53" s="95">
        <v>44.5</v>
      </c>
      <c r="T53" s="61" t="s">
        <v>314</v>
      </c>
      <c r="U53" s="95">
        <v>26</v>
      </c>
      <c r="V53" s="95">
        <v>4</v>
      </c>
      <c r="W53" s="65" t="s">
        <v>147</v>
      </c>
      <c r="X53" s="65" t="s">
        <v>147</v>
      </c>
      <c r="Y53" s="95">
        <v>30</v>
      </c>
      <c r="Z53" s="61" t="s">
        <v>156</v>
      </c>
      <c r="AA53" s="95">
        <v>102</v>
      </c>
      <c r="AB53" s="96" t="s">
        <v>147</v>
      </c>
      <c r="AC53" s="96" t="s">
        <v>147</v>
      </c>
      <c r="AD53" s="96" t="s">
        <v>147</v>
      </c>
      <c r="AE53" s="95">
        <v>102</v>
      </c>
      <c r="AF53" s="61" t="s">
        <v>314</v>
      </c>
      <c r="AG53" s="95">
        <v>14</v>
      </c>
      <c r="AH53" s="95">
        <v>2</v>
      </c>
      <c r="AI53" s="96" t="s">
        <v>147</v>
      </c>
      <c r="AJ53" s="96" t="s">
        <v>147</v>
      </c>
      <c r="AK53" s="95">
        <v>16</v>
      </c>
      <c r="AL53" s="61" t="s">
        <v>156</v>
      </c>
      <c r="AM53" s="95">
        <v>92</v>
      </c>
      <c r="AN53" s="95">
        <v>8</v>
      </c>
      <c r="AO53" s="96" t="s">
        <v>147</v>
      </c>
      <c r="AP53" s="96" t="s">
        <v>147</v>
      </c>
      <c r="AQ53" s="95">
        <v>100</v>
      </c>
      <c r="AR53" s="61" t="s">
        <v>156</v>
      </c>
      <c r="AS53" s="95">
        <v>34</v>
      </c>
      <c r="AT53" s="96" t="s">
        <v>147</v>
      </c>
      <c r="AU53" s="96" t="s">
        <v>147</v>
      </c>
      <c r="AV53" s="96" t="s">
        <v>147</v>
      </c>
      <c r="AW53" s="95">
        <v>34</v>
      </c>
      <c r="AX53" s="61" t="s">
        <v>156</v>
      </c>
      <c r="AY53" s="95">
        <v>106</v>
      </c>
      <c r="AZ53" s="96" t="s">
        <v>147</v>
      </c>
      <c r="BA53" s="96" t="s">
        <v>147</v>
      </c>
      <c r="BB53" s="96" t="s">
        <v>147</v>
      </c>
      <c r="BC53" s="95">
        <v>106</v>
      </c>
      <c r="BD53" s="61" t="s">
        <v>156</v>
      </c>
      <c r="BE53" s="95">
        <v>40</v>
      </c>
      <c r="BF53" s="95">
        <v>2</v>
      </c>
      <c r="BG53" s="96" t="s">
        <v>147</v>
      </c>
      <c r="BH53" s="96" t="s">
        <v>147</v>
      </c>
      <c r="BI53" s="95">
        <v>42</v>
      </c>
      <c r="BJ53" s="61" t="s">
        <v>156</v>
      </c>
      <c r="BK53" s="95">
        <v>169.65</v>
      </c>
      <c r="BL53" s="95">
        <v>11</v>
      </c>
      <c r="BM53" s="96" t="s">
        <v>147</v>
      </c>
      <c r="BN53" s="96" t="s">
        <v>147</v>
      </c>
      <c r="BO53" s="95">
        <v>180.65</v>
      </c>
      <c r="BP53" s="61" t="s">
        <v>6</v>
      </c>
      <c r="BQ53" s="96" t="s">
        <v>147</v>
      </c>
      <c r="BR53" s="96" t="s">
        <v>147</v>
      </c>
      <c r="BS53" s="96" t="s">
        <v>147</v>
      </c>
      <c r="BT53" s="96" t="s">
        <v>147</v>
      </c>
      <c r="BU53" s="96" t="s">
        <v>147</v>
      </c>
      <c r="BV53" s="63">
        <v>931.15</v>
      </c>
      <c r="BW53" s="95">
        <v>144</v>
      </c>
      <c r="BX53" s="96" t="s">
        <v>147</v>
      </c>
      <c r="BY53" s="96" t="s">
        <v>147</v>
      </c>
      <c r="BZ53" s="63">
        <v>1075.1500000000001</v>
      </c>
    </row>
    <row r="54" spans="1:78" ht="15" customHeight="1" x14ac:dyDescent="0.2">
      <c r="A54" s="60" t="s">
        <v>54</v>
      </c>
      <c r="B54" s="61" t="s">
        <v>454</v>
      </c>
      <c r="C54" s="92" t="s">
        <v>347</v>
      </c>
      <c r="D54" s="92" t="s">
        <v>160</v>
      </c>
      <c r="E54" s="92" t="s">
        <v>155</v>
      </c>
      <c r="F54" s="92" t="s">
        <v>155</v>
      </c>
      <c r="G54" s="61" t="s">
        <v>158</v>
      </c>
      <c r="H54" s="61" t="s">
        <v>311</v>
      </c>
      <c r="I54" s="95">
        <v>95.5</v>
      </c>
      <c r="J54" s="95">
        <v>149</v>
      </c>
      <c r="K54" s="96" t="s">
        <v>147</v>
      </c>
      <c r="L54" s="96" t="s">
        <v>147</v>
      </c>
      <c r="M54" s="95">
        <v>244.5</v>
      </c>
      <c r="N54" s="61" t="s">
        <v>311</v>
      </c>
      <c r="O54" s="95">
        <v>49</v>
      </c>
      <c r="P54" s="95">
        <v>42.5</v>
      </c>
      <c r="Q54" s="96" t="s">
        <v>147</v>
      </c>
      <c r="R54" s="96" t="s">
        <v>147</v>
      </c>
      <c r="S54" s="95">
        <v>91.5</v>
      </c>
      <c r="T54" s="61" t="s">
        <v>311</v>
      </c>
      <c r="U54" s="95">
        <v>29</v>
      </c>
      <c r="V54" s="95">
        <v>4</v>
      </c>
      <c r="W54" s="65" t="s">
        <v>147</v>
      </c>
      <c r="X54" s="65" t="s">
        <v>147</v>
      </c>
      <c r="Y54" s="95">
        <v>33</v>
      </c>
      <c r="Z54" s="61" t="s">
        <v>156</v>
      </c>
      <c r="AA54" s="95">
        <v>85.5</v>
      </c>
      <c r="AB54" s="96" t="s">
        <v>147</v>
      </c>
      <c r="AC54" s="96" t="s">
        <v>147</v>
      </c>
      <c r="AD54" s="96" t="s">
        <v>147</v>
      </c>
      <c r="AE54" s="95">
        <v>85.5</v>
      </c>
      <c r="AF54" s="61" t="s">
        <v>314</v>
      </c>
      <c r="AG54" s="95">
        <v>30.5</v>
      </c>
      <c r="AH54" s="96" t="s">
        <v>147</v>
      </c>
      <c r="AI54" s="96" t="s">
        <v>147</v>
      </c>
      <c r="AJ54" s="96" t="s">
        <v>147</v>
      </c>
      <c r="AK54" s="95">
        <v>30.5</v>
      </c>
      <c r="AL54" s="61" t="s">
        <v>156</v>
      </c>
      <c r="AM54" s="95">
        <v>48.5</v>
      </c>
      <c r="AN54" s="96" t="s">
        <v>147</v>
      </c>
      <c r="AO54" s="96" t="s">
        <v>147</v>
      </c>
      <c r="AP54" s="96" t="s">
        <v>147</v>
      </c>
      <c r="AQ54" s="95">
        <v>48.5</v>
      </c>
      <c r="AR54" s="61" t="s">
        <v>311</v>
      </c>
      <c r="AS54" s="95">
        <v>103</v>
      </c>
      <c r="AT54" s="96" t="s">
        <v>147</v>
      </c>
      <c r="AU54" s="96" t="s">
        <v>147</v>
      </c>
      <c r="AV54" s="96" t="s">
        <v>147</v>
      </c>
      <c r="AW54" s="95">
        <v>103</v>
      </c>
      <c r="AX54" s="61" t="s">
        <v>314</v>
      </c>
      <c r="AY54" s="95">
        <v>82</v>
      </c>
      <c r="AZ54" s="96" t="s">
        <v>147</v>
      </c>
      <c r="BA54" s="96" t="s">
        <v>147</v>
      </c>
      <c r="BB54" s="96" t="s">
        <v>147</v>
      </c>
      <c r="BC54" s="95">
        <v>82</v>
      </c>
      <c r="BD54" s="61" t="s">
        <v>311</v>
      </c>
      <c r="BE54" s="95">
        <v>31</v>
      </c>
      <c r="BF54" s="96" t="s">
        <v>147</v>
      </c>
      <c r="BG54" s="96" t="s">
        <v>147</v>
      </c>
      <c r="BH54" s="96" t="s">
        <v>147</v>
      </c>
      <c r="BI54" s="95">
        <v>31</v>
      </c>
      <c r="BJ54" s="61" t="s">
        <v>311</v>
      </c>
      <c r="BK54" s="95">
        <v>77</v>
      </c>
      <c r="BL54" s="96" t="s">
        <v>147</v>
      </c>
      <c r="BM54" s="96" t="s">
        <v>147</v>
      </c>
      <c r="BN54" s="96" t="s">
        <v>147</v>
      </c>
      <c r="BO54" s="95">
        <v>77</v>
      </c>
      <c r="BP54" s="61" t="s">
        <v>6</v>
      </c>
      <c r="BQ54" s="96" t="s">
        <v>147</v>
      </c>
      <c r="BR54" s="96" t="s">
        <v>147</v>
      </c>
      <c r="BS54" s="96" t="s">
        <v>147</v>
      </c>
      <c r="BT54" s="96" t="s">
        <v>147</v>
      </c>
      <c r="BU54" s="96" t="s">
        <v>147</v>
      </c>
      <c r="BV54" s="63">
        <v>631</v>
      </c>
      <c r="BW54" s="95">
        <v>195.5</v>
      </c>
      <c r="BX54" s="96" t="s">
        <v>147</v>
      </c>
      <c r="BY54" s="96" t="s">
        <v>147</v>
      </c>
      <c r="BZ54" s="63">
        <v>826.5</v>
      </c>
    </row>
    <row r="55" spans="1:78" ht="15" customHeight="1" x14ac:dyDescent="0.2">
      <c r="A55" s="60" t="s">
        <v>73</v>
      </c>
      <c r="B55" s="61" t="s">
        <v>454</v>
      </c>
      <c r="C55" s="92" t="s">
        <v>348</v>
      </c>
      <c r="D55" s="92" t="s">
        <v>160</v>
      </c>
      <c r="E55" s="92" t="s">
        <v>155</v>
      </c>
      <c r="F55" s="92" t="s">
        <v>155</v>
      </c>
      <c r="G55" s="61" t="s">
        <v>301</v>
      </c>
      <c r="H55" s="61" t="s">
        <v>314</v>
      </c>
      <c r="I55" s="95">
        <v>74</v>
      </c>
      <c r="J55" s="95">
        <v>222</v>
      </c>
      <c r="K55" s="96" t="s">
        <v>147</v>
      </c>
      <c r="L55" s="96" t="s">
        <v>147</v>
      </c>
      <c r="M55" s="95">
        <v>296</v>
      </c>
      <c r="N55" s="61" t="s">
        <v>314</v>
      </c>
      <c r="O55" s="95">
        <v>44</v>
      </c>
      <c r="P55" s="95">
        <v>44</v>
      </c>
      <c r="Q55" s="96" t="s">
        <v>147</v>
      </c>
      <c r="R55" s="96" t="s">
        <v>147</v>
      </c>
      <c r="S55" s="95">
        <v>88</v>
      </c>
      <c r="T55" s="61" t="s">
        <v>314</v>
      </c>
      <c r="U55" s="95">
        <v>24</v>
      </c>
      <c r="V55" s="96" t="s">
        <v>147</v>
      </c>
      <c r="W55" s="65" t="s">
        <v>147</v>
      </c>
      <c r="X55" s="65" t="s">
        <v>147</v>
      </c>
      <c r="Y55" s="95">
        <v>24</v>
      </c>
      <c r="Z55" s="61" t="s">
        <v>314</v>
      </c>
      <c r="AA55" s="95">
        <v>48</v>
      </c>
      <c r="AB55" s="96" t="s">
        <v>147</v>
      </c>
      <c r="AC55" s="96" t="s">
        <v>147</v>
      </c>
      <c r="AD55" s="96" t="s">
        <v>147</v>
      </c>
      <c r="AE55" s="95">
        <v>48</v>
      </c>
      <c r="AF55" s="61" t="s">
        <v>314</v>
      </c>
      <c r="AG55" s="95">
        <v>22</v>
      </c>
      <c r="AH55" s="96" t="s">
        <v>147</v>
      </c>
      <c r="AI55" s="96" t="s">
        <v>147</v>
      </c>
      <c r="AJ55" s="96" t="s">
        <v>147</v>
      </c>
      <c r="AK55" s="95">
        <v>22</v>
      </c>
      <c r="AL55" s="61" t="s">
        <v>314</v>
      </c>
      <c r="AM55" s="95">
        <v>40</v>
      </c>
      <c r="AN55" s="95">
        <v>14</v>
      </c>
      <c r="AO55" s="96" t="s">
        <v>147</v>
      </c>
      <c r="AP55" s="96" t="s">
        <v>147</v>
      </c>
      <c r="AQ55" s="95">
        <v>54</v>
      </c>
      <c r="AR55" s="61" t="s">
        <v>314</v>
      </c>
      <c r="AS55" s="95">
        <v>76</v>
      </c>
      <c r="AT55" s="95">
        <v>43</v>
      </c>
      <c r="AU55" s="96" t="s">
        <v>147</v>
      </c>
      <c r="AV55" s="96" t="s">
        <v>147</v>
      </c>
      <c r="AW55" s="95">
        <v>119</v>
      </c>
      <c r="AX55" s="61" t="s">
        <v>314</v>
      </c>
      <c r="AY55" s="95">
        <v>64</v>
      </c>
      <c r="AZ55" s="96" t="s">
        <v>147</v>
      </c>
      <c r="BA55" s="96" t="s">
        <v>147</v>
      </c>
      <c r="BB55" s="96" t="s">
        <v>147</v>
      </c>
      <c r="BC55" s="95">
        <v>64</v>
      </c>
      <c r="BD55" s="61" t="s">
        <v>314</v>
      </c>
      <c r="BE55" s="95">
        <v>11</v>
      </c>
      <c r="BF55" s="95">
        <v>3</v>
      </c>
      <c r="BG55" s="96" t="s">
        <v>147</v>
      </c>
      <c r="BH55" s="96" t="s">
        <v>147</v>
      </c>
      <c r="BI55" s="95">
        <v>14</v>
      </c>
      <c r="BJ55" s="61" t="s">
        <v>314</v>
      </c>
      <c r="BK55" s="95">
        <v>61</v>
      </c>
      <c r="BL55" s="96" t="s">
        <v>147</v>
      </c>
      <c r="BM55" s="96" t="s">
        <v>147</v>
      </c>
      <c r="BN55" s="96" t="s">
        <v>147</v>
      </c>
      <c r="BO55" s="95">
        <v>61</v>
      </c>
      <c r="BP55" s="61" t="s">
        <v>314</v>
      </c>
      <c r="BQ55" s="95">
        <v>7</v>
      </c>
      <c r="BR55" s="96" t="s">
        <v>147</v>
      </c>
      <c r="BS55" s="96" t="s">
        <v>147</v>
      </c>
      <c r="BT55" s="96" t="s">
        <v>147</v>
      </c>
      <c r="BU55" s="95">
        <v>7</v>
      </c>
      <c r="BV55" s="63">
        <v>471</v>
      </c>
      <c r="BW55" s="95">
        <v>326</v>
      </c>
      <c r="BX55" s="96" t="s">
        <v>147</v>
      </c>
      <c r="BY55" s="96" t="s">
        <v>147</v>
      </c>
      <c r="BZ55" s="63">
        <v>797</v>
      </c>
    </row>
    <row r="56" spans="1:78" ht="15" customHeight="1" x14ac:dyDescent="0.2">
      <c r="A56" s="60" t="s">
        <v>73</v>
      </c>
      <c r="B56" s="61" t="s">
        <v>454</v>
      </c>
      <c r="C56" s="92" t="s">
        <v>349</v>
      </c>
      <c r="D56" s="92" t="s">
        <v>160</v>
      </c>
      <c r="E56" s="92" t="s">
        <v>155</v>
      </c>
      <c r="F56" s="92" t="s">
        <v>155</v>
      </c>
      <c r="G56" s="61" t="s">
        <v>158</v>
      </c>
      <c r="H56" s="61" t="s">
        <v>156</v>
      </c>
      <c r="I56" s="95">
        <v>66</v>
      </c>
      <c r="J56" s="95">
        <v>213</v>
      </c>
      <c r="K56" s="96" t="s">
        <v>147</v>
      </c>
      <c r="L56" s="96" t="s">
        <v>147</v>
      </c>
      <c r="M56" s="95">
        <v>279</v>
      </c>
      <c r="N56" s="61" t="s">
        <v>311</v>
      </c>
      <c r="O56" s="95">
        <v>61</v>
      </c>
      <c r="P56" s="95">
        <v>58</v>
      </c>
      <c r="Q56" s="96" t="s">
        <v>147</v>
      </c>
      <c r="R56" s="96" t="s">
        <v>147</v>
      </c>
      <c r="S56" s="95">
        <v>119</v>
      </c>
      <c r="T56" s="61" t="s">
        <v>311</v>
      </c>
      <c r="U56" s="95">
        <v>52</v>
      </c>
      <c r="V56" s="95">
        <v>15</v>
      </c>
      <c r="W56" s="65" t="s">
        <v>147</v>
      </c>
      <c r="X56" s="65" t="s">
        <v>147</v>
      </c>
      <c r="Y56" s="95">
        <v>67</v>
      </c>
      <c r="Z56" s="61" t="s">
        <v>156</v>
      </c>
      <c r="AA56" s="95">
        <v>63</v>
      </c>
      <c r="AB56" s="96" t="s">
        <v>147</v>
      </c>
      <c r="AC56" s="96" t="s">
        <v>147</v>
      </c>
      <c r="AD56" s="96" t="s">
        <v>147</v>
      </c>
      <c r="AE56" s="95">
        <v>63</v>
      </c>
      <c r="AF56" s="61" t="s">
        <v>156</v>
      </c>
      <c r="AG56" s="95">
        <v>20</v>
      </c>
      <c r="AH56" s="95">
        <v>21</v>
      </c>
      <c r="AI56" s="96" t="s">
        <v>147</v>
      </c>
      <c r="AJ56" s="96" t="s">
        <v>147</v>
      </c>
      <c r="AK56" s="95">
        <v>41</v>
      </c>
      <c r="AL56" s="61" t="s">
        <v>314</v>
      </c>
      <c r="AM56" s="95">
        <v>53</v>
      </c>
      <c r="AN56" s="96" t="s">
        <v>147</v>
      </c>
      <c r="AO56" s="96" t="s">
        <v>147</v>
      </c>
      <c r="AP56" s="96" t="s">
        <v>147</v>
      </c>
      <c r="AQ56" s="95">
        <v>53</v>
      </c>
      <c r="AR56" s="61" t="s">
        <v>311</v>
      </c>
      <c r="AS56" s="95">
        <v>114</v>
      </c>
      <c r="AT56" s="96" t="s">
        <v>147</v>
      </c>
      <c r="AU56" s="96" t="s">
        <v>147</v>
      </c>
      <c r="AV56" s="96" t="s">
        <v>147</v>
      </c>
      <c r="AW56" s="95">
        <v>114</v>
      </c>
      <c r="AX56" s="61" t="s">
        <v>314</v>
      </c>
      <c r="AY56" s="95">
        <v>50</v>
      </c>
      <c r="AZ56" s="96" t="s">
        <v>147</v>
      </c>
      <c r="BA56" s="96" t="s">
        <v>147</v>
      </c>
      <c r="BB56" s="96" t="s">
        <v>147</v>
      </c>
      <c r="BC56" s="95">
        <v>50</v>
      </c>
      <c r="BD56" s="61" t="s">
        <v>314</v>
      </c>
      <c r="BE56" s="95">
        <v>19</v>
      </c>
      <c r="BF56" s="96" t="s">
        <v>147</v>
      </c>
      <c r="BG56" s="96" t="s">
        <v>147</v>
      </c>
      <c r="BH56" s="96" t="s">
        <v>147</v>
      </c>
      <c r="BI56" s="95">
        <v>19</v>
      </c>
      <c r="BJ56" s="61" t="s">
        <v>311</v>
      </c>
      <c r="BK56" s="95">
        <v>84</v>
      </c>
      <c r="BL56" s="96" t="s">
        <v>147</v>
      </c>
      <c r="BM56" s="96" t="s">
        <v>147</v>
      </c>
      <c r="BN56" s="96" t="s">
        <v>147</v>
      </c>
      <c r="BO56" s="95">
        <v>84</v>
      </c>
      <c r="BP56" s="61" t="s">
        <v>6</v>
      </c>
      <c r="BQ56" s="96" t="s">
        <v>147</v>
      </c>
      <c r="BR56" s="96" t="s">
        <v>147</v>
      </c>
      <c r="BS56" s="96" t="s">
        <v>147</v>
      </c>
      <c r="BT56" s="96" t="s">
        <v>147</v>
      </c>
      <c r="BU56" s="96" t="s">
        <v>147</v>
      </c>
      <c r="BV56" s="63">
        <v>582</v>
      </c>
      <c r="BW56" s="95">
        <v>307</v>
      </c>
      <c r="BX56" s="96" t="s">
        <v>147</v>
      </c>
      <c r="BY56" s="96" t="s">
        <v>147</v>
      </c>
      <c r="BZ56" s="63">
        <v>889</v>
      </c>
    </row>
    <row r="57" spans="1:78" ht="15" customHeight="1" x14ac:dyDescent="0.2">
      <c r="A57" s="60" t="s">
        <v>73</v>
      </c>
      <c r="B57" s="61" t="s">
        <v>454</v>
      </c>
      <c r="C57" s="92" t="s">
        <v>350</v>
      </c>
      <c r="D57" s="92" t="s">
        <v>160</v>
      </c>
      <c r="E57" s="92" t="s">
        <v>158</v>
      </c>
      <c r="F57" s="92" t="s">
        <v>155</v>
      </c>
      <c r="G57" s="61" t="s">
        <v>158</v>
      </c>
      <c r="H57" s="61" t="s">
        <v>161</v>
      </c>
      <c r="I57" s="95">
        <v>96</v>
      </c>
      <c r="J57" s="95">
        <v>136</v>
      </c>
      <c r="K57" s="95">
        <v>4</v>
      </c>
      <c r="L57" s="96" t="s">
        <v>147</v>
      </c>
      <c r="M57" s="95">
        <v>236</v>
      </c>
      <c r="N57" s="61" t="s">
        <v>161</v>
      </c>
      <c r="O57" s="95">
        <v>65</v>
      </c>
      <c r="P57" s="95">
        <v>59</v>
      </c>
      <c r="Q57" s="95">
        <v>3</v>
      </c>
      <c r="R57" s="96" t="s">
        <v>147</v>
      </c>
      <c r="S57" s="95">
        <v>127</v>
      </c>
      <c r="T57" s="61" t="s">
        <v>161</v>
      </c>
      <c r="U57" s="95">
        <v>24</v>
      </c>
      <c r="V57" s="95">
        <v>15</v>
      </c>
      <c r="W57" s="65" t="s">
        <v>147</v>
      </c>
      <c r="X57" s="65" t="s">
        <v>147</v>
      </c>
      <c r="Y57" s="95">
        <v>39</v>
      </c>
      <c r="Z57" s="61" t="s">
        <v>161</v>
      </c>
      <c r="AA57" s="95">
        <v>96</v>
      </c>
      <c r="AB57" s="95">
        <v>3</v>
      </c>
      <c r="AC57" s="96" t="s">
        <v>147</v>
      </c>
      <c r="AD57" s="96" t="s">
        <v>147</v>
      </c>
      <c r="AE57" s="95">
        <v>99</v>
      </c>
      <c r="AF57" s="61" t="s">
        <v>161</v>
      </c>
      <c r="AG57" s="95">
        <v>17</v>
      </c>
      <c r="AH57" s="95">
        <v>14</v>
      </c>
      <c r="AI57" s="96" t="s">
        <v>147</v>
      </c>
      <c r="AJ57" s="96" t="s">
        <v>147</v>
      </c>
      <c r="AK57" s="95">
        <v>31</v>
      </c>
      <c r="AL57" s="61" t="s">
        <v>161</v>
      </c>
      <c r="AM57" s="95">
        <v>57</v>
      </c>
      <c r="AN57" s="96" t="s">
        <v>147</v>
      </c>
      <c r="AO57" s="96" t="s">
        <v>147</v>
      </c>
      <c r="AP57" s="96" t="s">
        <v>147</v>
      </c>
      <c r="AQ57" s="95">
        <v>57</v>
      </c>
      <c r="AR57" s="61" t="s">
        <v>161</v>
      </c>
      <c r="AS57" s="95">
        <v>103</v>
      </c>
      <c r="AT57" s="96" t="s">
        <v>147</v>
      </c>
      <c r="AU57" s="96" t="s">
        <v>147</v>
      </c>
      <c r="AV57" s="96" t="s">
        <v>147</v>
      </c>
      <c r="AW57" s="95">
        <v>103</v>
      </c>
      <c r="AX57" s="61" t="s">
        <v>161</v>
      </c>
      <c r="AY57" s="95">
        <v>81</v>
      </c>
      <c r="AZ57" s="96" t="s">
        <v>147</v>
      </c>
      <c r="BA57" s="96" t="s">
        <v>147</v>
      </c>
      <c r="BB57" s="96" t="s">
        <v>147</v>
      </c>
      <c r="BC57" s="95">
        <v>81</v>
      </c>
      <c r="BD57" s="61" t="s">
        <v>161</v>
      </c>
      <c r="BE57" s="95">
        <v>21</v>
      </c>
      <c r="BF57" s="96" t="s">
        <v>147</v>
      </c>
      <c r="BG57" s="96" t="s">
        <v>147</v>
      </c>
      <c r="BH57" s="96" t="s">
        <v>147</v>
      </c>
      <c r="BI57" s="95">
        <v>21</v>
      </c>
      <c r="BJ57" s="61" t="s">
        <v>161</v>
      </c>
      <c r="BK57" s="95">
        <v>82</v>
      </c>
      <c r="BL57" s="96" t="s">
        <v>147</v>
      </c>
      <c r="BM57" s="95">
        <v>9</v>
      </c>
      <c r="BN57" s="96" t="s">
        <v>147</v>
      </c>
      <c r="BO57" s="95">
        <v>91</v>
      </c>
      <c r="BP57" s="61" t="s">
        <v>6</v>
      </c>
      <c r="BQ57" s="96" t="s">
        <v>147</v>
      </c>
      <c r="BR57" s="96" t="s">
        <v>147</v>
      </c>
      <c r="BS57" s="96" t="s">
        <v>147</v>
      </c>
      <c r="BT57" s="96" t="s">
        <v>147</v>
      </c>
      <c r="BU57" s="96" t="s">
        <v>147</v>
      </c>
      <c r="BV57" s="63">
        <v>642</v>
      </c>
      <c r="BW57" s="95">
        <v>227</v>
      </c>
      <c r="BX57" s="95">
        <v>16</v>
      </c>
      <c r="BY57" s="96" t="s">
        <v>147</v>
      </c>
      <c r="BZ57" s="63">
        <v>885</v>
      </c>
    </row>
    <row r="58" spans="1:78" ht="15" customHeight="1" x14ac:dyDescent="0.2">
      <c r="A58" s="60" t="s">
        <v>48</v>
      </c>
      <c r="B58" s="61" t="s">
        <v>454</v>
      </c>
      <c r="C58" s="92" t="s">
        <v>351</v>
      </c>
      <c r="D58" s="92" t="s">
        <v>160</v>
      </c>
      <c r="E58" s="92" t="s">
        <v>155</v>
      </c>
      <c r="F58" s="92" t="s">
        <v>155</v>
      </c>
      <c r="G58" s="61" t="s">
        <v>158</v>
      </c>
      <c r="H58" s="61" t="s">
        <v>315</v>
      </c>
      <c r="I58" s="95">
        <v>96</v>
      </c>
      <c r="J58" s="95">
        <v>245</v>
      </c>
      <c r="K58" s="95">
        <v>6</v>
      </c>
      <c r="L58" s="96" t="s">
        <v>147</v>
      </c>
      <c r="M58" s="95">
        <v>347</v>
      </c>
      <c r="N58" s="61" t="s">
        <v>313</v>
      </c>
      <c r="O58" s="95">
        <v>51</v>
      </c>
      <c r="P58" s="95">
        <v>45</v>
      </c>
      <c r="Q58" s="96" t="s">
        <v>147</v>
      </c>
      <c r="R58" s="96" t="s">
        <v>147</v>
      </c>
      <c r="S58" s="95">
        <v>96</v>
      </c>
      <c r="T58" s="61" t="s">
        <v>313</v>
      </c>
      <c r="U58" s="95">
        <v>12</v>
      </c>
      <c r="V58" s="96" t="s">
        <v>147</v>
      </c>
      <c r="W58" s="65" t="s">
        <v>147</v>
      </c>
      <c r="X58" s="65" t="s">
        <v>147</v>
      </c>
      <c r="Y58" s="95">
        <v>12</v>
      </c>
      <c r="Z58" s="61" t="s">
        <v>312</v>
      </c>
      <c r="AA58" s="95">
        <v>8</v>
      </c>
      <c r="AB58" s="96" t="s">
        <v>147</v>
      </c>
      <c r="AC58" s="96" t="s">
        <v>147</v>
      </c>
      <c r="AD58" s="96" t="s">
        <v>147</v>
      </c>
      <c r="AE58" s="95">
        <v>8</v>
      </c>
      <c r="AF58" s="61" t="s">
        <v>313</v>
      </c>
      <c r="AG58" s="95">
        <v>7</v>
      </c>
      <c r="AH58" s="96" t="s">
        <v>147</v>
      </c>
      <c r="AI58" s="96" t="s">
        <v>147</v>
      </c>
      <c r="AJ58" s="96" t="s">
        <v>147</v>
      </c>
      <c r="AK58" s="95">
        <v>7</v>
      </c>
      <c r="AL58" s="61" t="s">
        <v>315</v>
      </c>
      <c r="AM58" s="95">
        <v>66</v>
      </c>
      <c r="AN58" s="96" t="s">
        <v>147</v>
      </c>
      <c r="AO58" s="96" t="s">
        <v>147</v>
      </c>
      <c r="AP58" s="96" t="s">
        <v>147</v>
      </c>
      <c r="AQ58" s="95">
        <v>66</v>
      </c>
      <c r="AR58" s="61" t="s">
        <v>311</v>
      </c>
      <c r="AS58" s="95">
        <v>70</v>
      </c>
      <c r="AT58" s="96" t="s">
        <v>147</v>
      </c>
      <c r="AU58" s="96" t="s">
        <v>147</v>
      </c>
      <c r="AV58" s="96" t="s">
        <v>147</v>
      </c>
      <c r="AW58" s="95">
        <v>70</v>
      </c>
      <c r="AX58" s="61" t="s">
        <v>315</v>
      </c>
      <c r="AY58" s="95">
        <v>64</v>
      </c>
      <c r="AZ58" s="95">
        <v>35</v>
      </c>
      <c r="BA58" s="96" t="s">
        <v>147</v>
      </c>
      <c r="BB58" s="96" t="s">
        <v>147</v>
      </c>
      <c r="BC58" s="95">
        <v>99</v>
      </c>
      <c r="BD58" s="61" t="s">
        <v>314</v>
      </c>
      <c r="BE58" s="95">
        <v>2</v>
      </c>
      <c r="BF58" s="96" t="s">
        <v>147</v>
      </c>
      <c r="BG58" s="96" t="s">
        <v>147</v>
      </c>
      <c r="BH58" s="96" t="s">
        <v>147</v>
      </c>
      <c r="BI58" s="95">
        <v>2</v>
      </c>
      <c r="BJ58" s="61" t="s">
        <v>315</v>
      </c>
      <c r="BK58" s="95">
        <v>80</v>
      </c>
      <c r="BL58" s="95">
        <v>15</v>
      </c>
      <c r="BM58" s="96" t="s">
        <v>147</v>
      </c>
      <c r="BN58" s="96" t="s">
        <v>147</v>
      </c>
      <c r="BO58" s="95">
        <v>95</v>
      </c>
      <c r="BP58" s="61" t="s">
        <v>311</v>
      </c>
      <c r="BQ58" s="95">
        <v>3</v>
      </c>
      <c r="BR58" s="96" t="s">
        <v>147</v>
      </c>
      <c r="BS58" s="96" t="s">
        <v>147</v>
      </c>
      <c r="BT58" s="96" t="s">
        <v>147</v>
      </c>
      <c r="BU58" s="95">
        <v>3</v>
      </c>
      <c r="BV58" s="63">
        <v>459</v>
      </c>
      <c r="BW58" s="95">
        <v>340</v>
      </c>
      <c r="BX58" s="95">
        <v>6</v>
      </c>
      <c r="BY58" s="96" t="s">
        <v>147</v>
      </c>
      <c r="BZ58" s="63">
        <v>805</v>
      </c>
    </row>
    <row r="59" spans="1:78" ht="15" customHeight="1" x14ac:dyDescent="0.2">
      <c r="A59" s="60" t="s">
        <v>61</v>
      </c>
      <c r="B59" s="61" t="s">
        <v>454</v>
      </c>
      <c r="C59" s="92" t="s">
        <v>352</v>
      </c>
      <c r="D59" s="92" t="s">
        <v>160</v>
      </c>
      <c r="E59" s="92" t="s">
        <v>155</v>
      </c>
      <c r="F59" s="92" t="s">
        <v>155</v>
      </c>
      <c r="G59" s="61" t="s">
        <v>235</v>
      </c>
      <c r="H59" s="61" t="s">
        <v>156</v>
      </c>
      <c r="I59" s="95">
        <v>58.75</v>
      </c>
      <c r="J59" s="95">
        <v>156</v>
      </c>
      <c r="K59" s="95">
        <v>3</v>
      </c>
      <c r="L59" s="96" t="s">
        <v>147</v>
      </c>
      <c r="M59" s="95">
        <v>217.75</v>
      </c>
      <c r="N59" s="61" t="s">
        <v>156</v>
      </c>
      <c r="O59" s="95">
        <v>72.45</v>
      </c>
      <c r="P59" s="95">
        <v>35</v>
      </c>
      <c r="Q59" s="96" t="s">
        <v>147</v>
      </c>
      <c r="R59" s="96" t="s">
        <v>147</v>
      </c>
      <c r="S59" s="95">
        <v>107.45</v>
      </c>
      <c r="T59" s="61" t="s">
        <v>156</v>
      </c>
      <c r="U59" s="95">
        <v>10.25</v>
      </c>
      <c r="V59" s="95">
        <v>36</v>
      </c>
      <c r="W59" s="65" t="s">
        <v>147</v>
      </c>
      <c r="X59" s="65" t="s">
        <v>147</v>
      </c>
      <c r="Y59" s="95">
        <v>46.25</v>
      </c>
      <c r="Z59" s="61" t="s">
        <v>314</v>
      </c>
      <c r="AA59" s="95">
        <v>18</v>
      </c>
      <c r="AB59" s="96" t="s">
        <v>147</v>
      </c>
      <c r="AC59" s="96" t="s">
        <v>147</v>
      </c>
      <c r="AD59" s="96" t="s">
        <v>147</v>
      </c>
      <c r="AE59" s="95">
        <v>18</v>
      </c>
      <c r="AF59" s="61" t="s">
        <v>314</v>
      </c>
      <c r="AG59" s="95">
        <v>16</v>
      </c>
      <c r="AH59" s="96" t="s">
        <v>147</v>
      </c>
      <c r="AI59" s="96" t="s">
        <v>147</v>
      </c>
      <c r="AJ59" s="96" t="s">
        <v>147</v>
      </c>
      <c r="AK59" s="95">
        <v>16</v>
      </c>
      <c r="AL59" s="61" t="s">
        <v>314</v>
      </c>
      <c r="AM59" s="95">
        <v>20.3</v>
      </c>
      <c r="AN59" s="96" t="s">
        <v>147</v>
      </c>
      <c r="AO59" s="96" t="s">
        <v>147</v>
      </c>
      <c r="AP59" s="96" t="s">
        <v>147</v>
      </c>
      <c r="AQ59" s="95">
        <v>20.3</v>
      </c>
      <c r="AR59" s="61" t="s">
        <v>156</v>
      </c>
      <c r="AS59" s="95">
        <v>109</v>
      </c>
      <c r="AT59" s="96" t="s">
        <v>147</v>
      </c>
      <c r="AU59" s="96" t="s">
        <v>147</v>
      </c>
      <c r="AV59" s="96" t="s">
        <v>147</v>
      </c>
      <c r="AW59" s="95">
        <v>109</v>
      </c>
      <c r="AX59" s="61" t="s">
        <v>156</v>
      </c>
      <c r="AY59" s="95">
        <v>61.3</v>
      </c>
      <c r="AZ59" s="96" t="s">
        <v>147</v>
      </c>
      <c r="BA59" s="96" t="s">
        <v>147</v>
      </c>
      <c r="BB59" s="96" t="s">
        <v>147</v>
      </c>
      <c r="BC59" s="95">
        <v>61.3</v>
      </c>
      <c r="BD59" s="61" t="s">
        <v>314</v>
      </c>
      <c r="BE59" s="95">
        <v>1.7</v>
      </c>
      <c r="BF59" s="96" t="s">
        <v>147</v>
      </c>
      <c r="BG59" s="96" t="s">
        <v>147</v>
      </c>
      <c r="BH59" s="96" t="s">
        <v>147</v>
      </c>
      <c r="BI59" s="95">
        <v>1.7</v>
      </c>
      <c r="BJ59" s="61" t="s">
        <v>315</v>
      </c>
      <c r="BK59" s="95">
        <v>61</v>
      </c>
      <c r="BL59" s="96" t="s">
        <v>147</v>
      </c>
      <c r="BM59" s="95">
        <v>3.5</v>
      </c>
      <c r="BN59" s="96" t="s">
        <v>147</v>
      </c>
      <c r="BO59" s="95">
        <v>64.5</v>
      </c>
      <c r="BP59" s="61" t="s">
        <v>6</v>
      </c>
      <c r="BQ59" s="96" t="s">
        <v>147</v>
      </c>
      <c r="BR59" s="96" t="s">
        <v>147</v>
      </c>
      <c r="BS59" s="96" t="s">
        <v>147</v>
      </c>
      <c r="BT59" s="96" t="s">
        <v>147</v>
      </c>
      <c r="BU59" s="96" t="s">
        <v>147</v>
      </c>
      <c r="BV59" s="63">
        <v>428.75</v>
      </c>
      <c r="BW59" s="95">
        <v>227</v>
      </c>
      <c r="BX59" s="95">
        <v>6.5</v>
      </c>
      <c r="BY59" s="96" t="s">
        <v>147</v>
      </c>
      <c r="BZ59" s="63">
        <v>662.25</v>
      </c>
    </row>
    <row r="60" spans="1:78" ht="15" customHeight="1" x14ac:dyDescent="0.2">
      <c r="A60" s="60" t="s">
        <v>75</v>
      </c>
      <c r="B60" s="61" t="s">
        <v>454</v>
      </c>
      <c r="C60" s="92" t="s">
        <v>353</v>
      </c>
      <c r="D60" s="92" t="s">
        <v>160</v>
      </c>
      <c r="E60" s="92" t="s">
        <v>155</v>
      </c>
      <c r="F60" s="92" t="s">
        <v>155</v>
      </c>
      <c r="G60" s="61" t="s">
        <v>309</v>
      </c>
      <c r="H60" s="61" t="s">
        <v>156</v>
      </c>
      <c r="I60" s="95">
        <v>66</v>
      </c>
      <c r="J60" s="95">
        <v>144</v>
      </c>
      <c r="K60" s="96" t="s">
        <v>147</v>
      </c>
      <c r="L60" s="96" t="s">
        <v>147</v>
      </c>
      <c r="M60" s="95">
        <v>210</v>
      </c>
      <c r="N60" s="61" t="s">
        <v>156</v>
      </c>
      <c r="O60" s="95">
        <v>45</v>
      </c>
      <c r="P60" s="95">
        <v>87</v>
      </c>
      <c r="Q60" s="96" t="s">
        <v>147</v>
      </c>
      <c r="R60" s="96" t="s">
        <v>147</v>
      </c>
      <c r="S60" s="95">
        <v>132</v>
      </c>
      <c r="T60" s="61" t="s">
        <v>156</v>
      </c>
      <c r="U60" s="95">
        <v>30</v>
      </c>
      <c r="V60" s="95">
        <v>90</v>
      </c>
      <c r="W60" s="65" t="s">
        <v>147</v>
      </c>
      <c r="X60" s="65" t="s">
        <v>147</v>
      </c>
      <c r="Y60" s="95">
        <v>120</v>
      </c>
      <c r="Z60" s="61" t="s">
        <v>156</v>
      </c>
      <c r="AA60" s="95">
        <v>75</v>
      </c>
      <c r="AB60" s="96" t="s">
        <v>147</v>
      </c>
      <c r="AC60" s="96" t="s">
        <v>147</v>
      </c>
      <c r="AD60" s="96" t="s">
        <v>147</v>
      </c>
      <c r="AE60" s="95">
        <v>75</v>
      </c>
      <c r="AF60" s="61" t="s">
        <v>156</v>
      </c>
      <c r="AG60" s="95">
        <v>3</v>
      </c>
      <c r="AH60" s="95">
        <v>3</v>
      </c>
      <c r="AI60" s="96" t="s">
        <v>147</v>
      </c>
      <c r="AJ60" s="96" t="s">
        <v>147</v>
      </c>
      <c r="AK60" s="95">
        <v>6</v>
      </c>
      <c r="AL60" s="61" t="s">
        <v>156</v>
      </c>
      <c r="AM60" s="95">
        <v>52</v>
      </c>
      <c r="AN60" s="95">
        <v>52</v>
      </c>
      <c r="AO60" s="96" t="s">
        <v>147</v>
      </c>
      <c r="AP60" s="96" t="s">
        <v>147</v>
      </c>
      <c r="AQ60" s="95">
        <v>104</v>
      </c>
      <c r="AR60" s="61" t="s">
        <v>156</v>
      </c>
      <c r="AS60" s="95">
        <v>80</v>
      </c>
      <c r="AT60" s="96" t="s">
        <v>147</v>
      </c>
      <c r="AU60" s="96" t="s">
        <v>147</v>
      </c>
      <c r="AV60" s="96" t="s">
        <v>147</v>
      </c>
      <c r="AW60" s="95">
        <v>80</v>
      </c>
      <c r="AX60" s="61" t="s">
        <v>156</v>
      </c>
      <c r="AY60" s="95">
        <v>80</v>
      </c>
      <c r="AZ60" s="96" t="s">
        <v>147</v>
      </c>
      <c r="BA60" s="96" t="s">
        <v>147</v>
      </c>
      <c r="BB60" s="96" t="s">
        <v>147</v>
      </c>
      <c r="BC60" s="95">
        <v>80</v>
      </c>
      <c r="BD60" s="61" t="s">
        <v>156</v>
      </c>
      <c r="BE60" s="95">
        <v>12</v>
      </c>
      <c r="BF60" s="95">
        <v>12</v>
      </c>
      <c r="BG60" s="96" t="s">
        <v>147</v>
      </c>
      <c r="BH60" s="96" t="s">
        <v>147</v>
      </c>
      <c r="BI60" s="95">
        <v>24</v>
      </c>
      <c r="BJ60" s="61" t="s">
        <v>156</v>
      </c>
      <c r="BK60" s="95">
        <v>80</v>
      </c>
      <c r="BL60" s="96" t="s">
        <v>147</v>
      </c>
      <c r="BM60" s="96" t="s">
        <v>147</v>
      </c>
      <c r="BN60" s="96" t="s">
        <v>147</v>
      </c>
      <c r="BO60" s="95">
        <v>80</v>
      </c>
      <c r="BP60" s="61" t="s">
        <v>156</v>
      </c>
      <c r="BQ60" s="95">
        <v>13</v>
      </c>
      <c r="BR60" s="96" t="s">
        <v>147</v>
      </c>
      <c r="BS60" s="96" t="s">
        <v>147</v>
      </c>
      <c r="BT60" s="96" t="s">
        <v>147</v>
      </c>
      <c r="BU60" s="95">
        <v>13</v>
      </c>
      <c r="BV60" s="63">
        <v>536</v>
      </c>
      <c r="BW60" s="95">
        <v>388</v>
      </c>
      <c r="BX60" s="96" t="s">
        <v>147</v>
      </c>
      <c r="BY60" s="96" t="s">
        <v>147</v>
      </c>
      <c r="BZ60" s="63">
        <v>924</v>
      </c>
    </row>
    <row r="61" spans="1:78" ht="15" customHeight="1" x14ac:dyDescent="0.2">
      <c r="A61" s="60" t="s">
        <v>31</v>
      </c>
      <c r="B61" s="61" t="s">
        <v>298</v>
      </c>
      <c r="C61" s="92" t="s">
        <v>32</v>
      </c>
      <c r="D61" s="92" t="s">
        <v>154</v>
      </c>
      <c r="E61" s="92" t="s">
        <v>158</v>
      </c>
      <c r="F61" s="92" t="s">
        <v>155</v>
      </c>
      <c r="G61" s="61" t="s">
        <v>235</v>
      </c>
      <c r="H61" s="61" t="s">
        <v>317</v>
      </c>
      <c r="I61" s="95">
        <v>86</v>
      </c>
      <c r="J61" s="95">
        <v>160</v>
      </c>
      <c r="K61" s="96" t="s">
        <v>147</v>
      </c>
      <c r="L61" s="96" t="s">
        <v>147</v>
      </c>
      <c r="M61" s="95">
        <v>246</v>
      </c>
      <c r="N61" s="61" t="s">
        <v>161</v>
      </c>
      <c r="O61" s="95">
        <v>69</v>
      </c>
      <c r="P61" s="95">
        <v>58</v>
      </c>
      <c r="Q61" s="96" t="s">
        <v>147</v>
      </c>
      <c r="R61" s="96" t="s">
        <v>147</v>
      </c>
      <c r="S61" s="95">
        <v>127</v>
      </c>
      <c r="T61" s="61" t="s">
        <v>161</v>
      </c>
      <c r="U61" s="95">
        <v>14</v>
      </c>
      <c r="V61" s="95">
        <v>6</v>
      </c>
      <c r="W61" s="65" t="s">
        <v>147</v>
      </c>
      <c r="X61" s="65" t="s">
        <v>147</v>
      </c>
      <c r="Y61" s="95">
        <v>20</v>
      </c>
      <c r="Z61" s="61" t="s">
        <v>161</v>
      </c>
      <c r="AA61" s="95">
        <v>64</v>
      </c>
      <c r="AB61" s="96" t="s">
        <v>147</v>
      </c>
      <c r="AC61" s="96" t="s">
        <v>147</v>
      </c>
      <c r="AD61" s="96" t="s">
        <v>147</v>
      </c>
      <c r="AE61" s="95">
        <v>64</v>
      </c>
      <c r="AF61" s="61" t="s">
        <v>161</v>
      </c>
      <c r="AG61" s="95">
        <v>33</v>
      </c>
      <c r="AH61" s="95">
        <v>48</v>
      </c>
      <c r="AI61" s="96" t="s">
        <v>147</v>
      </c>
      <c r="AJ61" s="96" t="s">
        <v>147</v>
      </c>
      <c r="AK61" s="95">
        <v>81</v>
      </c>
      <c r="AL61" s="61" t="s">
        <v>161</v>
      </c>
      <c r="AM61" s="95">
        <v>64</v>
      </c>
      <c r="AN61" s="95">
        <v>9</v>
      </c>
      <c r="AO61" s="96" t="s">
        <v>147</v>
      </c>
      <c r="AP61" s="96" t="s">
        <v>147</v>
      </c>
      <c r="AQ61" s="95">
        <v>73</v>
      </c>
      <c r="AR61" s="61" t="s">
        <v>161</v>
      </c>
      <c r="AS61" s="95">
        <v>72</v>
      </c>
      <c r="AT61" s="96" t="s">
        <v>147</v>
      </c>
      <c r="AU61" s="96" t="s">
        <v>147</v>
      </c>
      <c r="AV61" s="96" t="s">
        <v>147</v>
      </c>
      <c r="AW61" s="95">
        <v>72</v>
      </c>
      <c r="AX61" s="61" t="s">
        <v>161</v>
      </c>
      <c r="AY61" s="95">
        <v>72</v>
      </c>
      <c r="AZ61" s="96" t="s">
        <v>147</v>
      </c>
      <c r="BA61" s="96" t="s">
        <v>147</v>
      </c>
      <c r="BB61" s="96" t="s">
        <v>147</v>
      </c>
      <c r="BC61" s="95">
        <v>72</v>
      </c>
      <c r="BD61" s="61" t="s">
        <v>161</v>
      </c>
      <c r="BE61" s="95">
        <v>12</v>
      </c>
      <c r="BF61" s="96" t="s">
        <v>147</v>
      </c>
      <c r="BG61" s="96" t="s">
        <v>147</v>
      </c>
      <c r="BH61" s="96" t="s">
        <v>147</v>
      </c>
      <c r="BI61" s="95">
        <v>12</v>
      </c>
      <c r="BJ61" s="61" t="s">
        <v>317</v>
      </c>
      <c r="BK61" s="95">
        <v>72</v>
      </c>
      <c r="BL61" s="96" t="s">
        <v>147</v>
      </c>
      <c r="BM61" s="95">
        <v>4</v>
      </c>
      <c r="BN61" s="96" t="s">
        <v>147</v>
      </c>
      <c r="BO61" s="95">
        <v>76</v>
      </c>
      <c r="BP61" s="61" t="s">
        <v>6</v>
      </c>
      <c r="BQ61" s="96" t="s">
        <v>147</v>
      </c>
      <c r="BR61" s="96" t="s">
        <v>147</v>
      </c>
      <c r="BS61" s="96" t="s">
        <v>147</v>
      </c>
      <c r="BT61" s="96" t="s">
        <v>147</v>
      </c>
      <c r="BU61" s="96" t="s">
        <v>147</v>
      </c>
      <c r="BV61" s="63">
        <v>558</v>
      </c>
      <c r="BW61" s="95">
        <v>281</v>
      </c>
      <c r="BX61" s="95">
        <v>4</v>
      </c>
      <c r="BY61" s="96" t="s">
        <v>147</v>
      </c>
      <c r="BZ61" s="63">
        <v>843</v>
      </c>
    </row>
    <row r="62" spans="1:78" ht="15" customHeight="1" x14ac:dyDescent="0.2">
      <c r="A62" s="5" t="s">
        <v>130</v>
      </c>
      <c r="B62" s="6" t="s">
        <v>454</v>
      </c>
      <c r="C62" s="16" t="s">
        <v>354</v>
      </c>
      <c r="D62" s="16" t="s">
        <v>160</v>
      </c>
      <c r="E62" s="16" t="s">
        <v>155</v>
      </c>
      <c r="F62" s="16" t="s">
        <v>155</v>
      </c>
      <c r="G62" s="6" t="s">
        <v>158</v>
      </c>
      <c r="H62" s="6" t="s">
        <v>156</v>
      </c>
      <c r="I62" s="17">
        <v>76</v>
      </c>
      <c r="J62" s="17">
        <v>100</v>
      </c>
      <c r="K62" s="18" t="s">
        <v>147</v>
      </c>
      <c r="L62" s="18" t="s">
        <v>147</v>
      </c>
      <c r="M62" s="17">
        <v>176</v>
      </c>
      <c r="N62" s="6" t="s">
        <v>156</v>
      </c>
      <c r="O62" s="17">
        <v>92.5</v>
      </c>
      <c r="P62" s="17">
        <v>30</v>
      </c>
      <c r="Q62" s="18" t="s">
        <v>147</v>
      </c>
      <c r="R62" s="18" t="s">
        <v>147</v>
      </c>
      <c r="S62" s="17">
        <v>122.5</v>
      </c>
      <c r="T62" s="6" t="s">
        <v>156</v>
      </c>
      <c r="U62" s="17">
        <v>62</v>
      </c>
      <c r="V62" s="17">
        <v>3</v>
      </c>
      <c r="W62" s="19" t="s">
        <v>147</v>
      </c>
      <c r="X62" s="19" t="s">
        <v>147</v>
      </c>
      <c r="Y62" s="17">
        <v>65</v>
      </c>
      <c r="Z62" s="6" t="s">
        <v>156</v>
      </c>
      <c r="AA62" s="17">
        <v>84</v>
      </c>
      <c r="AB62" s="18" t="s">
        <v>147</v>
      </c>
      <c r="AC62" s="18" t="s">
        <v>147</v>
      </c>
      <c r="AD62" s="18" t="s">
        <v>147</v>
      </c>
      <c r="AE62" s="17">
        <v>84</v>
      </c>
      <c r="AF62" s="6" t="s">
        <v>314</v>
      </c>
      <c r="AG62" s="17">
        <v>18</v>
      </c>
      <c r="AH62" s="18" t="s">
        <v>147</v>
      </c>
      <c r="AI62" s="18" t="s">
        <v>147</v>
      </c>
      <c r="AJ62" s="18" t="s">
        <v>147</v>
      </c>
      <c r="AK62" s="17">
        <v>18</v>
      </c>
      <c r="AL62" s="6" t="s">
        <v>156</v>
      </c>
      <c r="AM62" s="17">
        <v>75.5</v>
      </c>
      <c r="AN62" s="17">
        <v>20</v>
      </c>
      <c r="AO62" s="18" t="s">
        <v>147</v>
      </c>
      <c r="AP62" s="18" t="s">
        <v>147</v>
      </c>
      <c r="AQ62" s="17">
        <v>95.5</v>
      </c>
      <c r="AR62" s="6" t="s">
        <v>156</v>
      </c>
      <c r="AS62" s="17">
        <v>120</v>
      </c>
      <c r="AT62" s="18" t="s">
        <v>147</v>
      </c>
      <c r="AU62" s="18" t="s">
        <v>147</v>
      </c>
      <c r="AV62" s="18" t="s">
        <v>147</v>
      </c>
      <c r="AW62" s="17">
        <v>120</v>
      </c>
      <c r="AX62" s="6" t="s">
        <v>156</v>
      </c>
      <c r="AY62" s="17">
        <v>77</v>
      </c>
      <c r="AZ62" s="18" t="s">
        <v>147</v>
      </c>
      <c r="BA62" s="18" t="s">
        <v>147</v>
      </c>
      <c r="BB62" s="18" t="s">
        <v>147</v>
      </c>
      <c r="BC62" s="17">
        <v>77</v>
      </c>
      <c r="BD62" s="6" t="s">
        <v>311</v>
      </c>
      <c r="BE62" s="17">
        <v>7</v>
      </c>
      <c r="BF62" s="18" t="s">
        <v>147</v>
      </c>
      <c r="BG62" s="18" t="s">
        <v>147</v>
      </c>
      <c r="BH62" s="18" t="s">
        <v>147</v>
      </c>
      <c r="BI62" s="17">
        <v>7</v>
      </c>
      <c r="BJ62" s="6" t="s">
        <v>156</v>
      </c>
      <c r="BK62" s="17">
        <v>92</v>
      </c>
      <c r="BL62" s="18" t="s">
        <v>147</v>
      </c>
      <c r="BM62" s="18" t="s">
        <v>147</v>
      </c>
      <c r="BN62" s="18" t="s">
        <v>147</v>
      </c>
      <c r="BO62" s="17">
        <v>92</v>
      </c>
      <c r="BP62" s="6" t="s">
        <v>6</v>
      </c>
      <c r="BQ62" s="18" t="s">
        <v>147</v>
      </c>
      <c r="BR62" s="18" t="s">
        <v>147</v>
      </c>
      <c r="BS62" s="18" t="s">
        <v>147</v>
      </c>
      <c r="BT62" s="18" t="s">
        <v>147</v>
      </c>
      <c r="BU62" s="18" t="s">
        <v>147</v>
      </c>
      <c r="BV62" s="14">
        <v>704</v>
      </c>
      <c r="BW62" s="17">
        <v>153</v>
      </c>
      <c r="BX62" s="18" t="s">
        <v>147</v>
      </c>
      <c r="BY62" s="18" t="s">
        <v>147</v>
      </c>
      <c r="BZ62" s="14">
        <v>857</v>
      </c>
    </row>
    <row r="63" spans="1:78" ht="15" customHeight="1" x14ac:dyDescent="0.2">
      <c r="A63" s="98" t="s">
        <v>408</v>
      </c>
      <c r="B63" s="127"/>
      <c r="C63" s="83"/>
      <c r="D63" s="83"/>
      <c r="E63" s="83"/>
      <c r="F63" s="83"/>
      <c r="G63" s="32"/>
      <c r="H63" s="84"/>
      <c r="I63" s="118">
        <v>4850.91</v>
      </c>
      <c r="J63" s="118">
        <v>6291.05</v>
      </c>
      <c r="K63" s="118">
        <v>50</v>
      </c>
      <c r="L63" s="119" t="s">
        <v>147</v>
      </c>
      <c r="M63" s="118">
        <v>11191.96</v>
      </c>
      <c r="N63" s="120" t="s">
        <v>6</v>
      </c>
      <c r="O63" s="118">
        <v>3550.98</v>
      </c>
      <c r="P63" s="118">
        <v>1596.95</v>
      </c>
      <c r="Q63" s="118">
        <v>8</v>
      </c>
      <c r="R63" s="119" t="s">
        <v>147</v>
      </c>
      <c r="S63" s="118">
        <v>5155.93</v>
      </c>
      <c r="T63" s="120" t="s">
        <v>6</v>
      </c>
      <c r="U63" s="118">
        <v>1698.5</v>
      </c>
      <c r="V63" s="118">
        <v>600.29999999999995</v>
      </c>
      <c r="W63" s="118">
        <v>8</v>
      </c>
      <c r="X63" s="119" t="s">
        <v>147</v>
      </c>
      <c r="Y63" s="118">
        <v>2306.8000000000002</v>
      </c>
      <c r="Z63" s="120" t="s">
        <v>6</v>
      </c>
      <c r="AA63" s="118">
        <v>4247.1499999999996</v>
      </c>
      <c r="AB63" s="118">
        <v>208</v>
      </c>
      <c r="AC63" s="118">
        <v>5</v>
      </c>
      <c r="AD63" s="119" t="s">
        <v>147</v>
      </c>
      <c r="AE63" s="118">
        <v>4460.1499999999996</v>
      </c>
      <c r="AF63" s="120" t="s">
        <v>6</v>
      </c>
      <c r="AG63" s="118">
        <v>1488.85</v>
      </c>
      <c r="AH63" s="118">
        <v>153</v>
      </c>
      <c r="AI63" s="118">
        <v>4</v>
      </c>
      <c r="AJ63" s="119" t="s">
        <v>147</v>
      </c>
      <c r="AK63" s="118">
        <v>1645.85</v>
      </c>
      <c r="AL63" s="120" t="s">
        <v>6</v>
      </c>
      <c r="AM63" s="118">
        <v>3732.25</v>
      </c>
      <c r="AN63" s="118">
        <v>327.3</v>
      </c>
      <c r="AO63" s="118">
        <v>23</v>
      </c>
      <c r="AP63" s="119" t="s">
        <v>147</v>
      </c>
      <c r="AQ63" s="118">
        <v>4082.55</v>
      </c>
      <c r="AR63" s="120" t="s">
        <v>6</v>
      </c>
      <c r="AS63" s="118">
        <v>5487.2</v>
      </c>
      <c r="AT63" s="118">
        <v>137.5</v>
      </c>
      <c r="AU63" s="118">
        <v>8</v>
      </c>
      <c r="AV63" s="119" t="s">
        <v>147</v>
      </c>
      <c r="AW63" s="118">
        <v>5632.7</v>
      </c>
      <c r="AX63" s="120" t="s">
        <v>6</v>
      </c>
      <c r="AY63" s="118">
        <v>5094.8500000000004</v>
      </c>
      <c r="AZ63" s="118">
        <v>446</v>
      </c>
      <c r="BA63" s="118">
        <v>19</v>
      </c>
      <c r="BB63" s="121" t="s">
        <v>147</v>
      </c>
      <c r="BC63" s="118">
        <v>5559.85</v>
      </c>
      <c r="BD63" s="120" t="s">
        <v>6</v>
      </c>
      <c r="BE63" s="118">
        <v>1538.83</v>
      </c>
      <c r="BF63" s="122">
        <v>77</v>
      </c>
      <c r="BG63" s="122">
        <v>12.5</v>
      </c>
      <c r="BH63" s="122">
        <v>1</v>
      </c>
      <c r="BI63" s="118">
        <v>1629.33</v>
      </c>
      <c r="BJ63" s="123" t="s">
        <v>6</v>
      </c>
      <c r="BK63" s="118">
        <v>4451.8</v>
      </c>
      <c r="BL63" s="118">
        <v>46</v>
      </c>
      <c r="BM63" s="118">
        <v>163.5</v>
      </c>
      <c r="BN63" s="118">
        <v>28</v>
      </c>
      <c r="BO63" s="118">
        <v>4689.3</v>
      </c>
      <c r="BP63" s="123" t="s">
        <v>6</v>
      </c>
      <c r="BQ63" s="122">
        <v>754.66</v>
      </c>
      <c r="BR63" s="122">
        <v>85</v>
      </c>
      <c r="BS63" s="121" t="s">
        <v>147</v>
      </c>
      <c r="BT63" s="121" t="s">
        <v>147</v>
      </c>
      <c r="BU63" s="122">
        <v>839.66</v>
      </c>
      <c r="BV63" s="118">
        <v>36895.980000000003</v>
      </c>
      <c r="BW63" s="122">
        <v>9968.1</v>
      </c>
      <c r="BX63" s="122">
        <v>301</v>
      </c>
      <c r="BY63" s="122">
        <v>29</v>
      </c>
      <c r="BZ63" s="118">
        <v>47194.080000000002</v>
      </c>
    </row>
    <row r="64" spans="1:78" ht="15" customHeight="1" x14ac:dyDescent="0.2">
      <c r="A64" s="100" t="s">
        <v>230</v>
      </c>
      <c r="B64" s="77"/>
      <c r="C64" s="76"/>
      <c r="D64" s="76"/>
      <c r="E64" s="76"/>
      <c r="F64" s="76"/>
      <c r="G64" s="52"/>
      <c r="H64" s="85"/>
      <c r="I64" s="67">
        <v>83.64</v>
      </c>
      <c r="J64" s="67">
        <v>110.37</v>
      </c>
      <c r="K64" s="67">
        <v>7.1429</v>
      </c>
      <c r="L64" s="110" t="s">
        <v>147</v>
      </c>
      <c r="M64" s="67">
        <v>192.96</v>
      </c>
      <c r="N64" s="124" t="s">
        <v>6</v>
      </c>
      <c r="O64" s="67">
        <v>61.22</v>
      </c>
      <c r="P64" s="67">
        <v>36.29</v>
      </c>
      <c r="Q64" s="67">
        <v>4</v>
      </c>
      <c r="R64" s="110" t="s">
        <v>147</v>
      </c>
      <c r="S64" s="67">
        <v>88.9</v>
      </c>
      <c r="T64" s="124" t="s">
        <v>6</v>
      </c>
      <c r="U64" s="67">
        <v>29.8</v>
      </c>
      <c r="V64" s="67">
        <v>15.391999999999999</v>
      </c>
      <c r="W64" s="67">
        <v>8</v>
      </c>
      <c r="X64" s="110" t="s">
        <v>147</v>
      </c>
      <c r="Y64" s="67">
        <v>39.770000000000003</v>
      </c>
      <c r="Z64" s="124" t="s">
        <v>6</v>
      </c>
      <c r="AA64" s="67">
        <v>73.23</v>
      </c>
      <c r="AB64" s="67">
        <v>23.111000000000001</v>
      </c>
      <c r="AC64" s="67">
        <v>5</v>
      </c>
      <c r="AD64" s="110" t="s">
        <v>147</v>
      </c>
      <c r="AE64" s="67">
        <v>76.900000000000006</v>
      </c>
      <c r="AF64" s="124" t="s">
        <v>6</v>
      </c>
      <c r="AG64" s="67">
        <v>26.12</v>
      </c>
      <c r="AH64" s="67">
        <v>10.929</v>
      </c>
      <c r="AI64" s="67">
        <v>4</v>
      </c>
      <c r="AJ64" s="110" t="s">
        <v>147</v>
      </c>
      <c r="AK64" s="67">
        <v>28.87</v>
      </c>
      <c r="AL64" s="124" t="s">
        <v>6</v>
      </c>
      <c r="AM64" s="67">
        <v>64.349999999999994</v>
      </c>
      <c r="AN64" s="67">
        <v>13.092000000000001</v>
      </c>
      <c r="AO64" s="67">
        <v>5.75</v>
      </c>
      <c r="AP64" s="110" t="s">
        <v>147</v>
      </c>
      <c r="AQ64" s="67">
        <v>70.39</v>
      </c>
      <c r="AR64" s="124" t="s">
        <v>6</v>
      </c>
      <c r="AS64" s="67">
        <v>94.61</v>
      </c>
      <c r="AT64" s="67">
        <v>11.458</v>
      </c>
      <c r="AU64" s="67">
        <v>8</v>
      </c>
      <c r="AV64" s="110" t="s">
        <v>147</v>
      </c>
      <c r="AW64" s="67">
        <v>97.12</v>
      </c>
      <c r="AX64" s="124" t="s">
        <v>6</v>
      </c>
      <c r="AY64" s="67">
        <v>87.84</v>
      </c>
      <c r="AZ64" s="67">
        <v>27.875</v>
      </c>
      <c r="BA64" s="67">
        <v>6.3333000000000004</v>
      </c>
      <c r="BB64" s="110" t="s">
        <v>147</v>
      </c>
      <c r="BC64" s="67">
        <v>95.86</v>
      </c>
      <c r="BD64" s="124" t="s">
        <v>6</v>
      </c>
      <c r="BE64" s="67">
        <v>26.53</v>
      </c>
      <c r="BF64" s="67">
        <v>6.4166999999999996</v>
      </c>
      <c r="BG64" s="67">
        <v>3.125</v>
      </c>
      <c r="BH64" s="67">
        <v>1</v>
      </c>
      <c r="BI64" s="67">
        <v>28.09</v>
      </c>
      <c r="BJ64" s="124" t="s">
        <v>6</v>
      </c>
      <c r="BK64" s="67">
        <v>76.760000000000005</v>
      </c>
      <c r="BL64" s="67">
        <v>5.1111000000000004</v>
      </c>
      <c r="BM64" s="67">
        <v>12.577</v>
      </c>
      <c r="BN64" s="67">
        <v>9.3332999999999995</v>
      </c>
      <c r="BO64" s="67">
        <v>80.849999999999994</v>
      </c>
      <c r="BP64" s="124" t="s">
        <v>6</v>
      </c>
      <c r="BQ64" s="67">
        <v>39.719000000000001</v>
      </c>
      <c r="BR64" s="67">
        <v>42.5</v>
      </c>
      <c r="BS64" s="110" t="s">
        <v>147</v>
      </c>
      <c r="BT64" s="110" t="s">
        <v>147</v>
      </c>
      <c r="BU64" s="67">
        <v>44.192999999999998</v>
      </c>
      <c r="BV64" s="67">
        <v>636.14</v>
      </c>
      <c r="BW64" s="67">
        <v>171.86</v>
      </c>
      <c r="BX64" s="67">
        <v>20.067</v>
      </c>
      <c r="BY64" s="67">
        <v>9.6667000000000005</v>
      </c>
      <c r="BZ64" s="67">
        <v>813.69</v>
      </c>
    </row>
    <row r="65" spans="1:78" ht="15" customHeight="1" x14ac:dyDescent="0.2">
      <c r="A65" s="100" t="s">
        <v>231</v>
      </c>
      <c r="B65" s="77"/>
      <c r="C65" s="76"/>
      <c r="D65" s="76"/>
      <c r="E65" s="76"/>
      <c r="F65" s="76"/>
      <c r="G65" s="52"/>
      <c r="H65" s="85"/>
      <c r="I65" s="62">
        <v>58</v>
      </c>
      <c r="J65" s="62">
        <v>57</v>
      </c>
      <c r="K65" s="62">
        <v>7</v>
      </c>
      <c r="L65" s="62">
        <v>0</v>
      </c>
      <c r="M65" s="62">
        <v>58</v>
      </c>
      <c r="N65" s="61" t="s">
        <v>6</v>
      </c>
      <c r="O65" s="62">
        <v>58</v>
      </c>
      <c r="P65" s="62">
        <v>44</v>
      </c>
      <c r="Q65" s="62">
        <v>2</v>
      </c>
      <c r="R65" s="62">
        <v>0</v>
      </c>
      <c r="S65" s="62">
        <v>58</v>
      </c>
      <c r="T65" s="61" t="s">
        <v>6</v>
      </c>
      <c r="U65" s="62">
        <v>57</v>
      </c>
      <c r="V65" s="62">
        <v>39</v>
      </c>
      <c r="W65" s="62">
        <v>1</v>
      </c>
      <c r="X65" s="62">
        <v>0</v>
      </c>
      <c r="Y65" s="62">
        <v>58</v>
      </c>
      <c r="Z65" s="61" t="s">
        <v>6</v>
      </c>
      <c r="AA65" s="62">
        <v>58</v>
      </c>
      <c r="AB65" s="62">
        <v>9</v>
      </c>
      <c r="AC65" s="62">
        <v>1</v>
      </c>
      <c r="AD65" s="62">
        <v>0</v>
      </c>
      <c r="AE65" s="62">
        <v>58</v>
      </c>
      <c r="AF65" s="61" t="s">
        <v>6</v>
      </c>
      <c r="AG65" s="62">
        <v>57</v>
      </c>
      <c r="AH65" s="62">
        <v>14</v>
      </c>
      <c r="AI65" s="62">
        <v>1</v>
      </c>
      <c r="AJ65" s="62">
        <v>0</v>
      </c>
      <c r="AK65" s="62">
        <v>57</v>
      </c>
      <c r="AL65" s="61" t="s">
        <v>6</v>
      </c>
      <c r="AM65" s="62">
        <v>58</v>
      </c>
      <c r="AN65" s="62">
        <v>25</v>
      </c>
      <c r="AO65" s="62">
        <v>4</v>
      </c>
      <c r="AP65" s="62">
        <v>0</v>
      </c>
      <c r="AQ65" s="62">
        <v>58</v>
      </c>
      <c r="AR65" s="61" t="s">
        <v>6</v>
      </c>
      <c r="AS65" s="62">
        <v>58</v>
      </c>
      <c r="AT65" s="62">
        <v>12</v>
      </c>
      <c r="AU65" s="62">
        <v>1</v>
      </c>
      <c r="AV65" s="62">
        <v>0</v>
      </c>
      <c r="AW65" s="62">
        <v>58</v>
      </c>
      <c r="AX65" s="61" t="s">
        <v>6</v>
      </c>
      <c r="AY65" s="62">
        <v>58</v>
      </c>
      <c r="AZ65" s="62">
        <v>16</v>
      </c>
      <c r="BA65" s="62">
        <v>3</v>
      </c>
      <c r="BB65" s="62">
        <v>0</v>
      </c>
      <c r="BC65" s="62">
        <v>58</v>
      </c>
      <c r="BD65" s="61" t="s">
        <v>6</v>
      </c>
      <c r="BE65" s="62">
        <v>58</v>
      </c>
      <c r="BF65" s="62">
        <v>12</v>
      </c>
      <c r="BG65" s="62">
        <v>4</v>
      </c>
      <c r="BH65" s="62">
        <v>1</v>
      </c>
      <c r="BI65" s="62">
        <v>58</v>
      </c>
      <c r="BJ65" s="61" t="s">
        <v>6</v>
      </c>
      <c r="BK65" s="62">
        <v>58</v>
      </c>
      <c r="BL65" s="62">
        <v>9</v>
      </c>
      <c r="BM65" s="62">
        <v>13</v>
      </c>
      <c r="BN65" s="62">
        <v>3</v>
      </c>
      <c r="BO65" s="62">
        <v>58</v>
      </c>
      <c r="BP65" s="61" t="s">
        <v>6</v>
      </c>
      <c r="BQ65" s="62">
        <v>19</v>
      </c>
      <c r="BR65" s="62">
        <v>2</v>
      </c>
      <c r="BS65" s="62">
        <v>0</v>
      </c>
      <c r="BT65" s="62">
        <v>0</v>
      </c>
      <c r="BU65" s="62">
        <v>19</v>
      </c>
      <c r="BV65" s="62">
        <v>58</v>
      </c>
      <c r="BW65" s="62">
        <v>58</v>
      </c>
      <c r="BX65" s="62">
        <v>15</v>
      </c>
      <c r="BY65" s="62">
        <v>3</v>
      </c>
      <c r="BZ65" s="62">
        <v>58</v>
      </c>
    </row>
    <row r="66" spans="1:78" ht="15" customHeight="1" x14ac:dyDescent="0.2">
      <c r="A66" s="100" t="s">
        <v>232</v>
      </c>
      <c r="B66" s="77"/>
      <c r="C66" s="76"/>
      <c r="D66" s="76"/>
      <c r="E66" s="76"/>
      <c r="F66" s="76"/>
      <c r="G66" s="52"/>
      <c r="H66" s="85"/>
      <c r="I66" s="95">
        <v>29</v>
      </c>
      <c r="J66" s="95">
        <v>30.6</v>
      </c>
      <c r="K66" s="95">
        <v>3</v>
      </c>
      <c r="L66" s="96" t="s">
        <v>147</v>
      </c>
      <c r="M66" s="95">
        <v>80</v>
      </c>
      <c r="N66" s="125" t="s">
        <v>6</v>
      </c>
      <c r="O66" s="95">
        <v>22.5</v>
      </c>
      <c r="P66" s="95">
        <v>4</v>
      </c>
      <c r="Q66" s="95">
        <v>3</v>
      </c>
      <c r="R66" s="96" t="s">
        <v>147</v>
      </c>
      <c r="S66" s="95">
        <v>32</v>
      </c>
      <c r="T66" s="125" t="s">
        <v>6</v>
      </c>
      <c r="U66" s="95">
        <v>6</v>
      </c>
      <c r="V66" s="95">
        <v>1</v>
      </c>
      <c r="W66" s="95">
        <v>8</v>
      </c>
      <c r="X66" s="96" t="s">
        <v>147</v>
      </c>
      <c r="Y66" s="95">
        <v>6</v>
      </c>
      <c r="Z66" s="125" t="s">
        <v>6</v>
      </c>
      <c r="AA66" s="95">
        <v>8</v>
      </c>
      <c r="AB66" s="95">
        <v>1</v>
      </c>
      <c r="AC66" s="95">
        <v>5</v>
      </c>
      <c r="AD66" s="96" t="s">
        <v>147</v>
      </c>
      <c r="AE66" s="95">
        <v>8</v>
      </c>
      <c r="AF66" s="125" t="s">
        <v>6</v>
      </c>
      <c r="AG66" s="95">
        <v>3</v>
      </c>
      <c r="AH66" s="95">
        <v>2</v>
      </c>
      <c r="AI66" s="95">
        <v>4</v>
      </c>
      <c r="AJ66" s="96" t="s">
        <v>147</v>
      </c>
      <c r="AK66" s="95">
        <v>3.75</v>
      </c>
      <c r="AL66" s="125" t="s">
        <v>6</v>
      </c>
      <c r="AM66" s="95">
        <v>20.3</v>
      </c>
      <c r="AN66" s="95">
        <v>1</v>
      </c>
      <c r="AO66" s="95">
        <v>3</v>
      </c>
      <c r="AP66" s="96" t="s">
        <v>147</v>
      </c>
      <c r="AQ66" s="95">
        <v>20.3</v>
      </c>
      <c r="AR66" s="125" t="s">
        <v>6</v>
      </c>
      <c r="AS66" s="95">
        <v>34</v>
      </c>
      <c r="AT66" s="95">
        <v>0.5</v>
      </c>
      <c r="AU66" s="95">
        <v>8</v>
      </c>
      <c r="AV66" s="96" t="s">
        <v>147</v>
      </c>
      <c r="AW66" s="95">
        <v>34</v>
      </c>
      <c r="AX66" s="125" t="s">
        <v>6</v>
      </c>
      <c r="AY66" s="95">
        <v>20.25</v>
      </c>
      <c r="AZ66" s="95">
        <v>2</v>
      </c>
      <c r="BA66" s="95">
        <v>5</v>
      </c>
      <c r="BB66" s="96" t="s">
        <v>147</v>
      </c>
      <c r="BC66" s="95">
        <v>20.25</v>
      </c>
      <c r="BD66" s="125" t="s">
        <v>6</v>
      </c>
      <c r="BE66" s="95">
        <v>1.7</v>
      </c>
      <c r="BF66" s="95">
        <v>1</v>
      </c>
      <c r="BG66" s="95">
        <v>1</v>
      </c>
      <c r="BH66" s="95">
        <v>1</v>
      </c>
      <c r="BI66" s="95">
        <v>1.7</v>
      </c>
      <c r="BJ66" s="125" t="s">
        <v>6</v>
      </c>
      <c r="BK66" s="95">
        <v>21</v>
      </c>
      <c r="BL66" s="95">
        <v>1</v>
      </c>
      <c r="BM66" s="95">
        <v>3</v>
      </c>
      <c r="BN66" s="95">
        <v>1</v>
      </c>
      <c r="BO66" s="95">
        <v>21</v>
      </c>
      <c r="BP66" s="125" t="s">
        <v>6</v>
      </c>
      <c r="BQ66" s="95">
        <v>2.16</v>
      </c>
      <c r="BR66" s="95">
        <v>15</v>
      </c>
      <c r="BS66" s="96" t="s">
        <v>147</v>
      </c>
      <c r="BT66" s="96" t="s">
        <v>147</v>
      </c>
      <c r="BU66" s="95">
        <v>2.16</v>
      </c>
      <c r="BV66" s="95">
        <v>300</v>
      </c>
      <c r="BW66" s="95">
        <v>31</v>
      </c>
      <c r="BX66" s="95">
        <v>4</v>
      </c>
      <c r="BY66" s="95">
        <v>1</v>
      </c>
      <c r="BZ66" s="95">
        <v>446</v>
      </c>
    </row>
    <row r="67" spans="1:78" ht="15" customHeight="1" x14ac:dyDescent="0.2">
      <c r="A67" s="100" t="s">
        <v>233</v>
      </c>
      <c r="B67" s="77"/>
      <c r="C67" s="76"/>
      <c r="D67" s="76"/>
      <c r="E67" s="76"/>
      <c r="F67" s="76"/>
      <c r="G67" s="52"/>
      <c r="H67" s="128"/>
      <c r="I67" s="95">
        <v>307</v>
      </c>
      <c r="J67" s="95">
        <v>245</v>
      </c>
      <c r="K67" s="95">
        <v>14</v>
      </c>
      <c r="L67" s="96"/>
      <c r="M67" s="95">
        <v>420</v>
      </c>
      <c r="N67" s="125"/>
      <c r="O67" s="95">
        <v>140</v>
      </c>
      <c r="P67" s="95">
        <v>87</v>
      </c>
      <c r="Q67" s="95">
        <v>5</v>
      </c>
      <c r="R67" s="96"/>
      <c r="S67" s="95">
        <v>154.11000000000001</v>
      </c>
      <c r="T67" s="125"/>
      <c r="U67" s="95">
        <v>67.5</v>
      </c>
      <c r="V67" s="95">
        <v>90</v>
      </c>
      <c r="W67" s="95">
        <v>8</v>
      </c>
      <c r="X67" s="96"/>
      <c r="Y67" s="95">
        <v>121.5</v>
      </c>
      <c r="Z67" s="125"/>
      <c r="AA67" s="95">
        <v>132</v>
      </c>
      <c r="AB67" s="95">
        <v>68</v>
      </c>
      <c r="AC67" s="95">
        <v>5</v>
      </c>
      <c r="AD67" s="96"/>
      <c r="AE67" s="95">
        <v>150</v>
      </c>
      <c r="AF67" s="125"/>
      <c r="AG67" s="95">
        <v>110</v>
      </c>
      <c r="AH67" s="95">
        <v>48</v>
      </c>
      <c r="AI67" s="95">
        <v>4</v>
      </c>
      <c r="AJ67" s="96"/>
      <c r="AK67" s="95">
        <v>110</v>
      </c>
      <c r="AL67" s="125"/>
      <c r="AM67" s="95">
        <v>131</v>
      </c>
      <c r="AN67" s="95">
        <v>52</v>
      </c>
      <c r="AO67" s="95">
        <v>8</v>
      </c>
      <c r="AP67" s="96"/>
      <c r="AQ67" s="95">
        <v>131</v>
      </c>
      <c r="AR67" s="125"/>
      <c r="AS67" s="95">
        <v>250</v>
      </c>
      <c r="AT67" s="95">
        <v>43</v>
      </c>
      <c r="AU67" s="95">
        <v>8</v>
      </c>
      <c r="AV67" s="96"/>
      <c r="AW67" s="95">
        <v>260</v>
      </c>
      <c r="AX67" s="125"/>
      <c r="AY67" s="95">
        <v>333</v>
      </c>
      <c r="AZ67" s="95">
        <v>72</v>
      </c>
      <c r="BA67" s="95">
        <v>8</v>
      </c>
      <c r="BB67" s="96"/>
      <c r="BC67" s="95">
        <v>395</v>
      </c>
      <c r="BD67" s="125"/>
      <c r="BE67" s="95">
        <v>106</v>
      </c>
      <c r="BF67" s="95">
        <v>20</v>
      </c>
      <c r="BG67" s="95">
        <v>8</v>
      </c>
      <c r="BH67" s="95">
        <v>1</v>
      </c>
      <c r="BI67" s="95">
        <v>126</v>
      </c>
      <c r="BJ67" s="125"/>
      <c r="BK67" s="95">
        <v>169.65</v>
      </c>
      <c r="BL67" s="95">
        <v>15</v>
      </c>
      <c r="BM67" s="95">
        <v>30</v>
      </c>
      <c r="BN67" s="95">
        <v>20</v>
      </c>
      <c r="BO67" s="95">
        <v>180.65</v>
      </c>
      <c r="BP67" s="61"/>
      <c r="BQ67" s="62">
        <v>95</v>
      </c>
      <c r="BR67" s="62">
        <v>70</v>
      </c>
      <c r="BS67" s="65"/>
      <c r="BT67" s="65"/>
      <c r="BU67" s="62">
        <v>120</v>
      </c>
      <c r="BV67" s="63">
        <v>1210</v>
      </c>
      <c r="BW67" s="62">
        <v>388</v>
      </c>
      <c r="BX67" s="62">
        <v>98</v>
      </c>
      <c r="BY67" s="62">
        <v>20</v>
      </c>
      <c r="BZ67" s="63">
        <v>1455</v>
      </c>
    </row>
    <row r="68" spans="1:78" ht="15" customHeight="1" x14ac:dyDescent="0.2">
      <c r="A68" s="102" t="s">
        <v>234</v>
      </c>
      <c r="B68" s="86"/>
      <c r="C68" s="88"/>
      <c r="D68" s="88"/>
      <c r="E68" s="88"/>
      <c r="F68" s="88"/>
      <c r="G68" s="31"/>
      <c r="H68" s="89"/>
      <c r="I68" s="17">
        <v>76</v>
      </c>
      <c r="J68" s="17">
        <v>100</v>
      </c>
      <c r="K68" s="17">
        <v>6</v>
      </c>
      <c r="L68" s="18" t="s">
        <v>147</v>
      </c>
      <c r="M68" s="17">
        <v>183</v>
      </c>
      <c r="N68" s="126" t="s">
        <v>6</v>
      </c>
      <c r="O68" s="17">
        <v>54</v>
      </c>
      <c r="P68" s="17">
        <v>35</v>
      </c>
      <c r="Q68" s="17">
        <v>4</v>
      </c>
      <c r="R68" s="18" t="s">
        <v>147</v>
      </c>
      <c r="S68" s="17">
        <v>89.25</v>
      </c>
      <c r="T68" s="126" t="s">
        <v>6</v>
      </c>
      <c r="U68" s="17">
        <v>27</v>
      </c>
      <c r="V68" s="17">
        <v>10</v>
      </c>
      <c r="W68" s="17">
        <v>8</v>
      </c>
      <c r="X68" s="18" t="s">
        <v>147</v>
      </c>
      <c r="Y68" s="17">
        <v>35</v>
      </c>
      <c r="Z68" s="126" t="s">
        <v>6</v>
      </c>
      <c r="AA68" s="17">
        <v>73.63</v>
      </c>
      <c r="AB68" s="17">
        <v>5</v>
      </c>
      <c r="AC68" s="17">
        <v>5</v>
      </c>
      <c r="AD68" s="18" t="s">
        <v>147</v>
      </c>
      <c r="AE68" s="17">
        <v>74.63</v>
      </c>
      <c r="AF68" s="126" t="s">
        <v>6</v>
      </c>
      <c r="AG68" s="17">
        <v>23</v>
      </c>
      <c r="AH68" s="17">
        <v>6</v>
      </c>
      <c r="AI68" s="17">
        <v>4</v>
      </c>
      <c r="AJ68" s="18" t="s">
        <v>147</v>
      </c>
      <c r="AK68" s="17">
        <v>24</v>
      </c>
      <c r="AL68" s="126" t="s">
        <v>6</v>
      </c>
      <c r="AM68" s="17">
        <v>58</v>
      </c>
      <c r="AN68" s="17">
        <v>10</v>
      </c>
      <c r="AO68" s="17">
        <v>6</v>
      </c>
      <c r="AP68" s="18" t="s">
        <v>147</v>
      </c>
      <c r="AQ68" s="17">
        <v>67</v>
      </c>
      <c r="AR68" s="126" t="s">
        <v>6</v>
      </c>
      <c r="AS68" s="17">
        <v>89.25</v>
      </c>
      <c r="AT68" s="17">
        <v>9</v>
      </c>
      <c r="AU68" s="17">
        <v>8</v>
      </c>
      <c r="AV68" s="18" t="s">
        <v>147</v>
      </c>
      <c r="AW68" s="17">
        <v>94</v>
      </c>
      <c r="AX68" s="126" t="s">
        <v>6</v>
      </c>
      <c r="AY68" s="17">
        <v>76.5</v>
      </c>
      <c r="AZ68" s="17">
        <v>21.5</v>
      </c>
      <c r="BA68" s="17">
        <v>6</v>
      </c>
      <c r="BB68" s="18" t="s">
        <v>147</v>
      </c>
      <c r="BC68" s="17">
        <v>80.5</v>
      </c>
      <c r="BD68" s="126" t="s">
        <v>6</v>
      </c>
      <c r="BE68" s="17">
        <v>24.5</v>
      </c>
      <c r="BF68" s="17">
        <v>2.5</v>
      </c>
      <c r="BG68" s="17">
        <v>1.75</v>
      </c>
      <c r="BH68" s="17">
        <v>1</v>
      </c>
      <c r="BI68" s="17">
        <v>26</v>
      </c>
      <c r="BJ68" s="126" t="s">
        <v>6</v>
      </c>
      <c r="BK68" s="17">
        <v>77.349999999999994</v>
      </c>
      <c r="BL68" s="17">
        <v>3</v>
      </c>
      <c r="BM68" s="17">
        <v>8</v>
      </c>
      <c r="BN68" s="17">
        <v>7</v>
      </c>
      <c r="BO68" s="17">
        <v>80.5</v>
      </c>
      <c r="BP68" s="126" t="s">
        <v>6</v>
      </c>
      <c r="BQ68" s="17">
        <v>38</v>
      </c>
      <c r="BR68" s="17">
        <v>42.5</v>
      </c>
      <c r="BS68" s="18" t="s">
        <v>147</v>
      </c>
      <c r="BT68" s="18" t="s">
        <v>147</v>
      </c>
      <c r="BU68" s="17">
        <v>38</v>
      </c>
      <c r="BV68" s="17">
        <v>599.79</v>
      </c>
      <c r="BW68" s="17">
        <v>156</v>
      </c>
      <c r="BX68" s="17">
        <v>10</v>
      </c>
      <c r="BY68" s="17">
        <v>8</v>
      </c>
      <c r="BZ68" s="17">
        <v>801</v>
      </c>
    </row>
    <row r="69" spans="1:78" ht="15" customHeight="1" x14ac:dyDescent="0.2">
      <c r="A69" s="98" t="s">
        <v>407</v>
      </c>
      <c r="B69" s="127"/>
      <c r="C69" s="83"/>
      <c r="D69" s="83"/>
      <c r="E69" s="83"/>
      <c r="F69" s="83"/>
      <c r="G69" s="129"/>
      <c r="H69" s="130"/>
      <c r="I69" s="118">
        <v>4688.91</v>
      </c>
      <c r="J69" s="118">
        <v>6107.05</v>
      </c>
      <c r="K69" s="118">
        <v>50</v>
      </c>
      <c r="L69" s="119" t="s">
        <v>147</v>
      </c>
      <c r="M69" s="118">
        <v>10845.96</v>
      </c>
      <c r="N69" s="120" t="s">
        <v>6</v>
      </c>
      <c r="O69" s="118">
        <v>3421.98</v>
      </c>
      <c r="P69" s="118">
        <v>1572.95</v>
      </c>
      <c r="Q69" s="118">
        <v>8</v>
      </c>
      <c r="R69" s="119" t="s">
        <v>147</v>
      </c>
      <c r="S69" s="118">
        <v>5002.93</v>
      </c>
      <c r="T69" s="120" t="s">
        <v>6</v>
      </c>
      <c r="U69" s="118">
        <v>1636.5</v>
      </c>
      <c r="V69" s="118">
        <v>581.29999999999995</v>
      </c>
      <c r="W69" s="118">
        <v>8</v>
      </c>
      <c r="X69" s="119" t="s">
        <v>147</v>
      </c>
      <c r="Y69" s="118">
        <v>2225.8000000000002</v>
      </c>
      <c r="Z69" s="120" t="s">
        <v>6</v>
      </c>
      <c r="AA69" s="118">
        <v>4135.1499999999996</v>
      </c>
      <c r="AB69" s="118">
        <v>208</v>
      </c>
      <c r="AC69" s="118">
        <v>5</v>
      </c>
      <c r="AD69" s="119" t="s">
        <v>147</v>
      </c>
      <c r="AE69" s="118">
        <v>4348.1499999999996</v>
      </c>
      <c r="AF69" s="120" t="s">
        <v>6</v>
      </c>
      <c r="AG69" s="118">
        <v>1441.85</v>
      </c>
      <c r="AH69" s="118">
        <v>153</v>
      </c>
      <c r="AI69" s="118">
        <v>4</v>
      </c>
      <c r="AJ69" s="119" t="s">
        <v>147</v>
      </c>
      <c r="AK69" s="118">
        <v>1598.85</v>
      </c>
      <c r="AL69" s="120" t="s">
        <v>6</v>
      </c>
      <c r="AM69" s="118">
        <v>3583.25</v>
      </c>
      <c r="AN69" s="118">
        <v>327.3</v>
      </c>
      <c r="AO69" s="118">
        <v>23</v>
      </c>
      <c r="AP69" s="119" t="s">
        <v>147</v>
      </c>
      <c r="AQ69" s="118">
        <v>3933.55</v>
      </c>
      <c r="AR69" s="120" t="s">
        <v>6</v>
      </c>
      <c r="AS69" s="118">
        <v>5259.2</v>
      </c>
      <c r="AT69" s="118">
        <v>137.5</v>
      </c>
      <c r="AU69" s="118">
        <v>8</v>
      </c>
      <c r="AV69" s="119" t="s">
        <v>147</v>
      </c>
      <c r="AW69" s="118">
        <v>5404.7</v>
      </c>
      <c r="AX69" s="120" t="s">
        <v>6</v>
      </c>
      <c r="AY69" s="118">
        <v>4733.8500000000004</v>
      </c>
      <c r="AZ69" s="118">
        <v>446</v>
      </c>
      <c r="BA69" s="118">
        <v>19</v>
      </c>
      <c r="BB69" s="119" t="s">
        <v>147</v>
      </c>
      <c r="BC69" s="118">
        <v>5198.8500000000004</v>
      </c>
      <c r="BD69" s="123" t="s">
        <v>6</v>
      </c>
      <c r="BE69" s="118">
        <v>1479.83</v>
      </c>
      <c r="BF69" s="122">
        <v>77</v>
      </c>
      <c r="BG69" s="122">
        <v>12.5</v>
      </c>
      <c r="BH69" s="122">
        <v>1</v>
      </c>
      <c r="BI69" s="118">
        <v>1570.33</v>
      </c>
      <c r="BJ69" s="123" t="s">
        <v>6</v>
      </c>
      <c r="BK69" s="118">
        <v>4261.8</v>
      </c>
      <c r="BL69" s="118">
        <v>46</v>
      </c>
      <c r="BM69" s="118">
        <v>163.5</v>
      </c>
      <c r="BN69" s="118">
        <v>28</v>
      </c>
      <c r="BO69" s="118">
        <v>4499.3</v>
      </c>
      <c r="BP69" s="123" t="s">
        <v>6</v>
      </c>
      <c r="BQ69" s="122">
        <v>716.66</v>
      </c>
      <c r="BR69" s="122">
        <v>85</v>
      </c>
      <c r="BS69" s="121" t="s">
        <v>147</v>
      </c>
      <c r="BT69" s="121" t="s">
        <v>147</v>
      </c>
      <c r="BU69" s="122">
        <v>801.66</v>
      </c>
      <c r="BV69" s="118">
        <v>35358.980000000003</v>
      </c>
      <c r="BW69" s="118">
        <v>9741.1</v>
      </c>
      <c r="BX69" s="122">
        <v>301</v>
      </c>
      <c r="BY69" s="122">
        <v>29</v>
      </c>
      <c r="BZ69" s="118">
        <v>45430.080000000002</v>
      </c>
    </row>
    <row r="70" spans="1:78" ht="15" customHeight="1" x14ac:dyDescent="0.2">
      <c r="A70" s="100" t="s">
        <v>230</v>
      </c>
      <c r="B70" s="77"/>
      <c r="C70" s="76"/>
      <c r="D70" s="76"/>
      <c r="E70" s="76"/>
      <c r="F70" s="76"/>
      <c r="G70" s="52"/>
      <c r="H70" s="85"/>
      <c r="I70" s="67">
        <v>83.73</v>
      </c>
      <c r="J70" s="67">
        <v>111.04</v>
      </c>
      <c r="K70" s="67">
        <v>7.1429</v>
      </c>
      <c r="L70" s="110" t="s">
        <v>147</v>
      </c>
      <c r="M70" s="67">
        <v>193.68</v>
      </c>
      <c r="N70" s="124" t="s">
        <v>6</v>
      </c>
      <c r="O70" s="67">
        <v>61.11</v>
      </c>
      <c r="P70" s="67">
        <v>36.58</v>
      </c>
      <c r="Q70" s="67">
        <v>4</v>
      </c>
      <c r="R70" s="110" t="s">
        <v>147</v>
      </c>
      <c r="S70" s="67">
        <v>89.34</v>
      </c>
      <c r="T70" s="124" t="s">
        <v>6</v>
      </c>
      <c r="U70" s="67">
        <v>29.75</v>
      </c>
      <c r="V70" s="67">
        <v>15.297000000000001</v>
      </c>
      <c r="W70" s="67">
        <v>8</v>
      </c>
      <c r="X70" s="110" t="s">
        <v>147</v>
      </c>
      <c r="Y70" s="67">
        <v>39.75</v>
      </c>
      <c r="Z70" s="124" t="s">
        <v>6</v>
      </c>
      <c r="AA70" s="67">
        <v>73.84</v>
      </c>
      <c r="AB70" s="67">
        <v>23.111000000000001</v>
      </c>
      <c r="AC70" s="67">
        <v>5</v>
      </c>
      <c r="AD70" s="110" t="s">
        <v>147</v>
      </c>
      <c r="AE70" s="67">
        <v>77.650000000000006</v>
      </c>
      <c r="AF70" s="124" t="s">
        <v>6</v>
      </c>
      <c r="AG70" s="67">
        <v>26.22</v>
      </c>
      <c r="AH70" s="67">
        <v>10.929</v>
      </c>
      <c r="AI70" s="67">
        <v>4</v>
      </c>
      <c r="AJ70" s="110" t="s">
        <v>147</v>
      </c>
      <c r="AK70" s="67">
        <v>29.07</v>
      </c>
      <c r="AL70" s="124" t="s">
        <v>6</v>
      </c>
      <c r="AM70" s="67">
        <v>63.99</v>
      </c>
      <c r="AN70" s="67">
        <v>13.092000000000001</v>
      </c>
      <c r="AO70" s="67">
        <v>5.75</v>
      </c>
      <c r="AP70" s="110" t="s">
        <v>147</v>
      </c>
      <c r="AQ70" s="67">
        <v>70.239999999999995</v>
      </c>
      <c r="AR70" s="124" t="s">
        <v>6</v>
      </c>
      <c r="AS70" s="67">
        <v>93.91</v>
      </c>
      <c r="AT70" s="67">
        <v>11.458</v>
      </c>
      <c r="AU70" s="67">
        <v>8</v>
      </c>
      <c r="AV70" s="110" t="s">
        <v>147</v>
      </c>
      <c r="AW70" s="67">
        <v>96.51</v>
      </c>
      <c r="AX70" s="124" t="s">
        <v>6</v>
      </c>
      <c r="AY70" s="67">
        <v>84.53</v>
      </c>
      <c r="AZ70" s="67">
        <v>27.875</v>
      </c>
      <c r="BA70" s="67">
        <v>6.3333000000000004</v>
      </c>
      <c r="BB70" s="110" t="s">
        <v>147</v>
      </c>
      <c r="BC70" s="67">
        <v>92.84</v>
      </c>
      <c r="BD70" s="124" t="s">
        <v>6</v>
      </c>
      <c r="BE70" s="67">
        <v>26.43</v>
      </c>
      <c r="BF70" s="67">
        <v>6.4166999999999996</v>
      </c>
      <c r="BG70" s="67">
        <v>3.125</v>
      </c>
      <c r="BH70" s="67">
        <v>1</v>
      </c>
      <c r="BI70" s="67">
        <v>28.04</v>
      </c>
      <c r="BJ70" s="124" t="s">
        <v>6</v>
      </c>
      <c r="BK70" s="67">
        <v>76.099999999999994</v>
      </c>
      <c r="BL70" s="67">
        <v>5.1111000000000004</v>
      </c>
      <c r="BM70" s="67">
        <v>12.577</v>
      </c>
      <c r="BN70" s="67">
        <v>9.3332999999999995</v>
      </c>
      <c r="BO70" s="67">
        <v>80.34</v>
      </c>
      <c r="BP70" s="124" t="s">
        <v>6</v>
      </c>
      <c r="BQ70" s="67">
        <v>39.814</v>
      </c>
      <c r="BR70" s="67">
        <v>42.5</v>
      </c>
      <c r="BS70" s="110" t="s">
        <v>147</v>
      </c>
      <c r="BT70" s="110" t="s">
        <v>147</v>
      </c>
      <c r="BU70" s="67">
        <v>44.536999999999999</v>
      </c>
      <c r="BV70" s="67">
        <v>631.41</v>
      </c>
      <c r="BW70" s="67">
        <v>173.95</v>
      </c>
      <c r="BX70" s="67">
        <v>20.067</v>
      </c>
      <c r="BY70" s="67">
        <v>9.6667000000000005</v>
      </c>
      <c r="BZ70" s="67">
        <v>811.25</v>
      </c>
    </row>
    <row r="71" spans="1:78" ht="15" customHeight="1" x14ac:dyDescent="0.2">
      <c r="A71" s="102" t="s">
        <v>231</v>
      </c>
      <c r="B71" s="86"/>
      <c r="C71" s="88"/>
      <c r="D71" s="88"/>
      <c r="E71" s="88"/>
      <c r="F71" s="88"/>
      <c r="G71" s="31"/>
      <c r="H71" s="89"/>
      <c r="I71" s="4">
        <v>56</v>
      </c>
      <c r="J71" s="4">
        <v>55</v>
      </c>
      <c r="K71" s="4">
        <v>7</v>
      </c>
      <c r="L71" s="4">
        <v>0</v>
      </c>
      <c r="M71" s="4">
        <v>56</v>
      </c>
      <c r="N71" s="6" t="s">
        <v>6</v>
      </c>
      <c r="O71" s="4">
        <v>56</v>
      </c>
      <c r="P71" s="4">
        <v>43</v>
      </c>
      <c r="Q71" s="4">
        <v>2</v>
      </c>
      <c r="R71" s="4">
        <v>0</v>
      </c>
      <c r="S71" s="4">
        <v>56</v>
      </c>
      <c r="T71" s="6" t="s">
        <v>6</v>
      </c>
      <c r="U71" s="4">
        <v>55</v>
      </c>
      <c r="V71" s="4">
        <v>38</v>
      </c>
      <c r="W71" s="4">
        <v>1</v>
      </c>
      <c r="X71" s="4">
        <v>0</v>
      </c>
      <c r="Y71" s="4">
        <v>56</v>
      </c>
      <c r="Z71" s="6" t="s">
        <v>6</v>
      </c>
      <c r="AA71" s="4">
        <v>56</v>
      </c>
      <c r="AB71" s="4">
        <v>9</v>
      </c>
      <c r="AC71" s="4">
        <v>1</v>
      </c>
      <c r="AD71" s="4">
        <v>0</v>
      </c>
      <c r="AE71" s="4">
        <v>56</v>
      </c>
      <c r="AF71" s="6" t="s">
        <v>6</v>
      </c>
      <c r="AG71" s="4">
        <v>55</v>
      </c>
      <c r="AH71" s="4">
        <v>14</v>
      </c>
      <c r="AI71" s="4">
        <v>1</v>
      </c>
      <c r="AJ71" s="4">
        <v>0</v>
      </c>
      <c r="AK71" s="4">
        <v>55</v>
      </c>
      <c r="AL71" s="6" t="s">
        <v>6</v>
      </c>
      <c r="AM71" s="4">
        <v>56</v>
      </c>
      <c r="AN71" s="4">
        <v>25</v>
      </c>
      <c r="AO71" s="4">
        <v>4</v>
      </c>
      <c r="AP71" s="4">
        <v>0</v>
      </c>
      <c r="AQ71" s="4">
        <v>56</v>
      </c>
      <c r="AR71" s="6" t="s">
        <v>6</v>
      </c>
      <c r="AS71" s="4">
        <v>56</v>
      </c>
      <c r="AT71" s="4">
        <v>12</v>
      </c>
      <c r="AU71" s="4">
        <v>1</v>
      </c>
      <c r="AV71" s="4">
        <v>0</v>
      </c>
      <c r="AW71" s="4">
        <v>56</v>
      </c>
      <c r="AX71" s="6" t="s">
        <v>6</v>
      </c>
      <c r="AY71" s="4">
        <v>56</v>
      </c>
      <c r="AZ71" s="4">
        <v>16</v>
      </c>
      <c r="BA71" s="4">
        <v>3</v>
      </c>
      <c r="BB71" s="4">
        <v>0</v>
      </c>
      <c r="BC71" s="4">
        <v>56</v>
      </c>
      <c r="BD71" s="6" t="s">
        <v>6</v>
      </c>
      <c r="BE71" s="4">
        <v>56</v>
      </c>
      <c r="BF71" s="4">
        <v>12</v>
      </c>
      <c r="BG71" s="4">
        <v>4</v>
      </c>
      <c r="BH71" s="4">
        <v>1</v>
      </c>
      <c r="BI71" s="4">
        <v>56</v>
      </c>
      <c r="BJ71" s="6" t="s">
        <v>6</v>
      </c>
      <c r="BK71" s="4">
        <v>56</v>
      </c>
      <c r="BL71" s="4">
        <v>9</v>
      </c>
      <c r="BM71" s="4">
        <v>13</v>
      </c>
      <c r="BN71" s="4">
        <v>3</v>
      </c>
      <c r="BO71" s="4">
        <v>56</v>
      </c>
      <c r="BP71" s="6" t="s">
        <v>6</v>
      </c>
      <c r="BQ71" s="4">
        <v>18</v>
      </c>
      <c r="BR71" s="4">
        <v>2</v>
      </c>
      <c r="BS71" s="4">
        <v>0</v>
      </c>
      <c r="BT71" s="4">
        <v>0</v>
      </c>
      <c r="BU71" s="4">
        <v>18</v>
      </c>
      <c r="BV71" s="4">
        <v>56</v>
      </c>
      <c r="BW71" s="4">
        <v>56</v>
      </c>
      <c r="BX71" s="4">
        <v>15</v>
      </c>
      <c r="BY71" s="4">
        <v>3</v>
      </c>
      <c r="BZ71" s="4">
        <v>56</v>
      </c>
    </row>
    <row r="72" spans="1:78" x14ac:dyDescent="0.2">
      <c r="A72" s="195" t="s">
        <v>383</v>
      </c>
      <c r="B72" s="195"/>
      <c r="C72" s="195"/>
      <c r="D72" s="195"/>
      <c r="E72" s="195"/>
      <c r="F72" s="195"/>
      <c r="G72" s="195"/>
    </row>
    <row r="73" spans="1:78" x14ac:dyDescent="0.2">
      <c r="A73" s="185"/>
      <c r="B73" s="185"/>
      <c r="C73" s="185"/>
      <c r="D73" s="185"/>
      <c r="E73" s="185"/>
      <c r="F73" s="185"/>
      <c r="G73" s="185"/>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178">
        <f>BV63-BV7-BV13</f>
        <v>35358.980000000003</v>
      </c>
      <c r="BW73" s="178">
        <f>BW63-BW7-BW13</f>
        <v>9741.1</v>
      </c>
      <c r="BX73" s="178" t="e">
        <f>BX63-BX7-BX13</f>
        <v>#VALUE!</v>
      </c>
      <c r="BY73" s="178" t="e">
        <f>BY63-BY7-BY13</f>
        <v>#VALUE!</v>
      </c>
      <c r="BZ73" s="178">
        <f>BZ63-BZ7-BZ13</f>
        <v>45430.080000000002</v>
      </c>
    </row>
    <row r="74" spans="1:78" x14ac:dyDescent="0.2">
      <c r="A74" s="144" t="s">
        <v>750</v>
      </c>
      <c r="B74" s="3"/>
      <c r="C74" s="26"/>
    </row>
    <row r="75" spans="1:78" x14ac:dyDescent="0.2">
      <c r="A75" s="145" t="s">
        <v>751</v>
      </c>
      <c r="B75" s="3"/>
      <c r="C75" s="26"/>
    </row>
  </sheetData>
  <mergeCells count="14">
    <mergeCell ref="BP3:BU3"/>
    <mergeCell ref="E3:F3"/>
    <mergeCell ref="BJ3:BO3"/>
    <mergeCell ref="AR3:AW3"/>
    <mergeCell ref="H3:M3"/>
    <mergeCell ref="N3:S3"/>
    <mergeCell ref="T3:Y3"/>
    <mergeCell ref="Z3:AE3"/>
    <mergeCell ref="AF3:AK3"/>
    <mergeCell ref="A1:G1"/>
    <mergeCell ref="A72:G73"/>
    <mergeCell ref="AL3:AQ3"/>
    <mergeCell ref="AX3:BC3"/>
    <mergeCell ref="BD3:BI3"/>
  </mergeCells>
  <conditionalFormatting sqref="A5:BZ71">
    <cfRule type="expression" dxfId="14" priority="1">
      <formula>MOD( ROW( ), 2) =0</formula>
    </cfRule>
  </conditionalFormatting>
  <hyperlinks>
    <hyperlink ref="A2" location="TOC!A1" display="Return to Table of Contents"/>
  </hyperlinks>
  <pageMargins left="0.25" right="0.25" top="0.75" bottom="0.75" header="0.3" footer="0.3"/>
  <pageSetup scale="61" fitToWidth="0" orientation="portrait" r:id="rId1"/>
  <headerFooter>
    <oddHeader>&amp;L&amp;"Arial,Bold"2010-11 &amp;"Arial,Bold Italic"Survey of Dental Education&amp;"Arial,Bold"
Volume 4 - Curriculum</oddHeader>
  </headerFooter>
  <colBreaks count="11" manualBreakCount="11">
    <brk id="13" max="73" man="1"/>
    <brk id="19" max="73" man="1"/>
    <brk id="25" max="73" man="1"/>
    <brk id="31" max="73" man="1"/>
    <brk id="37" max="73" man="1"/>
    <brk id="43" max="73" man="1"/>
    <brk id="49" max="73" man="1"/>
    <brk id="55" max="73" man="1"/>
    <brk id="61" max="73" man="1"/>
    <brk id="67" max="73" man="1"/>
    <brk id="73"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TOC</vt:lpstr>
      <vt:lpstr>Intro</vt:lpstr>
      <vt:lpstr>Glossary</vt:lpstr>
      <vt:lpstr>Tab1</vt:lpstr>
      <vt:lpstr>Tab2</vt:lpstr>
      <vt:lpstr>Tab3</vt:lpstr>
      <vt:lpstr>Tab4</vt:lpstr>
      <vt:lpstr>Tab5</vt:lpstr>
      <vt:lpstr>Tab6a</vt:lpstr>
      <vt:lpstr>Tab6b</vt:lpstr>
      <vt:lpstr>Tab7a</vt:lpstr>
      <vt:lpstr>Tab7b</vt:lpstr>
      <vt:lpstr>Tab8a</vt:lpstr>
      <vt:lpstr>Tab8b</vt:lpstr>
      <vt:lpstr>Biomed Top</vt:lpstr>
      <vt:lpstr>Dent Clin Top</vt:lpstr>
      <vt:lpstr>Behav Topics</vt:lpstr>
      <vt:lpstr>Intro!_ftn1</vt:lpstr>
      <vt:lpstr>Intro!_ftnref1</vt:lpstr>
      <vt:lpstr>'Behav Topics'!Print_Area</vt:lpstr>
      <vt:lpstr>'Biomed Top'!Print_Area</vt:lpstr>
      <vt:lpstr>'Dent Clin Top'!Print_Area</vt:lpstr>
      <vt:lpstr>Glossary!Print_Area</vt:lpstr>
      <vt:lpstr>Intro!Print_Area</vt:lpstr>
      <vt:lpstr>'Tab1'!Print_Area</vt:lpstr>
      <vt:lpstr>'Tab2'!Print_Area</vt:lpstr>
      <vt:lpstr>'Tab3'!Print_Area</vt:lpstr>
      <vt:lpstr>'Tab4'!Print_Area</vt:lpstr>
      <vt:lpstr>'Tab5'!Print_Area</vt:lpstr>
      <vt:lpstr>Tab6a!Print_Area</vt:lpstr>
      <vt:lpstr>Tab6b!Print_Area</vt:lpstr>
      <vt:lpstr>Tab7a!Print_Area</vt:lpstr>
      <vt:lpstr>Tab7b!Print_Area</vt:lpstr>
      <vt:lpstr>Tab8a!Print_Area</vt:lpstr>
      <vt:lpstr>Tab8b!Print_Area</vt:lpstr>
      <vt:lpstr>TOC!Print_Area</vt:lpstr>
      <vt:lpstr>'Behav Topics'!Print_Titles</vt:lpstr>
      <vt:lpstr>'Biomed Top'!Print_Titles</vt:lpstr>
      <vt:lpstr>'Dent Clin Top'!Print_Titles</vt:lpstr>
      <vt:lpstr>'Tab3'!Print_Titles</vt:lpstr>
      <vt:lpstr>'Tab4'!Print_Titles</vt:lpstr>
      <vt:lpstr>'Tab5'!Print_Titles</vt:lpstr>
      <vt:lpstr>Tab6a!Print_Titles</vt:lpstr>
      <vt:lpstr>Tab7a!Print_Titles</vt:lpstr>
      <vt:lpstr>Tab8a!Print_Titles</vt:lpstr>
    </vt:vector>
  </TitlesOfParts>
  <Company>American Dental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2010-11 Survey of Dental Education-Volume 4: Curriculum</dc:title>
  <dc:creator>American Dental Association</dc:creator>
  <cp:lastModifiedBy>Matthew Mikkelsen</cp:lastModifiedBy>
  <cp:lastPrinted>2014-08-22T17:31:46Z</cp:lastPrinted>
  <dcterms:created xsi:type="dcterms:W3CDTF">2013-01-07T16:30:09Z</dcterms:created>
  <dcterms:modified xsi:type="dcterms:W3CDTF">2014-08-22T17:32:35Z</dcterms:modified>
</cp:coreProperties>
</file>