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7.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8.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 yWindow="-12" windowWidth="24240" windowHeight="7080"/>
  </bookViews>
  <sheets>
    <sheet name="TOC" sheetId="1" r:id="rId1"/>
    <sheet name="Glossary" sheetId="3" r:id="rId2"/>
    <sheet name="Tab1" sheetId="5" r:id="rId3"/>
    <sheet name="Fig1a-c" sheetId="6" r:id="rId4"/>
    <sheet name="Tab2" sheetId="7" r:id="rId5"/>
    <sheet name="Tab3" sheetId="8" r:id="rId6"/>
    <sheet name="Tab4" sheetId="9" r:id="rId7"/>
    <sheet name="Tab5" sheetId="10" r:id="rId8"/>
    <sheet name="Fig2" sheetId="11" r:id="rId9"/>
    <sheet name="Fig3a-b" sheetId="12" r:id="rId10"/>
    <sheet name="Fig4-6" sheetId="13" r:id="rId11"/>
    <sheet name="Tab6" sheetId="14" r:id="rId12"/>
    <sheet name="Tab7" sheetId="15" r:id="rId13"/>
    <sheet name="Tab8" sheetId="16" r:id="rId14"/>
    <sheet name="Tab9" sheetId="20" r:id="rId15"/>
    <sheet name="Fig7-8b" sheetId="21" r:id="rId16"/>
    <sheet name="Tab10a-c" sheetId="23" r:id="rId17"/>
    <sheet name="Tab11a-c" sheetId="24" r:id="rId18"/>
    <sheet name="Fig9a-b" sheetId="25" r:id="rId19"/>
    <sheet name="Tab12" sheetId="18" r:id="rId20"/>
    <sheet name="Tab13a" sheetId="26" r:id="rId21"/>
    <sheet name="Tab13b" sheetId="19" r:id="rId22"/>
    <sheet name="Fig10a-b" sheetId="22" r:id="rId23"/>
    <sheet name="Tab14" sheetId="27" r:id="rId24"/>
    <sheet name="Tab15a-b" sheetId="28" r:id="rId25"/>
    <sheet name="Fig11a-c" sheetId="29" r:id="rId26"/>
    <sheet name="Tab16" sheetId="30" r:id="rId27"/>
    <sheet name="Tab17" sheetId="31" r:id="rId28"/>
    <sheet name="Tab18" sheetId="32" r:id="rId29"/>
    <sheet name="Tab19" sheetId="33" r:id="rId30"/>
    <sheet name="Tab20" sheetId="34" r:id="rId31"/>
  </sheets>
  <externalReferences>
    <externalReference r:id="rId32"/>
    <externalReference r:id="rId33"/>
    <externalReference r:id="rId34"/>
  </externalReferences>
  <definedNames>
    <definedName name="ExternalData_1" localSheetId="26">'Tab16'!$A$5:$E$293</definedName>
    <definedName name="_xlnm.Print_Area" localSheetId="22">'Fig10a-b'!$A$1:$K$55</definedName>
    <definedName name="_xlnm.Print_Area" localSheetId="25">'Fig11a-c'!$A$1:$L$89</definedName>
    <definedName name="_xlnm.Print_Area" localSheetId="3">'Fig1a-c'!$A$1:$O$91</definedName>
    <definedName name="_xlnm.Print_Area" localSheetId="8">'Fig2'!$A$1:$K$28</definedName>
    <definedName name="_xlnm.Print_Area" localSheetId="9">'Fig3a-b'!$A$1:$N$78</definedName>
    <definedName name="_xlnm.Print_Area" localSheetId="10">'Fig4-6'!$A$1:$L$81</definedName>
    <definedName name="_xlnm.Print_Area" localSheetId="15">'Fig7-8b'!$A$1:$P$90</definedName>
    <definedName name="_xlnm.Print_Area" localSheetId="18">'Fig9a-b'!$A$1:$J$50</definedName>
    <definedName name="_xlnm.Print_Area" localSheetId="1">Glossary!$A$1:$B$52</definedName>
    <definedName name="_xlnm.Print_Area" localSheetId="2">'Tab1'!$A$1:$L$13</definedName>
    <definedName name="_xlnm.Print_Area" localSheetId="16">'Tab10a-c'!$A$1:$AC$52</definedName>
    <definedName name="_xlnm.Print_Area" localSheetId="17">'Tab11a-c'!$A$1:$M$52</definedName>
    <definedName name="_xlnm.Print_Area" localSheetId="19">'Tab12'!$A$1:$L$286</definedName>
    <definedName name="_xlnm.Print_Area" localSheetId="20">Tab13a!$A$1:$K$297</definedName>
    <definedName name="_xlnm.Print_Area" localSheetId="21">Tab13b!$A$1:$K$287</definedName>
    <definedName name="_xlnm.Print_Area" localSheetId="23">'Tab14'!$A$1:$K$15</definedName>
    <definedName name="_xlnm.Print_Area" localSheetId="26">'Tab16'!$A$1:$H$300</definedName>
    <definedName name="_xlnm.Print_Area" localSheetId="28">'Tab18'!$A$1:$U$286</definedName>
    <definedName name="_xlnm.Print_Area" localSheetId="29">'Tab19'!$A$1:$U$29</definedName>
    <definedName name="_xlnm.Print_Area" localSheetId="4">'Tab2'!$A$1:$I$20</definedName>
    <definedName name="_xlnm.Print_Area" localSheetId="30">'Tab20'!$A$1:$G$25</definedName>
    <definedName name="_xlnm.Print_Area" localSheetId="5">'Tab3'!$A$1:$L$13</definedName>
    <definedName name="_xlnm.Print_Area" localSheetId="6">'Tab4'!$A$1:$L$12</definedName>
    <definedName name="_xlnm.Print_Area" localSheetId="7">'Tab5'!$A$1:$O$12</definedName>
    <definedName name="_xlnm.Print_Area" localSheetId="11">'Tab6'!$A$1:$H$285</definedName>
    <definedName name="_xlnm.Print_Area" localSheetId="12">'Tab7'!$A$1:$I$286</definedName>
    <definedName name="_xlnm.Print_Area" localSheetId="13">'Tab8'!$A$1:$L$287</definedName>
    <definedName name="_xlnm.Print_Area" localSheetId="14">'Tab9'!$A$1:$H$286</definedName>
    <definedName name="_xlnm.Print_Area" localSheetId="0">TOC!$A$1:$A$51</definedName>
    <definedName name="_xlnm.Print_Titles" localSheetId="1">Glossary!$1:$1</definedName>
    <definedName name="_xlnm.Print_Titles" localSheetId="16">'Tab10a-c'!$A:$A</definedName>
    <definedName name="_xlnm.Print_Titles" localSheetId="19">'Tab12'!$1:$3</definedName>
    <definedName name="_xlnm.Print_Titles" localSheetId="20">Tab13a!$1:$5</definedName>
    <definedName name="_xlnm.Print_Titles" localSheetId="21">Tab13b!$1:$5</definedName>
    <definedName name="_xlnm.Print_Titles" localSheetId="26">'Tab16'!$1:$5</definedName>
    <definedName name="_xlnm.Print_Titles" localSheetId="27">'Tab17'!$1:$3</definedName>
    <definedName name="_xlnm.Print_Titles" localSheetId="28">'Tab18'!$A:$B,'Tab18'!$1:$4</definedName>
    <definedName name="_xlnm.Print_Titles" localSheetId="11">'Tab6'!$1:$4</definedName>
    <definedName name="_xlnm.Print_Titles" localSheetId="12">'Tab7'!$1:$4</definedName>
    <definedName name="_xlnm.Print_Titles" localSheetId="13">'Tab8'!$1:$4</definedName>
    <definedName name="_xlnm.Print_Titles" localSheetId="14">'Tab9'!$1:$3</definedName>
  </definedNames>
  <calcPr calcId="152511"/>
</workbook>
</file>

<file path=xl/calcChain.xml><?xml version="1.0" encoding="utf-8"?>
<calcChain xmlns="http://schemas.openxmlformats.org/spreadsheetml/2006/main">
  <c r="Z24" i="23" l="1"/>
  <c r="U283" i="32" l="1"/>
  <c r="T283" i="32"/>
  <c r="S283" i="32"/>
  <c r="R283" i="32"/>
  <c r="Q283" i="32"/>
  <c r="P283" i="32"/>
  <c r="O283" i="32"/>
  <c r="N283" i="32"/>
  <c r="M283" i="32"/>
  <c r="L283" i="32"/>
  <c r="K283" i="32"/>
  <c r="J283" i="32"/>
  <c r="I283" i="32"/>
  <c r="H283" i="32"/>
  <c r="G283" i="32"/>
  <c r="F283" i="32"/>
  <c r="E283" i="32"/>
  <c r="D283" i="32"/>
  <c r="C283" i="32"/>
  <c r="J282" i="31"/>
  <c r="I282" i="31"/>
  <c r="H282" i="31"/>
  <c r="G282" i="31"/>
  <c r="F282" i="31"/>
  <c r="E282" i="31"/>
  <c r="D282" i="31"/>
  <c r="C282" i="31"/>
  <c r="F296" i="30"/>
  <c r="G296" i="30"/>
  <c r="H296" i="30"/>
  <c r="E296" i="30"/>
  <c r="D296" i="30"/>
  <c r="C296" i="30"/>
  <c r="G297" i="30" l="1"/>
  <c r="F297" i="30"/>
  <c r="C297" i="30"/>
  <c r="D297" i="30"/>
  <c r="H297" i="30" l="1"/>
  <c r="E297" i="30"/>
  <c r="I77" i="29"/>
  <c r="I78" i="29"/>
  <c r="I79" i="29"/>
  <c r="I80" i="29"/>
  <c r="I76" i="29"/>
  <c r="D38" i="29"/>
  <c r="D39" i="29"/>
  <c r="D40" i="29"/>
  <c r="D41" i="29"/>
  <c r="D42" i="29"/>
  <c r="D37" i="29"/>
  <c r="F21" i="29"/>
  <c r="F22" i="29"/>
  <c r="F23" i="29"/>
  <c r="F24" i="29"/>
  <c r="F25" i="29"/>
  <c r="F26" i="29"/>
  <c r="F20" i="29"/>
  <c r="D26" i="29"/>
  <c r="D21" i="29"/>
  <c r="D22" i="29"/>
  <c r="D23" i="29"/>
  <c r="D24" i="29"/>
  <c r="D25" i="29"/>
  <c r="D20" i="29"/>
  <c r="C42" i="29"/>
  <c r="C41" i="29"/>
  <c r="C40" i="29"/>
  <c r="C39" i="29"/>
  <c r="C38" i="29"/>
  <c r="E77" i="29"/>
  <c r="E78" i="29"/>
  <c r="E79" i="29"/>
  <c r="E80" i="29"/>
  <c r="E76" i="29"/>
  <c r="L26" i="28"/>
  <c r="L27" i="28"/>
  <c r="L28" i="28"/>
  <c r="L29" i="28"/>
  <c r="L30" i="28"/>
  <c r="L31" i="28"/>
  <c r="L32" i="28"/>
  <c r="L33" i="28"/>
  <c r="L25" i="28"/>
  <c r="J34" i="28"/>
  <c r="K26" i="28" s="1"/>
  <c r="H34" i="28"/>
  <c r="I28" i="28" s="1"/>
  <c r="L9" i="28"/>
  <c r="L10" i="28"/>
  <c r="L11" i="28"/>
  <c r="L12" i="28"/>
  <c r="L13" i="28"/>
  <c r="L8" i="28"/>
  <c r="I11" i="28"/>
  <c r="J14" i="28"/>
  <c r="K11" i="28" s="1"/>
  <c r="H14" i="28"/>
  <c r="I10" i="28" s="1"/>
  <c r="F26" i="28"/>
  <c r="F27" i="28"/>
  <c r="F28" i="28"/>
  <c r="F29" i="28"/>
  <c r="F30" i="28"/>
  <c r="F31" i="28"/>
  <c r="F32" i="28"/>
  <c r="F33" i="28"/>
  <c r="F25" i="28"/>
  <c r="D34" i="28"/>
  <c r="E27" i="28" s="1"/>
  <c r="B34" i="28"/>
  <c r="C29" i="28" s="1"/>
  <c r="F9" i="28"/>
  <c r="F10" i="28"/>
  <c r="F11" i="28"/>
  <c r="F12" i="28"/>
  <c r="F13" i="28"/>
  <c r="F8" i="28"/>
  <c r="D14" i="28"/>
  <c r="E12" i="28" s="1"/>
  <c r="B14" i="28"/>
  <c r="C12" i="28" s="1"/>
  <c r="K31" i="28" l="1"/>
  <c r="E28" i="28"/>
  <c r="I8" i="28"/>
  <c r="E10" i="28"/>
  <c r="E8" i="28"/>
  <c r="E9" i="28"/>
  <c r="K27" i="28"/>
  <c r="E14" i="28"/>
  <c r="C32" i="28"/>
  <c r="K25" i="28"/>
  <c r="E13" i="28"/>
  <c r="E32" i="28"/>
  <c r="K33" i="28"/>
  <c r="C11" i="28"/>
  <c r="K13" i="28"/>
  <c r="C8" i="28"/>
  <c r="C10" i="28"/>
  <c r="C30" i="28"/>
  <c r="K12" i="28"/>
  <c r="C14" i="28"/>
  <c r="C9" i="28"/>
  <c r="C28" i="28"/>
  <c r="K10" i="28"/>
  <c r="C13" i="28"/>
  <c r="E11" i="28"/>
  <c r="F14" i="28"/>
  <c r="G13" i="28" s="1"/>
  <c r="C34" i="28"/>
  <c r="C26" i="28"/>
  <c r="F34" i="28"/>
  <c r="G33" i="28" s="1"/>
  <c r="K14" i="28"/>
  <c r="K9" i="28"/>
  <c r="K29" i="28"/>
  <c r="G25" i="28"/>
  <c r="G27" i="28"/>
  <c r="G28" i="28"/>
  <c r="E34" i="28"/>
  <c r="E30" i="28"/>
  <c r="E26" i="28"/>
  <c r="I13" i="28"/>
  <c r="I9" i="28"/>
  <c r="I25" i="28"/>
  <c r="I31" i="28"/>
  <c r="I27" i="28"/>
  <c r="C25" i="28"/>
  <c r="C31" i="28"/>
  <c r="C27" i="28"/>
  <c r="E33" i="28"/>
  <c r="E29" i="28"/>
  <c r="I12" i="28"/>
  <c r="K8" i="28"/>
  <c r="L14" i="28"/>
  <c r="M9" i="28" s="1"/>
  <c r="I34" i="28"/>
  <c r="I30" i="28"/>
  <c r="I26" i="28"/>
  <c r="K32" i="28"/>
  <c r="K28" i="28"/>
  <c r="L34" i="28"/>
  <c r="M29" i="28" s="1"/>
  <c r="I33" i="28"/>
  <c r="I29" i="28"/>
  <c r="C33" i="28"/>
  <c r="E25" i="28"/>
  <c r="E31" i="28"/>
  <c r="I14" i="28"/>
  <c r="I32" i="28"/>
  <c r="K34" i="28"/>
  <c r="K30" i="28"/>
  <c r="C17" i="22"/>
  <c r="D17" i="22"/>
  <c r="E17" i="22"/>
  <c r="G29" i="28" l="1"/>
  <c r="G11" i="28"/>
  <c r="G32" i="28"/>
  <c r="G34" i="28"/>
  <c r="G12" i="28"/>
  <c r="G8" i="28"/>
  <c r="M32" i="28"/>
  <c r="G30" i="28"/>
  <c r="G14" i="28"/>
  <c r="G9" i="28"/>
  <c r="G31" i="28"/>
  <c r="G26" i="28"/>
  <c r="G10" i="28"/>
  <c r="M8" i="28"/>
  <c r="M26" i="28"/>
  <c r="M30" i="28"/>
  <c r="M34" i="28"/>
  <c r="M27" i="28"/>
  <c r="M31" i="28"/>
  <c r="M25" i="28"/>
  <c r="M11" i="28"/>
  <c r="M33" i="28"/>
  <c r="M12" i="28"/>
  <c r="M10" i="28"/>
  <c r="M14" i="28"/>
  <c r="M28" i="28"/>
  <c r="M13" i="28"/>
  <c r="D292" i="26"/>
  <c r="E292" i="26"/>
  <c r="F292" i="26"/>
  <c r="G292" i="26"/>
  <c r="H292" i="26"/>
  <c r="I292" i="26"/>
  <c r="J292" i="26"/>
  <c r="K292" i="26"/>
  <c r="C292" i="26"/>
  <c r="F6" i="25"/>
  <c r="J48" i="24" l="1"/>
  <c r="K47" i="24" s="1"/>
  <c r="H48" i="24"/>
  <c r="I47" i="24" s="1"/>
  <c r="D48" i="24"/>
  <c r="E47" i="24" s="1"/>
  <c r="B48" i="24"/>
  <c r="C45" i="24" s="1"/>
  <c r="L47" i="24"/>
  <c r="F47" i="24"/>
  <c r="L46" i="24"/>
  <c r="F46" i="24"/>
  <c r="L45" i="24"/>
  <c r="F45" i="24"/>
  <c r="L44" i="24"/>
  <c r="F44" i="24"/>
  <c r="L43" i="24"/>
  <c r="F43" i="24"/>
  <c r="L42" i="24"/>
  <c r="F42" i="24"/>
  <c r="L41" i="24"/>
  <c r="F41" i="24"/>
  <c r="L40" i="24"/>
  <c r="F40" i="24"/>
  <c r="L39" i="24"/>
  <c r="F39" i="24"/>
  <c r="J28" i="24"/>
  <c r="K26" i="24" s="1"/>
  <c r="H28" i="24"/>
  <c r="I27" i="24" s="1"/>
  <c r="D28" i="24"/>
  <c r="E25" i="24" s="1"/>
  <c r="B28" i="24"/>
  <c r="C28" i="24" s="1"/>
  <c r="L27" i="24"/>
  <c r="F27" i="24"/>
  <c r="L26" i="24"/>
  <c r="F26" i="24"/>
  <c r="L25" i="24"/>
  <c r="F25" i="24"/>
  <c r="L24" i="24"/>
  <c r="F24" i="24"/>
  <c r="L23" i="24"/>
  <c r="F23" i="24"/>
  <c r="L22" i="24"/>
  <c r="F22" i="24"/>
  <c r="J12" i="24"/>
  <c r="K10" i="24" s="1"/>
  <c r="H12" i="24"/>
  <c r="I10" i="24" s="1"/>
  <c r="D12" i="24"/>
  <c r="E10" i="24" s="1"/>
  <c r="B12" i="24"/>
  <c r="C11" i="24" s="1"/>
  <c r="L11" i="24"/>
  <c r="F11" i="24"/>
  <c r="L10" i="24"/>
  <c r="F10" i="24"/>
  <c r="L9" i="24"/>
  <c r="F9" i="24"/>
  <c r="L8" i="24"/>
  <c r="F8" i="24"/>
  <c r="C39" i="24" l="1"/>
  <c r="C42" i="24"/>
  <c r="C40" i="24"/>
  <c r="C43" i="24"/>
  <c r="C12" i="24"/>
  <c r="K48" i="24"/>
  <c r="L48" i="24"/>
  <c r="M48" i="24" s="1"/>
  <c r="K25" i="24"/>
  <c r="K24" i="24"/>
  <c r="K22" i="24"/>
  <c r="K28" i="24"/>
  <c r="K23" i="24"/>
  <c r="K27" i="24"/>
  <c r="K12" i="24"/>
  <c r="K11" i="24"/>
  <c r="K8" i="24"/>
  <c r="I9" i="24"/>
  <c r="I11" i="24"/>
  <c r="C46" i="24"/>
  <c r="C44" i="24"/>
  <c r="C47" i="24"/>
  <c r="C48" i="24"/>
  <c r="C41" i="24"/>
  <c r="C22" i="24"/>
  <c r="C23" i="24"/>
  <c r="C24" i="24"/>
  <c r="C25" i="24"/>
  <c r="C26" i="24"/>
  <c r="C27" i="24"/>
  <c r="E11" i="24"/>
  <c r="E12" i="24"/>
  <c r="E9" i="24"/>
  <c r="C10" i="24"/>
  <c r="C8" i="24"/>
  <c r="C9" i="24"/>
  <c r="K39" i="24"/>
  <c r="K40" i="24"/>
  <c r="K41" i="24"/>
  <c r="K42" i="24"/>
  <c r="K43" i="24"/>
  <c r="K44" i="24"/>
  <c r="K45" i="24"/>
  <c r="K46" i="24"/>
  <c r="F48" i="24"/>
  <c r="G48" i="24" s="1"/>
  <c r="F28" i="24"/>
  <c r="G28" i="24" s="1"/>
  <c r="K9" i="24"/>
  <c r="L12" i="24"/>
  <c r="M11" i="24" s="1"/>
  <c r="I8" i="24"/>
  <c r="E8" i="24"/>
  <c r="F12" i="24"/>
  <c r="G8" i="24" s="1"/>
  <c r="L28" i="24"/>
  <c r="M28" i="24" s="1"/>
  <c r="E22" i="24"/>
  <c r="E23" i="24"/>
  <c r="E24" i="24"/>
  <c r="E26" i="24"/>
  <c r="E27" i="24"/>
  <c r="E39" i="24"/>
  <c r="E41" i="24"/>
  <c r="E42" i="24"/>
  <c r="E28" i="24"/>
  <c r="I28" i="24"/>
  <c r="E48" i="24"/>
  <c r="I48" i="24"/>
  <c r="E40" i="24"/>
  <c r="E43" i="24"/>
  <c r="E44" i="24"/>
  <c r="E45" i="24"/>
  <c r="E46" i="24"/>
  <c r="I22" i="24"/>
  <c r="I23" i="24"/>
  <c r="I24" i="24"/>
  <c r="I25" i="24"/>
  <c r="I26" i="24"/>
  <c r="I39" i="24"/>
  <c r="I40" i="24"/>
  <c r="I41" i="24"/>
  <c r="I42" i="24"/>
  <c r="I43" i="24"/>
  <c r="I44" i="24"/>
  <c r="I45" i="24"/>
  <c r="I46" i="24"/>
  <c r="G27" i="24" l="1"/>
  <c r="M39" i="24"/>
  <c r="M44" i="24"/>
  <c r="M43" i="24"/>
  <c r="M47" i="24"/>
  <c r="M45" i="24"/>
  <c r="M40" i="24"/>
  <c r="M46" i="24"/>
  <c r="M41" i="24"/>
  <c r="M42" i="24"/>
  <c r="M10" i="24"/>
  <c r="M8" i="24"/>
  <c r="M9" i="24"/>
  <c r="M12" i="24"/>
  <c r="G42" i="24"/>
  <c r="G40" i="24"/>
  <c r="G46" i="24"/>
  <c r="G23" i="24"/>
  <c r="G25" i="24"/>
  <c r="G26" i="24"/>
  <c r="G22" i="24"/>
  <c r="G12" i="24"/>
  <c r="G9" i="24"/>
  <c r="G47" i="24"/>
  <c r="G43" i="24"/>
  <c r="G39" i="24"/>
  <c r="G44" i="24"/>
  <c r="G45" i="24"/>
  <c r="G41" i="24"/>
  <c r="M23" i="24"/>
  <c r="M24" i="24"/>
  <c r="M27" i="24"/>
  <c r="G24" i="24"/>
  <c r="G11" i="24"/>
  <c r="G10" i="24"/>
  <c r="M25" i="24"/>
  <c r="M26" i="24"/>
  <c r="M22" i="24"/>
  <c r="J8" i="23" l="1"/>
  <c r="L8" i="23"/>
  <c r="J9" i="23"/>
  <c r="L9" i="23"/>
  <c r="J10" i="23"/>
  <c r="L10" i="23"/>
  <c r="J11" i="23"/>
  <c r="L11" i="23"/>
  <c r="B12" i="23"/>
  <c r="C11" i="23" s="1"/>
  <c r="D12" i="23"/>
  <c r="E9" i="23" s="1"/>
  <c r="F12" i="23"/>
  <c r="G9" i="23" s="1"/>
  <c r="H12" i="23"/>
  <c r="I8" i="23" s="1"/>
  <c r="V49" i="23"/>
  <c r="W47" i="23" s="1"/>
  <c r="T49" i="23"/>
  <c r="U49" i="23" s="1"/>
  <c r="R49" i="23"/>
  <c r="P49" i="23"/>
  <c r="Q44" i="23" s="1"/>
  <c r="H49" i="23"/>
  <c r="I49" i="23" s="1"/>
  <c r="F49" i="23"/>
  <c r="G48" i="23" s="1"/>
  <c r="D49" i="23"/>
  <c r="B49" i="23"/>
  <c r="C49" i="23" s="1"/>
  <c r="Z48" i="23"/>
  <c r="X48" i="23"/>
  <c r="L48" i="23"/>
  <c r="J48" i="23"/>
  <c r="Z47" i="23"/>
  <c r="X47" i="23"/>
  <c r="L47" i="23"/>
  <c r="J47" i="23"/>
  <c r="Z46" i="23"/>
  <c r="X46" i="23"/>
  <c r="L46" i="23"/>
  <c r="J46" i="23"/>
  <c r="N46" i="23" s="1"/>
  <c r="Z45" i="23"/>
  <c r="X45" i="23"/>
  <c r="L45" i="23"/>
  <c r="J45" i="23"/>
  <c r="Z44" i="23"/>
  <c r="X44" i="23"/>
  <c r="L44" i="23"/>
  <c r="J44" i="23"/>
  <c r="Z43" i="23"/>
  <c r="X43" i="23"/>
  <c r="L43" i="23"/>
  <c r="J43" i="23"/>
  <c r="Z42" i="23"/>
  <c r="X42" i="23"/>
  <c r="L42" i="23"/>
  <c r="J42" i="23"/>
  <c r="Z41" i="23"/>
  <c r="X41" i="23"/>
  <c r="L41" i="23"/>
  <c r="J41" i="23"/>
  <c r="Z40" i="23"/>
  <c r="X40" i="23"/>
  <c r="L40" i="23"/>
  <c r="J40" i="23"/>
  <c r="V29" i="23"/>
  <c r="T29" i="23"/>
  <c r="U29" i="23" s="1"/>
  <c r="R29" i="23"/>
  <c r="S29" i="23" s="1"/>
  <c r="P29" i="23"/>
  <c r="H29" i="23"/>
  <c r="I29" i="23" s="1"/>
  <c r="F29" i="23"/>
  <c r="G28" i="23" s="1"/>
  <c r="D29" i="23"/>
  <c r="B29" i="23"/>
  <c r="Z28" i="23"/>
  <c r="X28" i="23"/>
  <c r="L28" i="23"/>
  <c r="J28" i="23"/>
  <c r="Z27" i="23"/>
  <c r="X27" i="23"/>
  <c r="L27" i="23"/>
  <c r="J27" i="23"/>
  <c r="Z26" i="23"/>
  <c r="X26" i="23"/>
  <c r="L26" i="23"/>
  <c r="J26" i="23"/>
  <c r="Z25" i="23"/>
  <c r="X25" i="23"/>
  <c r="L25" i="23"/>
  <c r="J25" i="23"/>
  <c r="X24" i="23"/>
  <c r="L24" i="23"/>
  <c r="J24" i="23"/>
  <c r="Z23" i="23"/>
  <c r="X23" i="23"/>
  <c r="L23" i="23"/>
  <c r="J23" i="23"/>
  <c r="V12" i="23"/>
  <c r="W11" i="23" s="1"/>
  <c r="T12" i="23"/>
  <c r="U12" i="23" s="1"/>
  <c r="R12" i="23"/>
  <c r="S10" i="23" s="1"/>
  <c r="P12" i="23"/>
  <c r="Q8" i="23" s="1"/>
  <c r="Z11" i="23"/>
  <c r="X11" i="23"/>
  <c r="Z10" i="23"/>
  <c r="X10" i="23"/>
  <c r="Z9" i="23"/>
  <c r="X9" i="23"/>
  <c r="Z8" i="23"/>
  <c r="X8" i="23"/>
  <c r="W24" i="23" l="1"/>
  <c r="W28" i="23"/>
  <c r="W25" i="23"/>
  <c r="W29" i="23"/>
  <c r="W26" i="23"/>
  <c r="W23" i="23"/>
  <c r="W27" i="23"/>
  <c r="W43" i="23"/>
  <c r="W42" i="23"/>
  <c r="U48" i="23"/>
  <c r="U41" i="23"/>
  <c r="U40" i="23"/>
  <c r="U43" i="23"/>
  <c r="U42" i="23"/>
  <c r="U46" i="23"/>
  <c r="W12" i="23"/>
  <c r="U9" i="23"/>
  <c r="U10" i="23"/>
  <c r="U11" i="23"/>
  <c r="U27" i="23"/>
  <c r="U24" i="23"/>
  <c r="AB11" i="23"/>
  <c r="S8" i="23"/>
  <c r="S9" i="23"/>
  <c r="S12" i="23"/>
  <c r="Q10" i="23"/>
  <c r="Q11" i="23"/>
  <c r="Q9" i="23"/>
  <c r="I42" i="23"/>
  <c r="I43" i="23"/>
  <c r="I45" i="23"/>
  <c r="I40" i="23"/>
  <c r="I41" i="23"/>
  <c r="I44" i="23"/>
  <c r="I46" i="23"/>
  <c r="L49" i="23"/>
  <c r="M49" i="23" s="1"/>
  <c r="I26" i="23"/>
  <c r="I28" i="23"/>
  <c r="I27" i="23"/>
  <c r="L29" i="23"/>
  <c r="M29" i="23" s="1"/>
  <c r="J29" i="23"/>
  <c r="K29" i="23" s="1"/>
  <c r="G29" i="23"/>
  <c r="N44" i="23"/>
  <c r="E40" i="23"/>
  <c r="E44" i="23"/>
  <c r="E42" i="23"/>
  <c r="E46" i="23"/>
  <c r="C40" i="23"/>
  <c r="C41" i="23"/>
  <c r="C43" i="23"/>
  <c r="C44" i="23"/>
  <c r="C45" i="23"/>
  <c r="C42" i="23"/>
  <c r="C46" i="23"/>
  <c r="C47" i="23"/>
  <c r="N28" i="23"/>
  <c r="E26" i="23"/>
  <c r="C24" i="23"/>
  <c r="C25" i="23"/>
  <c r="C27" i="23"/>
  <c r="C29" i="23"/>
  <c r="C23" i="23"/>
  <c r="C26" i="23"/>
  <c r="C28" i="23"/>
  <c r="C8" i="23"/>
  <c r="C9" i="23"/>
  <c r="C10" i="23"/>
  <c r="N9" i="23"/>
  <c r="W45" i="23"/>
  <c r="W40" i="23"/>
  <c r="W41" i="23"/>
  <c r="AB42" i="23"/>
  <c r="AB43" i="23"/>
  <c r="W44" i="23"/>
  <c r="W46" i="23"/>
  <c r="W48" i="23"/>
  <c r="W49" i="23"/>
  <c r="AB48" i="23"/>
  <c r="Z49" i="23"/>
  <c r="AA44" i="23" s="1"/>
  <c r="X49" i="23"/>
  <c r="Y44" i="23" s="1"/>
  <c r="U44" i="23"/>
  <c r="U45" i="23"/>
  <c r="U47" i="23"/>
  <c r="AB41" i="23"/>
  <c r="AB44" i="23"/>
  <c r="AB45" i="23"/>
  <c r="AB47" i="23"/>
  <c r="AB40" i="23"/>
  <c r="AB46" i="23"/>
  <c r="S49" i="23"/>
  <c r="Q46" i="23"/>
  <c r="Q42" i="23"/>
  <c r="Q45" i="23"/>
  <c r="Q41" i="23"/>
  <c r="Q47" i="23"/>
  <c r="Q40" i="23"/>
  <c r="Q43" i="23"/>
  <c r="Q48" i="23"/>
  <c r="N42" i="23"/>
  <c r="N40" i="23"/>
  <c r="J49" i="23"/>
  <c r="K49" i="23" s="1"/>
  <c r="G49" i="23"/>
  <c r="N41" i="23"/>
  <c r="N43" i="23"/>
  <c r="N45" i="23"/>
  <c r="N47" i="23"/>
  <c r="N48" i="23"/>
  <c r="E41" i="23"/>
  <c r="E43" i="23"/>
  <c r="E45" i="23"/>
  <c r="E47" i="23"/>
  <c r="E48" i="23"/>
  <c r="C48" i="23"/>
  <c r="Z29" i="23"/>
  <c r="AA29" i="23" s="1"/>
  <c r="U28" i="23"/>
  <c r="U23" i="23"/>
  <c r="U25" i="23"/>
  <c r="U26" i="23"/>
  <c r="AB23" i="23"/>
  <c r="AB25" i="23"/>
  <c r="AB26" i="23"/>
  <c r="AB24" i="23"/>
  <c r="AB28" i="23"/>
  <c r="AB29" i="23"/>
  <c r="AC29" i="23" s="1"/>
  <c r="AB27" i="23"/>
  <c r="Q24" i="23"/>
  <c r="Q26" i="23"/>
  <c r="Q27" i="23"/>
  <c r="Q28" i="23"/>
  <c r="Q23" i="23"/>
  <c r="Q25" i="23"/>
  <c r="N24" i="23"/>
  <c r="N25" i="23"/>
  <c r="I23" i="23"/>
  <c r="I24" i="23"/>
  <c r="I25" i="23"/>
  <c r="E25" i="23"/>
  <c r="N27" i="23"/>
  <c r="E24" i="23"/>
  <c r="N26" i="23"/>
  <c r="E28" i="23"/>
  <c r="N23" i="23"/>
  <c r="E23" i="23"/>
  <c r="E27" i="23"/>
  <c r="U8" i="23"/>
  <c r="AB9" i="23"/>
  <c r="S11" i="23"/>
  <c r="AB10" i="23"/>
  <c r="X12" i="23"/>
  <c r="Y8" i="23" s="1"/>
  <c r="I12" i="23"/>
  <c r="I9" i="23"/>
  <c r="I10" i="23"/>
  <c r="E11" i="23"/>
  <c r="E10" i="23"/>
  <c r="L12" i="23"/>
  <c r="M9" i="23" s="1"/>
  <c r="E12" i="23"/>
  <c r="E8" i="23"/>
  <c r="N11" i="23"/>
  <c r="N10" i="23"/>
  <c r="J12" i="23"/>
  <c r="K9" i="23" s="1"/>
  <c r="N8" i="23"/>
  <c r="G12" i="23"/>
  <c r="I11" i="23"/>
  <c r="G8" i="23"/>
  <c r="G10" i="23"/>
  <c r="C12" i="23"/>
  <c r="G11" i="23"/>
  <c r="K27" i="23"/>
  <c r="K28" i="23"/>
  <c r="AB8" i="23"/>
  <c r="S23" i="23"/>
  <c r="S24" i="23"/>
  <c r="S25" i="23"/>
  <c r="S26" i="23"/>
  <c r="S27" i="23"/>
  <c r="S28" i="23"/>
  <c r="E29" i="23"/>
  <c r="Q29" i="23"/>
  <c r="S40" i="23"/>
  <c r="S41" i="23"/>
  <c r="S42" i="23"/>
  <c r="S43" i="23"/>
  <c r="S44" i="23"/>
  <c r="S45" i="23"/>
  <c r="S46" i="23"/>
  <c r="I47" i="23"/>
  <c r="S47" i="23"/>
  <c r="I48" i="23"/>
  <c r="S48" i="23"/>
  <c r="E49" i="23"/>
  <c r="Q49" i="23"/>
  <c r="Z12" i="23"/>
  <c r="AA12" i="23" s="1"/>
  <c r="W8" i="23"/>
  <c r="W9" i="23"/>
  <c r="W10" i="23"/>
  <c r="G23" i="23"/>
  <c r="G24" i="23"/>
  <c r="G25" i="23"/>
  <c r="G26" i="23"/>
  <c r="G27" i="23"/>
  <c r="X29" i="23"/>
  <c r="Y29" i="23" s="1"/>
  <c r="G40" i="23"/>
  <c r="G41" i="23"/>
  <c r="G42" i="23"/>
  <c r="G43" i="23"/>
  <c r="G44" i="23"/>
  <c r="G45" i="23"/>
  <c r="G46" i="23"/>
  <c r="G47" i="23"/>
  <c r="AC8" i="23" l="1"/>
  <c r="M40" i="23"/>
  <c r="AA46" i="23"/>
  <c r="AA47" i="23"/>
  <c r="AB49" i="23"/>
  <c r="AC49" i="23" s="1"/>
  <c r="AA48" i="23"/>
  <c r="AA41" i="23"/>
  <c r="AA45" i="23"/>
  <c r="Y46" i="23"/>
  <c r="Y47" i="23"/>
  <c r="Y40" i="23"/>
  <c r="Y42" i="23"/>
  <c r="Y48" i="23"/>
  <c r="Y45" i="23"/>
  <c r="Y43" i="23"/>
  <c r="Y41" i="23"/>
  <c r="Y49" i="23"/>
  <c r="M44" i="23"/>
  <c r="M45" i="23"/>
  <c r="M46" i="23"/>
  <c r="M47" i="23"/>
  <c r="M43" i="23"/>
  <c r="M42" i="23"/>
  <c r="M48" i="23"/>
  <c r="M41" i="23"/>
  <c r="M24" i="23"/>
  <c r="M28" i="23"/>
  <c r="M26" i="23"/>
  <c r="M27" i="23"/>
  <c r="M25" i="23"/>
  <c r="M23" i="23"/>
  <c r="K26" i="23"/>
  <c r="K25" i="23"/>
  <c r="K24" i="23"/>
  <c r="N29" i="23"/>
  <c r="K23" i="23"/>
  <c r="K47" i="23"/>
  <c r="K48" i="23"/>
  <c r="K40" i="23"/>
  <c r="M10" i="23"/>
  <c r="K8" i="23"/>
  <c r="AA43" i="23"/>
  <c r="AA42" i="23"/>
  <c r="AA40" i="23"/>
  <c r="AA49" i="23"/>
  <c r="K46" i="23"/>
  <c r="K43" i="23"/>
  <c r="K44" i="23"/>
  <c r="N49" i="23"/>
  <c r="O49" i="23" s="1"/>
  <c r="K45" i="23"/>
  <c r="K42" i="23"/>
  <c r="K41" i="23"/>
  <c r="AA27" i="23"/>
  <c r="AA28" i="23"/>
  <c r="AA25" i="23"/>
  <c r="AA26" i="23"/>
  <c r="AA23" i="23"/>
  <c r="AA24" i="23"/>
  <c r="AC25" i="23"/>
  <c r="AC26" i="23"/>
  <c r="AC27" i="23"/>
  <c r="AC23" i="23"/>
  <c r="AC28" i="23"/>
  <c r="AC24" i="23"/>
  <c r="Y28" i="23"/>
  <c r="Y26" i="23"/>
  <c r="Y24" i="23"/>
  <c r="Y27" i="23"/>
  <c r="Y25" i="23"/>
  <c r="Y23" i="23"/>
  <c r="Y12" i="23"/>
  <c r="Y10" i="23"/>
  <c r="Y9" i="23"/>
  <c r="Y11" i="23"/>
  <c r="M11" i="23"/>
  <c r="M8" i="23"/>
  <c r="M12" i="23"/>
  <c r="K10" i="23"/>
  <c r="K12" i="23"/>
  <c r="K11" i="23"/>
  <c r="N12" i="23"/>
  <c r="O10" i="23" s="1"/>
  <c r="AB12" i="23"/>
  <c r="AC12" i="23" s="1"/>
  <c r="AA10" i="23"/>
  <c r="AA9" i="23"/>
  <c r="AA11" i="23"/>
  <c r="AA8" i="23"/>
  <c r="AC11" i="23" l="1"/>
  <c r="AC9" i="23"/>
  <c r="AC10" i="23"/>
  <c r="AC44" i="23"/>
  <c r="AC42" i="23"/>
  <c r="AC45" i="23"/>
  <c r="AC41" i="23"/>
  <c r="AC48" i="23"/>
  <c r="AC46" i="23"/>
  <c r="AC47" i="23"/>
  <c r="AC40" i="23"/>
  <c r="AC43" i="23"/>
  <c r="O27" i="23"/>
  <c r="O26" i="23"/>
  <c r="O29" i="23"/>
  <c r="O25" i="23"/>
  <c r="O28" i="23"/>
  <c r="O24" i="23"/>
  <c r="O23" i="23"/>
  <c r="O46" i="23"/>
  <c r="O41" i="23"/>
  <c r="O48" i="23"/>
  <c r="O40" i="23"/>
  <c r="O43" i="23"/>
  <c r="O44" i="23"/>
  <c r="O45" i="23"/>
  <c r="O47" i="23"/>
  <c r="O42" i="23"/>
  <c r="O9" i="23"/>
  <c r="O12" i="23"/>
  <c r="O8" i="23"/>
  <c r="O11" i="23"/>
  <c r="M76" i="21" l="1"/>
  <c r="H282" i="20"/>
  <c r="G282" i="20"/>
  <c r="F282" i="20"/>
  <c r="E282" i="20"/>
  <c r="D282" i="20"/>
  <c r="D284" i="19" l="1"/>
  <c r="E284" i="19"/>
  <c r="F284" i="19"/>
  <c r="G284" i="19"/>
  <c r="I284" i="19"/>
  <c r="H284" i="19"/>
  <c r="J284" i="19"/>
  <c r="K284" i="19"/>
  <c r="C284" i="19"/>
  <c r="L282" i="18"/>
  <c r="L283" i="18" s="1"/>
  <c r="K282" i="18"/>
  <c r="K283" i="18" s="1"/>
  <c r="J282" i="18"/>
  <c r="J283" i="18" s="1"/>
  <c r="I282" i="18"/>
  <c r="I283" i="18" s="1"/>
  <c r="H282" i="18"/>
  <c r="H283" i="18" s="1"/>
  <c r="G282" i="18"/>
  <c r="G283" i="18" s="1"/>
  <c r="F282" i="18"/>
  <c r="F283" i="18" s="1"/>
  <c r="E282" i="18"/>
  <c r="E283" i="18" s="1"/>
  <c r="D282" i="18"/>
  <c r="D283" i="18" s="1"/>
  <c r="C282" i="18"/>
  <c r="C283" i="18" s="1"/>
  <c r="L9" i="9" l="1"/>
  <c r="K9" i="9"/>
  <c r="L7" i="9"/>
  <c r="K7" i="9"/>
  <c r="L5" i="9"/>
  <c r="K5" i="9"/>
  <c r="L9" i="8"/>
  <c r="K9" i="8"/>
  <c r="L7" i="8"/>
  <c r="K7" i="8"/>
  <c r="L5" i="8"/>
  <c r="K5" i="8"/>
  <c r="C5" i="5"/>
  <c r="D5" i="5"/>
  <c r="E5" i="5"/>
  <c r="F5" i="5"/>
  <c r="G5" i="5"/>
  <c r="H5" i="5"/>
  <c r="I5" i="5"/>
  <c r="J5" i="5"/>
  <c r="K5" i="5"/>
  <c r="L5" i="5"/>
  <c r="K7" i="5"/>
  <c r="L7" i="5"/>
  <c r="K9" i="5"/>
  <c r="L9" i="5"/>
  <c r="M50" i="12" l="1"/>
  <c r="L50" i="12"/>
  <c r="K50" i="12"/>
  <c r="J50" i="12"/>
  <c r="I50" i="12"/>
  <c r="H50" i="12"/>
  <c r="G50" i="12"/>
  <c r="F50" i="12"/>
  <c r="E50" i="12"/>
  <c r="D50" i="12"/>
  <c r="C50" i="12"/>
  <c r="M49" i="12"/>
  <c r="L49" i="12"/>
  <c r="K49" i="12"/>
  <c r="J49" i="12"/>
  <c r="I49" i="12"/>
  <c r="H49" i="12"/>
  <c r="G49" i="12"/>
  <c r="F49" i="12"/>
  <c r="E49" i="12"/>
  <c r="D49" i="12"/>
  <c r="C49" i="12"/>
  <c r="N6" i="10" l="1"/>
</calcChain>
</file>

<file path=xl/connections.xml><?xml version="1.0" encoding="utf-8"?>
<connections xmlns="http://schemas.openxmlformats.org/spreadsheetml/2006/main">
  <connection id="1" name="Connection" type="4" refreshedVersion="3" background="1" saveData="1">
    <webPr sourceData="1" parsePre="1" consecutive="1" xl2000="1" url="file:///C:/Users/morrisseyr/AppData/Local/Temp/SAS%20Temporary%20Files/_TD5132_R9-97ZCN_/sashtml.htm#IDX20" htmlTables="1">
      <tables count="1">
        <x v="29"/>
      </tables>
    </webPr>
  </connection>
</connections>
</file>

<file path=xl/sharedStrings.xml><?xml version="1.0" encoding="utf-8"?>
<sst xmlns="http://schemas.openxmlformats.org/spreadsheetml/2006/main" count="18001" uniqueCount="800">
  <si>
    <t>Table of Contents</t>
  </si>
  <si>
    <t>Glossary of Terms</t>
  </si>
  <si>
    <t>Table 1: First-Year Enrollment in Allied Dental Education Programs, 2002-03 to 2012-13</t>
  </si>
  <si>
    <t>Figure 1a: First-Year Student Capacity Versus Enrollment, by Number of Dental Hygiene Education Programs, 2002-03 to 2012-13</t>
  </si>
  <si>
    <t>Figure 1b: First-Year Student Capacity Versus Enrollment, by Number of Dental Assisting Education Programs, 2002-03 to 2012-13</t>
  </si>
  <si>
    <t>Figure 1c: First Year Student Capacity Versus Enrollment, by Number of Dental Laboratory Technology Education Programs, 2002-03 to 2012-13</t>
  </si>
  <si>
    <t>Table 2: Comparison of First-Year Student Capacity Versus Enrollment by Educational Setting, 2012-13</t>
  </si>
  <si>
    <t>Table 3: Total Enrollment in Allied Dental Education Programs, 2002-03 to 2012-13</t>
  </si>
  <si>
    <t>Table 4: Graduates of Allied Dental Education Programs, 2002 to 2012</t>
  </si>
  <si>
    <t>Table 5: Number of Institutions Awarding Degrees in Allied Dental Education Programs, 2012-13</t>
  </si>
  <si>
    <t>Return to Table of Contents</t>
  </si>
  <si>
    <t>ACT</t>
  </si>
  <si>
    <t>American College Test</t>
  </si>
  <si>
    <t>DENTAL ASSISTING EDUCATION PROGRAM</t>
  </si>
  <si>
    <t>A dental assisting education program prepares students to function effectively as an integral member of the dental health team and to perform chairside assisting and related office and laboratory procedures under the direction and supervision of the dentist.  The scope of patient care functions that may be legally delegated to the dental assistant varies, based on state laws and/or regulations.  The program should prepare students for national dental assisting certification and applicable state credentialing.</t>
  </si>
  <si>
    <t>DENTAL HYGIENE EDUCATION PROGRAM</t>
  </si>
  <si>
    <t>A dental hygiene education program provides students with the knowledge and clinical competence required to provide current, comprehensive dental hygiene services.  As a member of the dental health team, the dental hygienist assumes responsibility for providing dental hygiene services under the direction and supervision of a dentist.  Specific services vary, based on state laws and/or regulations, but always include, at a minimum, scaling and polishing the teeth.  The program should prepare students for the Dental Hygiene National Board Examination, Clinical Board Examination, and state licensure.</t>
  </si>
  <si>
    <t>DENTAL LABORATORY TECHNOLOGY EDUCATION PROGRAM</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</si>
  <si>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</si>
  <si>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t>ETHNICITY/RACE CATEGORIES</t>
  </si>
  <si>
    <t>FEDERAL INSTITUTION</t>
  </si>
  <si>
    <t>A program supported by the federal government (i.e., military).</t>
  </si>
  <si>
    <t>GPA</t>
  </si>
  <si>
    <t>Grade Point Average</t>
  </si>
  <si>
    <t>MAXIMUM</t>
  </si>
  <si>
    <t>The highest value.</t>
  </si>
  <si>
    <t>MEAN</t>
  </si>
  <si>
    <t>The mean is the simple average of values reported by the people responding to the survey.  The mean is calculated by summing the values reported and then dividing the sum by the number of people responding to the question.</t>
  </si>
  <si>
    <t>MEDIAN</t>
  </si>
  <si>
    <t>The median is the statistic representing the observation that falls at the fifty-percent mark.  One half of the population falls below this figure.</t>
  </si>
  <si>
    <t>MINIMUM</t>
  </si>
  <si>
    <t>The lowest value.</t>
  </si>
  <si>
    <t>NUMBER</t>
  </si>
  <si>
    <t>The number of respondents</t>
  </si>
  <si>
    <t>PRIVATE INSTITUTION</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</si>
  <si>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</si>
  <si>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</si>
  <si>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</si>
  <si>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PRIVATE STATE-RELATED INSTITUTION</t>
  </si>
  <si>
    <t>A privately supported program that receives a per capita enrollment subsidy from the state (e.g., some states allocate a prescribed dollar amount per state resident enrolled in their programs).</t>
  </si>
  <si>
    <t>PUBLIC INSTITUTION</t>
  </si>
  <si>
    <t>An educational institution whose programs and activities are operated by publicly elected or appointed school officials and which is supported primarily by public funds.</t>
  </si>
  <si>
    <t>SAT</t>
  </si>
  <si>
    <t>Scholastic Achievement Test</t>
  </si>
  <si>
    <t>AL</t>
  </si>
  <si>
    <t>MT</t>
  </si>
  <si>
    <t>AK</t>
  </si>
  <si>
    <t>NE</t>
  </si>
  <si>
    <t>AZ</t>
  </si>
  <si>
    <t>NV</t>
  </si>
  <si>
    <t>AR</t>
  </si>
  <si>
    <t>NH</t>
  </si>
  <si>
    <t>CA</t>
  </si>
  <si>
    <t>NJ</t>
  </si>
  <si>
    <t>CO</t>
  </si>
  <si>
    <t>NM</t>
  </si>
  <si>
    <t>CT</t>
  </si>
  <si>
    <t>NY</t>
  </si>
  <si>
    <t>NC</t>
  </si>
  <si>
    <t>ND</t>
  </si>
  <si>
    <t>FL</t>
  </si>
  <si>
    <t>OH</t>
  </si>
  <si>
    <t>GA</t>
  </si>
  <si>
    <t>OK</t>
  </si>
  <si>
    <t>HI</t>
  </si>
  <si>
    <t>OR</t>
  </si>
  <si>
    <t>ID</t>
  </si>
  <si>
    <t>PA</t>
  </si>
  <si>
    <t>IL</t>
  </si>
  <si>
    <t>PR</t>
  </si>
  <si>
    <t>IN</t>
  </si>
  <si>
    <t>RI</t>
  </si>
  <si>
    <t>IA</t>
  </si>
  <si>
    <t>SC</t>
  </si>
  <si>
    <t>KS</t>
  </si>
  <si>
    <t>SD</t>
  </si>
  <si>
    <t>KY</t>
  </si>
  <si>
    <t>TN</t>
  </si>
  <si>
    <t>TX</t>
  </si>
  <si>
    <t>ME</t>
  </si>
  <si>
    <t>UT</t>
  </si>
  <si>
    <t>MD</t>
  </si>
  <si>
    <t>VT</t>
  </si>
  <si>
    <t>MA</t>
  </si>
  <si>
    <t>VA</t>
  </si>
  <si>
    <t>MI</t>
  </si>
  <si>
    <t>WA</t>
  </si>
  <si>
    <t>MN</t>
  </si>
  <si>
    <t>WV</t>
  </si>
  <si>
    <t>MS</t>
  </si>
  <si>
    <t>WI</t>
  </si>
  <si>
    <t>MO</t>
  </si>
  <si>
    <t>2002-03</t>
  </si>
  <si>
    <t>2003-04</t>
  </si>
  <si>
    <t>2004-05</t>
  </si>
  <si>
    <t>2005-06</t>
  </si>
  <si>
    <t>2006-07</t>
  </si>
  <si>
    <t>2007-08</t>
  </si>
  <si>
    <t>2008-09</t>
  </si>
  <si>
    <t>2009-10</t>
  </si>
  <si>
    <t>2010-11</t>
  </si>
  <si>
    <t>2011-12</t>
  </si>
  <si>
    <t>2012-13</t>
  </si>
  <si>
    <t>Dental Hygiene</t>
  </si>
  <si>
    <t>Percent Change</t>
  </si>
  <si>
    <t>Dental Assisting</t>
  </si>
  <si>
    <t>Dental Laboratory Technology</t>
  </si>
  <si>
    <t>©2013 American Dental Association</t>
  </si>
  <si>
    <t>Figure 1a: First-Year Student Capacity Versus Enrollment by Number of Dental Hygiene Programs, 2002-03 to 2012-13</t>
  </si>
  <si>
    <t>Figure 1a: First-Year Student Capacity Versus Enrollment, by Number of Dental Hygiene Programs, 2002-03 to 2012-13</t>
  </si>
  <si>
    <t>Figure 1b: First-Year Student Capacity Versus Enrollment by Number of Dental Assisting Programs, 2002-03 to 2012-13</t>
  </si>
  <si>
    <t>Figure 1c: First-Year Student Capacity Versus Enrollment by Number of Dental Laboratory Technology Education Programs, 2002-03 to 2012-13</t>
  </si>
  <si>
    <t>University or Four-Year College</t>
  </si>
  <si>
    <t>School of Allied Dental Health</t>
  </si>
  <si>
    <t>Dental School</t>
  </si>
  <si>
    <t>Separate Dental Department</t>
  </si>
  <si>
    <t>Other Univ. or 4-Year College</t>
  </si>
  <si>
    <t>Community or Junior College</t>
  </si>
  <si>
    <t>Technical College/ Institute</t>
  </si>
  <si>
    <t>Vocational School/ Career College</t>
  </si>
  <si>
    <t>Other</t>
  </si>
  <si>
    <t>Institutions</t>
  </si>
  <si>
    <t>Capacity</t>
  </si>
  <si>
    <t>Enrollment</t>
  </si>
  <si>
    <t>Baccalaureate Degree</t>
  </si>
  <si>
    <t>Diploma</t>
  </si>
  <si>
    <t>Certificate</t>
  </si>
  <si>
    <t>Associate Degree</t>
  </si>
  <si>
    <t>Total</t>
  </si>
  <si>
    <t>N</t>
  </si>
  <si>
    <t>%</t>
  </si>
  <si>
    <t>Table 6: Advanced Placement Provision and Methods Used to Award Advanced Placement at Accredited Dental Assisting Education Programs, 2012-13</t>
  </si>
  <si>
    <t xml:space="preserve">Table 7: Number of Dental Assisting Students Awarded Advanced Placement and the Source of Previous Training, 2012-13 </t>
  </si>
  <si>
    <t>Table 8: Admission Policies at Accredited Dental Assisting Education Programs, 2012-13</t>
  </si>
  <si>
    <t>Table 9: First-Year In-District Tuition and Fees at Accredited Dental Assisting Education Programs, 2012-13</t>
  </si>
  <si>
    <t>Table 10a: Total Enrollment in Accredited Dental Assisting Programs by Citizenship and Gender, 2011-12 and 2012-13</t>
  </si>
  <si>
    <t>Table 10b: Total  Enrollment in Accredited Dental Assisting Programs by Age and Gender, 2011-12 and 2012-13</t>
  </si>
  <si>
    <t>Table 10c: Total Enrollment in Accredited Dental Assisting Programs by Ethnicity/Race and Gender, 2011-12 and 2012-13</t>
  </si>
  <si>
    <t>Table 11a: Graduates of Accredited Dental Assisting Programs by Citizenship and Gender, 2011 and 2012</t>
  </si>
  <si>
    <t>Table 11b: Graduates of Accredited Dental Assisting Programs by Age and Gender, 2011 and 2012</t>
  </si>
  <si>
    <t>Table 11c: Graduates of Accredited Dental Assisting Programs by Ethnicity/Race and Gender, 2011 and 2012</t>
  </si>
  <si>
    <t>Table 12: Highest Level of Education Completed by First-Year Dental Assisting Students, 2012-13</t>
  </si>
  <si>
    <t>Table 13a: 2011-12 Enrollment and 2011 Graduates at Accredited Dental Assisting Education Programs</t>
  </si>
  <si>
    <t>Table 13b: 2012-13 Enrollment and 2012 Graduates at Accredited Dental Assisting Education Programs</t>
  </si>
  <si>
    <t>Table 14: Hours Spent Weekly in Program Activities by Dental Assisting Program Administrators, 2011-12 and 2012-13</t>
  </si>
  <si>
    <t>Table 16: Number of Faculty Members in Accredited Dental Assisting Education Programs, 2011-12 and 2012-13</t>
  </si>
  <si>
    <t>Table 17: Non-Traditional Designs Offered by Accredited Dental Assisting Education Programs, 2012-13</t>
  </si>
  <si>
    <t>Table 20: Additional Functions Taught and Taught to Laboratory, Pre-Clinical, or Clinical Competence at Accredited Dental Assisting Education Programs, 2011-12</t>
  </si>
  <si>
    <t>Figure 2: Classification of Institutions Offering Dental Assisting Education, 2012-13</t>
  </si>
  <si>
    <t>Figure 4: Minimum Educational Requirements Needed to Enroll in Accredited Dental Assisting Programs, 2012-13</t>
  </si>
  <si>
    <t>Figure 5: Percentage of Accredited Dental Assisting Education Programs Offering Advanced Placement, 2012-13</t>
  </si>
  <si>
    <t>Figure 6: Methods Used to Award Advanced Placement in Accredited Dental Assisting Education Programs, 2011-12 and 2012-13</t>
  </si>
  <si>
    <t>Figure 7: Average Costs for Tuition and Fees in Accredited Dental Assisting Programs, 2002-03 to 2012-13</t>
  </si>
  <si>
    <t>Figure 8a: Average First-Year In-District Tuition in Accredited Dental Assisting Programs by Educational Setting, 2011-12</t>
  </si>
  <si>
    <t>Figure 8b: Average First-Year In-District Tuition in Accredited Dental Assisting Programs by Educational Setting, 2012-13</t>
  </si>
  <si>
    <t>Figure 9a: Number of Dental Assisting Students with Job/Family Care Responsibilities and Financial Assistance, 2011-12</t>
  </si>
  <si>
    <t>Figure 9b: Number of Dental Assisting Students with Job/Family Care Responsibilities and Financial Assistance, 2012-13</t>
  </si>
  <si>
    <t>Figure 10a: Outcomes Assessment for Dental Assisting Class of 2010</t>
  </si>
  <si>
    <t>Figure 10b: Outcomes Assessment for Dental Assisting Class of 2011</t>
  </si>
  <si>
    <t>2012-13 Programs</t>
  </si>
  <si>
    <t>Public</t>
  </si>
  <si>
    <t>Private non-profit</t>
  </si>
  <si>
    <t>Private for-profit</t>
  </si>
  <si>
    <t>Figure 3a: Number of Applications and Number of Students Accepted into Accredited Dental Assisting Programs, 2002-03 to 2012-13</t>
  </si>
  <si>
    <t>Students Accepted</t>
  </si>
  <si>
    <t>Applications</t>
  </si>
  <si>
    <t>Number of programs with enrollment &gt; 0 *</t>
  </si>
  <si>
    <t>Accepted per program</t>
  </si>
  <si>
    <t>Applications per program</t>
  </si>
  <si>
    <t>Figure 3b: Number of Applications per Program and Number of Dental Assisting Students Accepted per Program, 2002-03 to 2012-13</t>
  </si>
  <si>
    <t>GED/High school diploma</t>
  </si>
  <si>
    <t>Less than 1 year of college</t>
  </si>
  <si>
    <t>1 year of college</t>
  </si>
  <si>
    <t>Yes</t>
  </si>
  <si>
    <t>No</t>
  </si>
  <si>
    <t>Table 15a: Faculty of Accredited Dental Assisting Programs by Age and Gender, 2011-12 and 2012-13</t>
  </si>
  <si>
    <t>Table 15b: Faculty of Accredited Dental Assisting Programs by Ethnicity/Race and Gender, 2011-12 and 2012-13</t>
  </si>
  <si>
    <t>METHOD OF ADVANCED PLACEMENT</t>
  </si>
  <si>
    <t>ST</t>
  </si>
  <si>
    <t>INSTITUTION</t>
  </si>
  <si>
    <t>PROVISION FOR ADVANCED PLACEMENT</t>
  </si>
  <si>
    <t>TRANSFER OF CREDIT</t>
  </si>
  <si>
    <t>EQUIVALENCY EXAMINATIONS</t>
  </si>
  <si>
    <t>CHALLENGE EXAMINATIONS</t>
  </si>
  <si>
    <t>OTHER</t>
  </si>
  <si>
    <t>YES</t>
  </si>
  <si>
    <t>NO</t>
  </si>
  <si>
    <t>WALLACE STATE COMMUNITY COLLEGE</t>
  </si>
  <si>
    <t>─</t>
  </si>
  <si>
    <t>PHOENIX COLLEGE</t>
  </si>
  <si>
    <t>PIMA COUNTY COMMUNITY COLLEGE</t>
  </si>
  <si>
    <t>RIO SALADO COLLEGE</t>
  </si>
  <si>
    <t>CERRITOS COLLEGE</t>
  </si>
  <si>
    <t>CYPRESS COLLEGE</t>
  </si>
  <si>
    <t>DIABLO VALLEY COLLEGE</t>
  </si>
  <si>
    <t>FOOTHILL COLLEGE</t>
  </si>
  <si>
    <t>PASADENA CITY COLLEGE</t>
  </si>
  <si>
    <t>SACRAMENTO CITY COLLEGE</t>
  </si>
  <si>
    <t>SANTA ROSA JUNIOR COLLEGE</t>
  </si>
  <si>
    <t>PUEBLO COMMUNITY COLLEGE</t>
  </si>
  <si>
    <t>BREVARD COMMUNITY COLLEGE</t>
  </si>
  <si>
    <t>BROWARD COMMUNITY COLLEGE</t>
  </si>
  <si>
    <t>DAYTONA STATE COLLEGE</t>
  </si>
  <si>
    <t>GULF COAST COMMUNITY COLLEGE</t>
  </si>
  <si>
    <t>HILLSBOROUGH COMMUNITY COLLEGE</t>
  </si>
  <si>
    <t>INDIAN RIVER STATE COLLEGE</t>
  </si>
  <si>
    <t>PALM BEACH COMMUNITY COLLEGE</t>
  </si>
  <si>
    <t>SANTA FE COLLEGE</t>
  </si>
  <si>
    <t>SOUTH FLORIDA COMMUNITY COLLEGE</t>
  </si>
  <si>
    <t>TALLAHASSEE COMMUNITY COLLEGE</t>
  </si>
  <si>
    <t>SAVANNAH TECHNICAL COLLEGE</t>
  </si>
  <si>
    <t>ATHENS TECHNICAL COLLEGE</t>
  </si>
  <si>
    <t>ATLANTA TECHNICAL COLLEGE</t>
  </si>
  <si>
    <t>COLUMBUS TECHNICAL COLLEGE</t>
  </si>
  <si>
    <t>LANIER TECHNICAL COLLEGE</t>
  </si>
  <si>
    <t>FORTIS COLLEGE</t>
  </si>
  <si>
    <t>JOHN A. LOGAN COLLEGE</t>
  </si>
  <si>
    <t>INDIANA UNIVERSITY</t>
  </si>
  <si>
    <t>INDIANA UNIVERSITY, NORTHWEST</t>
  </si>
  <si>
    <t>INDIANA UNIV-PURDUE UNIV, FT WAYNE</t>
  </si>
  <si>
    <t>IVY TECH COMMUNITY COLLEGE - SOUTH BEND</t>
  </si>
  <si>
    <t>UNIVERSITY OF SOUTHERN INDIANA</t>
  </si>
  <si>
    <t>DES MOINES AREA COMMUNITY COLLEGE</t>
  </si>
  <si>
    <t>HAWKEYE COMMUNITY COLLEGE</t>
  </si>
  <si>
    <t>IOWA WESTERN COMMUNITY COLLEGE</t>
  </si>
  <si>
    <t>KIRKWOOD COMMUNITY COLLEGE</t>
  </si>
  <si>
    <t>FLINT HILLS TECHNICAL COLLEGE</t>
  </si>
  <si>
    <t>MIDDLESEX COMMUNITY COLLEGE</t>
  </si>
  <si>
    <t>MOUNT WACHUSETT COMMUNITY COLLEGE</t>
  </si>
  <si>
    <t>QUINSIGAMOND COMMUNITY COLLEGE</t>
  </si>
  <si>
    <t>BAKER COLLEGE OF AUBURN HILLS</t>
  </si>
  <si>
    <t>BAKER COLLEGE OF PORT HURON</t>
  </si>
  <si>
    <t>DELTA COLLEGE</t>
  </si>
  <si>
    <t>GRAND RAPIDS COMMUNITY COLLEGE</t>
  </si>
  <si>
    <t>MOTT COMMUNITY COLLEGE</t>
  </si>
  <si>
    <t>WAYNE COUNTY COMMUNITY COLLEGE</t>
  </si>
  <si>
    <t>CENTURY COLLEGE</t>
  </si>
  <si>
    <t>HERZING UNIVERSITY</t>
  </si>
  <si>
    <t>MINNESOTA ST COMM TECH COLL, MOORHEAD</t>
  </si>
  <si>
    <t>ST. CLOUD TECHNICAL COLLEGE</t>
  </si>
  <si>
    <t>MERIDIAN COMMUNITY COLLEGE</t>
  </si>
  <si>
    <t>PEARL RIVER COMMUNITY COLLEGE</t>
  </si>
  <si>
    <t>CONCORDE CAREER COLLEGE</t>
  </si>
  <si>
    <t>MISSOURI COLLEGE</t>
  </si>
  <si>
    <t>OZARKS TECHNICAL COMMUNITY COLLEGE</t>
  </si>
  <si>
    <t>ST. LOUIS COMMUNITY COLLEGE, FOREST PARK</t>
  </si>
  <si>
    <t>MONTANA STATE UNIV, GREAT FALLS</t>
  </si>
  <si>
    <t>CENTRAL COMMUNITY COLLEGE</t>
  </si>
  <si>
    <t>COLLEGE OF SOUTHERN NEVADA</t>
  </si>
  <si>
    <t>TRUCKEE MEADOWS COMMUNITY COLLEGE</t>
  </si>
  <si>
    <t>CAMDEN COUNTY COLLEGE</t>
  </si>
  <si>
    <t>DONA ANA BRANCH COMMUNITY COLLEGE</t>
  </si>
  <si>
    <t>MONROE COMMUNITY COLLEGE</t>
  </si>
  <si>
    <t>ASHEVILLE-BUNCOMBE TECH COMM COLLEGE</t>
  </si>
  <si>
    <t>CAPE FEAR COMMUNITY COLLEGE</t>
  </si>
  <si>
    <t>CENTRAL CAROLINA COMMUNITY COLLEGE</t>
  </si>
  <si>
    <t>CENTRAL PIEDMONT COMMUNITY COLLEGE</t>
  </si>
  <si>
    <t>COASTAL CAROLINA COMMUNITY COLLEGE</t>
  </si>
  <si>
    <t>FORSYTH TECHNICAL COMMUNITY COLLEGE</t>
  </si>
  <si>
    <t>GUILFORD TECHNICAL COMMUNITY COLLEGE</t>
  </si>
  <si>
    <t>UNIVERSITY OF NORTH CAROLINA</t>
  </si>
  <si>
    <t>WAKE TECHNICAL COMMUNITY COLLEGE</t>
  </si>
  <si>
    <t>WAYNE COMMUNITY COLLEGE</t>
  </si>
  <si>
    <t>NORTH DAKOTA STATE COLLEGE OF SCIENCE</t>
  </si>
  <si>
    <t>ROSE STATE COLLEGE</t>
  </si>
  <si>
    <t>LANE COMMUNITY COLLEGE</t>
  </si>
  <si>
    <t>PORTLAND COMMUNITY COLLEGE</t>
  </si>
  <si>
    <t>HARCUM COLLEGE</t>
  </si>
  <si>
    <t>HARRISBURG AREA COMMUNITY COLLEGE</t>
  </si>
  <si>
    <t>LUZERNE COUNTY COMMUNITY COLLEGE</t>
  </si>
  <si>
    <t>MANOR COLLEGE</t>
  </si>
  <si>
    <t>COMMUNITY COLLEGE OF RHODE ISLAND</t>
  </si>
  <si>
    <t>FLORENCE-DARLINGTON TECHNICAL COLLEGE</t>
  </si>
  <si>
    <t>GREENVILLE TECHNICAL COLLEGE</t>
  </si>
  <si>
    <t>HORRY-GEORGETOWN TECHNICAL COLLEGE</t>
  </si>
  <si>
    <t>MIDLANDS TECHNICAL COLLEGE</t>
  </si>
  <si>
    <t>TRIDENT TECHNICAL COLLEGE</t>
  </si>
  <si>
    <t>YORK TECHNICAL COLLEGE</t>
  </si>
  <si>
    <t>DEL MAR COLLEGE</t>
  </si>
  <si>
    <t>EL PASO COMMUNITY COLLEGE</t>
  </si>
  <si>
    <t>BELLINGHAM TECHNICAL COLLEGE</t>
  </si>
  <si>
    <t>LAKE WASHINGTON TECHNICAL COLLEGE</t>
  </si>
  <si>
    <t>FOX VALLEY TECHNICAL COLLEGE</t>
  </si>
  <si>
    <t>NORTHEAST WISCONSIN TECHNICAL COLLEGE</t>
  </si>
  <si>
    <t>Table 6: Advanced Placement Provision and Methods Used to Award Advanced Placement and the Source of Previous Training, 2012-13</t>
  </si>
  <si>
    <t>H. COUNCILL TRENHOLM STATE TECHNICAL COLLEGE</t>
  </si>
  <si>
    <t>JAMES FAULKNER STATE COMMUNITY COLLEGE</t>
  </si>
  <si>
    <t>JOHN CALHOUN STATE COMMUNITY COLLEGE</t>
  </si>
  <si>
    <t>LAWSON STATE COMMUNITY COLLEGE-BESSEMER</t>
  </si>
  <si>
    <t>UNIVERSITY OF ALASKA, ANCHORAGE</t>
  </si>
  <si>
    <t>ARKANSAS NORTHEASTERN COLLEGE</t>
  </si>
  <si>
    <t>PULASKI TECHNICAL COLLEGE</t>
  </si>
  <si>
    <t>CHAFFEY COMMUNITY COLLEGE</t>
  </si>
  <si>
    <t>CITRUS COLLEGE</t>
  </si>
  <si>
    <t>CITY COLLEGE OF SAN FRANCISCO</t>
  </si>
  <si>
    <t>COLLEGE OF ALAMEDA</t>
  </si>
  <si>
    <t>COLLEGE OF MARIN</t>
  </si>
  <si>
    <t>COLLEGE OF SAN MATEO</t>
  </si>
  <si>
    <t>COLLEGE OF THE REDWOODS</t>
  </si>
  <si>
    <t>CONTRA COSTA COLLEGE</t>
  </si>
  <si>
    <t>HACIENDA LA PUENTE ADULT EDUCATION</t>
  </si>
  <si>
    <t>HEALD COLLEGE - CONCORD CAMPUS</t>
  </si>
  <si>
    <t>HEALD COLLEGE - HAYWARD CAMPUS</t>
  </si>
  <si>
    <t>HEALD COLLEGE - STOCKTON CAMPUS</t>
  </si>
  <si>
    <t>ORANGE COAST COLLEGE</t>
  </si>
  <si>
    <t>PALOMAR COMMUNITY COLLEGE</t>
  </si>
  <si>
    <t>SAN DIEGO MESA COLLEGE</t>
  </si>
  <si>
    <t>SAN JOSE CITY COLLEGE</t>
  </si>
  <si>
    <t>FRONT RANGE COMMUNITY COLLEGE</t>
  </si>
  <si>
    <t>INTELLITEC MEDICAL INSTITUTE</t>
  </si>
  <si>
    <t>PICKENS TECHNICAL COLLEGE</t>
  </si>
  <si>
    <t>PIKES PEAK COMMUNITY COLLEGE</t>
  </si>
  <si>
    <t>A.I. PRINCE TECHNICAL HIGH SCHOOL</t>
  </si>
  <si>
    <t>TUNXIS COMMUNITY COLLEGE-ALLIED HEALTH</t>
  </si>
  <si>
    <t>WINDHAM TECHNICAL HIGH SCHOOL</t>
  </si>
  <si>
    <t>ATLANTIC TECHNICAL CENTER</t>
  </si>
  <si>
    <t>CHARLOTTE TECHNICAL CENTER</t>
  </si>
  <si>
    <t>D. G. ERWIN TECHNICAL CENTER</t>
  </si>
  <si>
    <t>FLORIDA STATE COLLEGE AT JACKSONVILLE</t>
  </si>
  <si>
    <t>LINCOLN TECHNICAL INSTITUTE - FERN PARK CAMPUS</t>
  </si>
  <si>
    <t>LINDSEY HOPKINS TECHNICAL EDUCATION CENTER</t>
  </si>
  <si>
    <t>LORENZO WALKER INSTITUTE OF TECHNOLOGY</t>
  </si>
  <si>
    <t>MANATEE TECHNICAL INSTITUTE</t>
  </si>
  <si>
    <t>ORLANDO TECHNICAL CENTER</t>
  </si>
  <si>
    <t>PINELLAS TECHNICAL EDUCATION CENTER</t>
  </si>
  <si>
    <t>ROBERT MORGAN EDUCATIONAL CENTER</t>
  </si>
  <si>
    <t>SANFORD BROWN INSTITUTE - FT. LAUDERDALE</t>
  </si>
  <si>
    <t>TRAVISS CAREER CENTER</t>
  </si>
  <si>
    <t>ALBANY TECHNICAL COLLEGE</t>
  </si>
  <si>
    <t>AUGUSTA TECHNICAL COLLEGE</t>
  </si>
  <si>
    <t>GEORGIA NORTHWESTERN TECHNICAL COLLEGE</t>
  </si>
  <si>
    <t>GWINNETT TECHNICAL COLLEGE</t>
  </si>
  <si>
    <t>OGEECHEE TECHNICAL COLLEGE</t>
  </si>
  <si>
    <t>HEALD COLLEGE - HONOLULU CAMPUS</t>
  </si>
  <si>
    <t>MAUI COMMUNITY COLLEGE</t>
  </si>
  <si>
    <t>COLLEGE OF WESTERN IDAHO</t>
  </si>
  <si>
    <t>ELGIN COMMUNITY COLLEGE</t>
  </si>
  <si>
    <t>ILLINOIS VALLEY COMMUNITY COLLEGE</t>
  </si>
  <si>
    <t>KASKASKIA COLLEGE</t>
  </si>
  <si>
    <t>LEWIS &amp; CLARK COMMUNITY COLLEGE</t>
  </si>
  <si>
    <t>C4 COLUMBUS AREA CAREER CONNECTION/IVY TECH CC</t>
  </si>
  <si>
    <t>INTERNATIONAL BUSINESS COLLEGE</t>
  </si>
  <si>
    <t>IVY TECH COMMUNITY COLLEGE - ANDERSON CAMPUS</t>
  </si>
  <si>
    <t>IVY TECH COMMUNITY COLLEGE - KOKOMO</t>
  </si>
  <si>
    <t>IVY TECH COMMUNITY COLLEGE - LAFAYETTE</t>
  </si>
  <si>
    <t>KAPLAN COLLEGE</t>
  </si>
  <si>
    <t>MARSHALLTOWN COMMUNITY COLLEGE</t>
  </si>
  <si>
    <t>NORTHEAST IOWA COMMUNITY COLLEGE</t>
  </si>
  <si>
    <t>SCOTT COMMUNITY COLLEGE</t>
  </si>
  <si>
    <t>VATTEROTT COLLEGE, DES MOINES CAMPUS</t>
  </si>
  <si>
    <t>WESTERN IOWA TECHNICAL COMMUNITY COLLEGE</t>
  </si>
  <si>
    <t>LABETTE COMMUNITY COLLEGE</t>
  </si>
  <si>
    <t>SALINA AREA TECHNICAL SCHOOL</t>
  </si>
  <si>
    <t>WICHITA AREA TECHNICAL COLLEGE</t>
  </si>
  <si>
    <t>WEST KENTUCKY COMM TECH COLLEGE</t>
  </si>
  <si>
    <t>UNIV OF MAINE-AUGUSTA, UNIV COLL OF BANGOR</t>
  </si>
  <si>
    <t>HAGERSTOWN COMMUNITY COLLEGE</t>
  </si>
  <si>
    <t>CHARLES H. MCCANN TECHNICAL SCHOOL</t>
  </si>
  <si>
    <t>MASSASOIT COMMUNITY COLLEGE</t>
  </si>
  <si>
    <t>NORTHERN ESSEX COMMUNITY COLLEGE</t>
  </si>
  <si>
    <t>SALTER COLLEGE</t>
  </si>
  <si>
    <t>SOUTHEASTERN REGIONAL VOCATIONAL TECH SCHOOL</t>
  </si>
  <si>
    <t>SPRINGFIELD TECHNICAL COMMUNITY COLLEGE</t>
  </si>
  <si>
    <t>KAPLAN CAREER INSTITUTE - DEARBORN CAMPUS</t>
  </si>
  <si>
    <t>LAKE MICHIGAN COLLEGE</t>
  </si>
  <si>
    <t>NORTHWESTERN MICHIGAN COLLEGE</t>
  </si>
  <si>
    <t>WASHTENAW COMMUNITY COLLEGE</t>
  </si>
  <si>
    <t>CENTRAL LAKES COLLEGE</t>
  </si>
  <si>
    <t>DAKOTA COUNTY TECHNICAL COLLEGE</t>
  </si>
  <si>
    <t>HENNEPIN TECHNICAL COLLEGE</t>
  </si>
  <si>
    <t>HIBBING COMMUNITY COLLEGE</t>
  </si>
  <si>
    <t>MINNEAPOLIS COMMUNITY &amp; TECHNICAL COLLEGE</t>
  </si>
  <si>
    <t>MINNESOTA WEST COMMUNITY &amp; TECHNICAL COLLEGE</t>
  </si>
  <si>
    <t>NORTHWEST TECHNICAL COLLEGE</t>
  </si>
  <si>
    <t>ROCHESTER COMMUNITY &amp; TECHNICAL COLLEGE</t>
  </si>
  <si>
    <t>HINDS COMMUNITY COLLEGE</t>
  </si>
  <si>
    <t>NICHOLS CAREER CENTER</t>
  </si>
  <si>
    <t>SALISH KOOTENAI COLLEGE</t>
  </si>
  <si>
    <t>METROPOLITAN COMMUNITY COLLEGE</t>
  </si>
  <si>
    <t>MID-PLAINS COMMUNITY COLLEGE</t>
  </si>
  <si>
    <t>SOUTHEAST COMMUNITY COLLEGE</t>
  </si>
  <si>
    <t>VATTEROTT COLLEGE, OMAHA CAMPUS</t>
  </si>
  <si>
    <t>BURLINGTON COUNTY INSTITUTE OF TECHNOLOGY</t>
  </si>
  <si>
    <t>CAPE MAY COUNTY TECHNICAL INSTITUTE</t>
  </si>
  <si>
    <t>CUMBERLAND COUNTY TECHNICAL EDUCATION CENTER</t>
  </si>
  <si>
    <t>INSTITUTE FOR HEALTH EDUCATION</t>
  </si>
  <si>
    <t>U OF MEDICINE &amp; DENTISTRY OF NEW JERSEY</t>
  </si>
  <si>
    <t>CENTRAL NEW MEXICO COMMUNITY COLLEGE</t>
  </si>
  <si>
    <t>LUNA COMMUNITY COLLEGE</t>
  </si>
  <si>
    <t>SANTA FE COMMUNITY COLLEGE</t>
  </si>
  <si>
    <t>UNIVERSITY OF NEW MEXICO, GALLUP</t>
  </si>
  <si>
    <t>SUNY EDUCATION OPPORTUNITY CENTER</t>
  </si>
  <si>
    <t>ALAMANCE COMMUNITY COLLEGE</t>
  </si>
  <si>
    <t>FAYETTEVILLE TECHNICAL COMMUNITY COLLEGE</t>
  </si>
  <si>
    <t>MARTIN COMMUNITY COLLEGE</t>
  </si>
  <si>
    <t>MILLER-MOTTE COLLEGE</t>
  </si>
  <si>
    <t>MILLER-MOTTE COLLEGE - RALEIGH</t>
  </si>
  <si>
    <t>MONTGOMERY COMMUNITY COLLEGE</t>
  </si>
  <si>
    <t>ROWAN-CABARRUS COMMUNITY COLLEGE</t>
  </si>
  <si>
    <t>WESTERN PIEDMONT COMMUNITY COLLEGE</t>
  </si>
  <si>
    <t>WILKES COMMUNITY COLLEGE</t>
  </si>
  <si>
    <t>CHOFFIN CAREER CENTER</t>
  </si>
  <si>
    <t>MIAMI-JACOBS CAREER COLLEGE</t>
  </si>
  <si>
    <t>FRANCIS TUTTLE TECHNOLOGY CENTER</t>
  </si>
  <si>
    <t>METRO TECHNOLOGY HEALTH CAREERS CENTER</t>
  </si>
  <si>
    <t>MOORE NORMAN TECHNOLOGY CENTER</t>
  </si>
  <si>
    <t>WESTERN TECHNOLOGY CENTER</t>
  </si>
  <si>
    <t>BLUE MOUNTAIN COMMUNITY COLLEGE</t>
  </si>
  <si>
    <t>CENTRAL OREGON COMMUNITY COLLEGE</t>
  </si>
  <si>
    <t>CHEMEKETA COMMUNITY COLLEGE</t>
  </si>
  <si>
    <t>LINN-BENTON COMMUNITY COLLEGE</t>
  </si>
  <si>
    <t>BRADFORD SCHOOL</t>
  </si>
  <si>
    <t>WESTMORELAND COUNTY COMMUNITY COLLEGE</t>
  </si>
  <si>
    <t>YTI CAREER INSTITUTE</t>
  </si>
  <si>
    <t>UNIVERSITY OF PUERTO RICO</t>
  </si>
  <si>
    <t>LINCOLN TECHNICAL INSTITUTE</t>
  </si>
  <si>
    <t>AIKEN TECHNICAL COLLEGE</t>
  </si>
  <si>
    <t>SPARTANBURG TECHNICAL COLLEGE</t>
  </si>
  <si>
    <t>TRI-COUNTY TECHNICAL COLLEGE</t>
  </si>
  <si>
    <t>LAKE AREA TECHNICAL INSTITUTE</t>
  </si>
  <si>
    <t>CHATTANOOGA STATE COMMUNITY COLLEGE</t>
  </si>
  <si>
    <t>KAPLAN CAREER INSTITUTE</t>
  </si>
  <si>
    <t>NORTHEAST STATE COMMUNITY COLLEGE</t>
  </si>
  <si>
    <t>TENNESSEE TECHNOLOGY CENTER, DICKSON</t>
  </si>
  <si>
    <t>TENNESSEE TECHNOLOGY CENTER, KNOXVILLE</t>
  </si>
  <si>
    <t>TENNESSEE TECHNOLOGY CENTER, MEMPHIS</t>
  </si>
  <si>
    <t>TENNESSEE TECHNOLOGY CENTER, MURFREESBORO</t>
  </si>
  <si>
    <t>VOLUNTEER STATE COMMUNITY COLLEGE</t>
  </si>
  <si>
    <t>COLEMAN COLLEGE FOR HEALTH SCIENCE, HOUSTON</t>
  </si>
  <si>
    <t>GRAYSON COUNTY COLLEGE</t>
  </si>
  <si>
    <t>SAN ANTONIO COLLEGE</t>
  </si>
  <si>
    <t>TEXAS STATE TECHNICAL COLLEGE, WACO</t>
  </si>
  <si>
    <t>BRIDGERLAND APPLIED TECHNOLOGY CENTER</t>
  </si>
  <si>
    <t>DAVIS APPLIED TECHNOLOGY COLLEGE</t>
  </si>
  <si>
    <t>OGDEN-WEBER APPLIED TECHNOLOGY COLLEGE</t>
  </si>
  <si>
    <t>CENTER FOR TECHNOLOGY, ESSEX</t>
  </si>
  <si>
    <t>FORTIS COLLEGE - RICHMOND</t>
  </si>
  <si>
    <t>GERMANNA COMMUNITY COLLEGE</t>
  </si>
  <si>
    <t>J. SARGEANT REYNOLDS COMMUNITY COLLEGE</t>
  </si>
  <si>
    <t>BATES TECHNICAL COLLEGE</t>
  </si>
  <si>
    <t>CLOVER PARK TECHNICAL COLLEGE</t>
  </si>
  <si>
    <t>RENTON TECHNICAL COLLEGE</t>
  </si>
  <si>
    <t>SEATTLE VOCATIONAL INSTITUTE</t>
  </si>
  <si>
    <t>SOUTH PUGET SOUND COMMUNITY COLLEGE</t>
  </si>
  <si>
    <t>SPOKANE COMMUNITY COLLEGE</t>
  </si>
  <si>
    <t>MERCER COUNTY TECHNICAL EDUCATION CENTER</t>
  </si>
  <si>
    <t>BLACKHAWK TECHNICAL COLLEGE</t>
  </si>
  <si>
    <t>GATEWAY TECHNICAL COLLEGE</t>
  </si>
  <si>
    <t>WESTERN TECHNICAL COLLEGE</t>
  </si>
  <si>
    <t>Table 7: Number of Dental Assisting Students Awarded Placement and the Source of Previous Training, 2012-13</t>
  </si>
  <si>
    <t>NUMBER PROVIDED ADVANCED PLACEMENT</t>
  </si>
  <si>
    <t>MILITARY PROGRAMS</t>
  </si>
  <si>
    <t>HIGH SCHOOL PROGRAMS</t>
  </si>
  <si>
    <t>SHORT-TERM NON-ACCREDITED PROGRAMS</t>
  </si>
  <si>
    <t>DENTAL OFFICE OR CLINIC</t>
  </si>
  <si>
    <t>PREVIOUS COLLEGE COURSES</t>
  </si>
  <si>
    <t>TOTAL</t>
  </si>
  <si>
    <t>CERTIFICATE</t>
  </si>
  <si>
    <t>TRIMESTERS</t>
  </si>
  <si>
    <t>GED/HS DIPLOMA</t>
  </si>
  <si>
    <t>DIPLOMA</t>
  </si>
  <si>
    <t>SEMESTERS</t>
  </si>
  <si>
    <t>OPEN ENROLLMENT</t>
  </si>
  <si>
    <t>LESS THAN ONE YEAR OF COLLEGE</t>
  </si>
  <si>
    <t>ASSOCIATE DEGREE</t>
  </si>
  <si>
    <t>MODULES/TERMS</t>
  </si>
  <si>
    <t>ONE YEAR OF COLLEGE</t>
  </si>
  <si>
    <t>QUARTERS</t>
  </si>
  <si>
    <t>INSTITUTE FOR HEALTH EDUCATION*</t>
  </si>
  <si>
    <t>* The Institute for Health Education in New Jersey has a day program that runs for 30 weeks, and an evening program that is 45 weeks in length.</t>
  </si>
  <si>
    <t>N/A</t>
  </si>
  <si>
    <t>MEDICAL EDUCATION AND TRAINING CAMPUS</t>
  </si>
  <si>
    <t>TOTAL COST TO STUDENT</t>
  </si>
  <si>
    <t>AWARD GRANTED</t>
  </si>
  <si>
    <t>INSTRUCTION TERM</t>
  </si>
  <si>
    <t>WEEKS PER TERM</t>
  </si>
  <si>
    <t>NO. OF TERMS</t>
  </si>
  <si>
    <t>NO. OF SUMMER SESSIONS</t>
  </si>
  <si>
    <t>NO. OF INTER-SESSIONS</t>
  </si>
  <si>
    <t>MINIMUM EDUCATIONAL REQUIREMENT</t>
  </si>
  <si>
    <t>IN DISTRICT</t>
  </si>
  <si>
    <t>OUT OF DISTRICT</t>
  </si>
  <si>
    <t>OUT OF STATE</t>
  </si>
  <si>
    <t>Transfer of Credit</t>
  </si>
  <si>
    <t>Equivalency Examinations</t>
  </si>
  <si>
    <t>Challenge examinations</t>
  </si>
  <si>
    <t>Completion of a non-accredited dental assisting program at this institution</t>
  </si>
  <si>
    <t>&lt; 1 YEAR OF COLLEGE</t>
  </si>
  <si>
    <t>1 YEAR OF COLLEGE</t>
  </si>
  <si>
    <t>2 YEARS OF COLLEGE</t>
  </si>
  <si>
    <t>3 YEARS OF COLLEGE</t>
  </si>
  <si>
    <t>4 YEARS OF COLLEGE</t>
  </si>
  <si>
    <t>BACCA-LAUREATE DEGREE</t>
  </si>
  <si>
    <t>TOTAL FIRST YEAR</t>
  </si>
  <si>
    <t>PERCENT OF TOTAL</t>
  </si>
  <si>
    <t>2012-13 FULL- AND PART-TIME ENROLLMENT</t>
  </si>
  <si>
    <t>1ST YEAR CAPACITY</t>
  </si>
  <si>
    <t>1ST YEAR</t>
  </si>
  <si>
    <t>2ND YEAR</t>
  </si>
  <si>
    <t>Associate degree</t>
  </si>
  <si>
    <t>TOTAL GRADUATES</t>
  </si>
  <si>
    <t>TUITION</t>
  </si>
  <si>
    <t>SUPPLIES AND INSTRUMENTS</t>
  </si>
  <si>
    <t>UNIFORMS</t>
  </si>
  <si>
    <t>TEXTBOOKS</t>
  </si>
  <si>
    <t>LABORATORY FEES</t>
  </si>
  <si>
    <t>OTHER FIXED COSTS</t>
  </si>
  <si>
    <t>JOHN C. CALHOUN STATE COMMUNITY COLLEGE</t>
  </si>
  <si>
    <t>In-District</t>
  </si>
  <si>
    <t>Out-of-District</t>
  </si>
  <si>
    <t>Out-of-State</t>
  </si>
  <si>
    <t>Community or Junior College (N=147)</t>
  </si>
  <si>
    <t>Technical College or Institutute (N=65)</t>
  </si>
  <si>
    <t>Vocational School or Career College (N=48)</t>
  </si>
  <si>
    <t>Other (N=5)</t>
  </si>
  <si>
    <t>Figure 8a: Average First Year In-District Tuition in Accredited Dental Assisting Programs by Educational Setting, 2011-12</t>
  </si>
  <si>
    <t>Figure 8b: Average First Year In-District Tuition in Accredited Dental Assisting Programs by Educational Setting, 2012-13</t>
  </si>
  <si>
    <t>University or Four Year College (N=17)</t>
  </si>
  <si>
    <t>University or Four Year College (N=19)</t>
  </si>
  <si>
    <t>Technical College or Institutute (N=60)</t>
  </si>
  <si>
    <t>Vocational School or Career College (N=41)</t>
  </si>
  <si>
    <r>
      <t xml:space="preserve">Source: American Dental Association, Health Policy Resources Center, </t>
    </r>
    <r>
      <rPr>
        <i/>
        <sz val="8"/>
        <rFont val="Arial"/>
        <family val="2"/>
      </rPr>
      <t>Surveys of Dental Hygiene Education Programs</t>
    </r>
  </si>
  <si>
    <r>
      <t xml:space="preserve">Source: American Dental Association, Health Policy Resources Center, </t>
    </r>
    <r>
      <rPr>
        <i/>
        <sz val="8"/>
        <rFont val="Arial"/>
        <family val="2"/>
      </rPr>
      <t>Surveys of Dental Laboratory Technology Education Programs</t>
    </r>
  </si>
  <si>
    <t>Community or Junior College (N=149)</t>
  </si>
  <si>
    <r>
      <t xml:space="preserve">Source: American Dental Association, Health Policy Resources Center, 2012-13 </t>
    </r>
    <r>
      <rPr>
        <i/>
        <sz val="8"/>
        <rFont val="Arial"/>
        <family val="2"/>
      </rPr>
      <t xml:space="preserve">Survey of Dental Hygiene Education Programs, </t>
    </r>
    <r>
      <rPr>
        <sz val="8"/>
        <rFont val="Arial"/>
        <family val="2"/>
      </rPr>
      <t>2012-13</t>
    </r>
    <r>
      <rPr>
        <i/>
        <sz val="8"/>
        <rFont val="Arial"/>
        <family val="2"/>
      </rPr>
      <t xml:space="preserve"> Survey of Dental Assisting Education Programs,</t>
    </r>
  </si>
  <si>
    <r>
      <t xml:space="preserve">Source: American Dental Association, Health Policy Resources Center, </t>
    </r>
    <r>
      <rPr>
        <i/>
        <sz val="8"/>
        <rFont val="Arial"/>
        <family val="2"/>
      </rPr>
      <t>Surveys of Dental Hygiene Education Programs,</t>
    </r>
    <r>
      <rPr>
        <sz val="8"/>
        <rFont val="Arial"/>
        <family val="2"/>
      </rPr>
      <t xml:space="preserve"> </t>
    </r>
    <r>
      <rPr>
        <i/>
        <sz val="8"/>
        <rFont val="Arial"/>
        <family val="2"/>
      </rPr>
      <t>Surveys of Dental Assisting Education Programs,</t>
    </r>
    <r>
      <rPr>
        <sz val="8"/>
        <rFont val="Arial"/>
        <family val="2"/>
      </rPr>
      <t xml:space="preserve"> </t>
    </r>
  </si>
  <si>
    <r>
      <t xml:space="preserve">Source: American Dental Association, Health Policy Resources Center, 2012-13 </t>
    </r>
    <r>
      <rPr>
        <i/>
        <sz val="8"/>
        <rFont val="Arial"/>
        <family val="2"/>
      </rPr>
      <t>Survey of Dental Hygiene Education Programs,</t>
    </r>
    <r>
      <rPr>
        <sz val="8"/>
        <rFont val="Arial"/>
        <family val="2"/>
      </rPr>
      <t xml:space="preserve"> 2012-13</t>
    </r>
    <r>
      <rPr>
        <i/>
        <sz val="8"/>
        <rFont val="Arial"/>
        <family val="2"/>
      </rPr>
      <t xml:space="preserve"> Survey of Dental Assisting Education Programs,</t>
    </r>
    <r>
      <rPr>
        <sz val="8"/>
        <rFont val="Arial"/>
        <family val="2"/>
      </rPr>
      <t xml:space="preserve"> </t>
    </r>
  </si>
  <si>
    <t>a. by Citizenship and Gender, 2011-12</t>
  </si>
  <si>
    <t>a. by Citizenship and Gender, 2012-13</t>
  </si>
  <si>
    <t>First-Year</t>
  </si>
  <si>
    <t>All Students</t>
  </si>
  <si>
    <t>Male</t>
  </si>
  <si>
    <t>Female</t>
  </si>
  <si>
    <t>CITIZENSHIP</t>
  </si>
  <si>
    <t>United States</t>
  </si>
  <si>
    <t>Canadian</t>
  </si>
  <si>
    <t>Unknown</t>
  </si>
  <si>
    <t>b. by Age and Gender, 2011-12</t>
  </si>
  <si>
    <t>b. by Age and Gender, 2012-13</t>
  </si>
  <si>
    <t>AGE</t>
  </si>
  <si>
    <t>23 and under</t>
  </si>
  <si>
    <t>24 - 29</t>
  </si>
  <si>
    <t>30 - 34</t>
  </si>
  <si>
    <t>35 - 39</t>
  </si>
  <si>
    <t>40 and over</t>
  </si>
  <si>
    <t>c. by Race/Ethnicity and Gender, 2011-12</t>
  </si>
  <si>
    <t>c. by Race/Ethnicity and Gender, 2012-13</t>
  </si>
  <si>
    <t>ETHNICITY/RACE</t>
  </si>
  <si>
    <t>Hispanic/Latino (any race)</t>
  </si>
  <si>
    <t>White</t>
  </si>
  <si>
    <t>Black or African American</t>
  </si>
  <si>
    <t>Amer. Indian/Alaska Native</t>
  </si>
  <si>
    <t>Asian</t>
  </si>
  <si>
    <t>Nat. Hawaiian/Oth. Pac. Islander</t>
  </si>
  <si>
    <t>Two or more races (not Hisp)</t>
  </si>
  <si>
    <t>Nonresident Alien</t>
  </si>
  <si>
    <t>Table 10: Total Enrollment in Accredited Dental Assisting Programs:</t>
  </si>
  <si>
    <r>
      <t>Source: American Dental Association, Health Policy Resources Center,</t>
    </r>
    <r>
      <rPr>
        <i/>
        <sz val="8"/>
        <rFont val="Arial"/>
        <family val="2"/>
      </rPr>
      <t xml:space="preserve"> Surveys of Dental Assisting Education Programs.</t>
    </r>
  </si>
  <si>
    <t>Second Year</t>
  </si>
  <si>
    <t>Graduates</t>
  </si>
  <si>
    <t>ETHNICTY/RACE</t>
  </si>
  <si>
    <t>Table 11a: Graduates of Accredited Dental Assisting Programs by Citizenship and Gender*, 2011 and 2012</t>
  </si>
  <si>
    <r>
      <t xml:space="preserve">Source: American Dental Association, Health Policy Resources Center, </t>
    </r>
    <r>
      <rPr>
        <i/>
        <sz val="8"/>
        <rFont val="Arial"/>
        <family val="2"/>
      </rPr>
      <t>Surveys of Dental Assisting Education Programs.</t>
    </r>
  </si>
  <si>
    <t>Table 11c: Graduates of Accredited Dental Assisting Programs by Race/Ethnicity and Gender, 2011 and 2012</t>
  </si>
  <si>
    <t>Return to Table to Contents</t>
  </si>
  <si>
    <t>Total Enrollment</t>
  </si>
  <si>
    <t>Job and/or Family Care Responsibilities</t>
  </si>
  <si>
    <t>Requested Financial Aid</t>
  </si>
  <si>
    <t>Received Financial Aid</t>
  </si>
  <si>
    <t>Number of Dental Assisting Students</t>
  </si>
  <si>
    <r>
      <t xml:space="preserve">Source: American Dental Association, Health Policy Resources Center, 2012-13 </t>
    </r>
    <r>
      <rPr>
        <i/>
        <sz val="8"/>
        <rFont val="Arial"/>
        <family val="2"/>
      </rPr>
      <t>Survey of Dental Assisting Education Programs.</t>
    </r>
  </si>
  <si>
    <r>
      <t xml:space="preserve">Source: American Dental Association, Health Policy Resources Center, 2011-12 </t>
    </r>
    <r>
      <rPr>
        <i/>
        <sz val="8"/>
        <rFont val="Arial"/>
        <family val="2"/>
      </rPr>
      <t>Survey of Dental Assisting Education Programs</t>
    </r>
    <r>
      <rPr>
        <sz val="8"/>
        <rFont val="Arial"/>
        <family val="2"/>
      </rPr>
      <t>.</t>
    </r>
  </si>
  <si>
    <t>2011-12 FULL- AND PART-TIME ENROLLMENT</t>
  </si>
  <si>
    <t>PORTER &amp; CHESTER INSTITUTE - WESTBOROUGH CAMPUS</t>
  </si>
  <si>
    <t>CONCORDE CAREER INSTITUTE - ORLANDO</t>
  </si>
  <si>
    <t>ALL-STATE CAREER-HEALTHCARE DIVISION</t>
  </si>
  <si>
    <t>MEDIX SCHOOL-MARYLAND</t>
  </si>
  <si>
    <t>KAPLAN CAREER INSTITUTE - BOSTON</t>
  </si>
  <si>
    <t>POLARIS CAREER CENTER</t>
  </si>
  <si>
    <t>CONCORDE CAREER INSTITUTE, OREGON</t>
  </si>
  <si>
    <t>COMMONWEALTH TECH INST, HIRAM G. ANDREWS CTR</t>
  </si>
  <si>
    <t>CONCORDE CAREER COLLEGE*</t>
  </si>
  <si>
    <t>CONCORDE CAREER COLLEGE - DALLAS</t>
  </si>
  <si>
    <t>CONCORDE CAREER COLLEGE - SAN ANTONIO</t>
  </si>
  <si>
    <t>SANFORD BROWN COLLEGE - DALLAS</t>
  </si>
  <si>
    <t>SCHOOL OF HEALTH CARE SCIENCES, AIR FORCE</t>
  </si>
  <si>
    <t>DAVIS APPLIED TECHNOLOGY COLLEGE*</t>
  </si>
  <si>
    <t>OGDEN-WEBER APPLIED TECHNOLOGY COLLEGE*</t>
  </si>
  <si>
    <t>CENTURA COLLEGE</t>
  </si>
  <si>
    <t>Completed program</t>
  </si>
  <si>
    <t>Originally enrolled</t>
  </si>
  <si>
    <t>Passed national/state licensure certification exams</t>
  </si>
  <si>
    <t>In dental-related activity</t>
  </si>
  <si>
    <t>oaf1</t>
  </si>
  <si>
    <t>excluding incomplete</t>
  </si>
  <si>
    <t>Program Activities</t>
  </si>
  <si>
    <t>Mean</t>
  </si>
  <si>
    <t>Median</t>
  </si>
  <si>
    <t>Minimum</t>
  </si>
  <si>
    <t>Maximum</t>
  </si>
  <si>
    <t>Number</t>
  </si>
  <si>
    <t>Administrative activities</t>
  </si>
  <si>
    <t>Class preparation</t>
  </si>
  <si>
    <t>Student counseling</t>
  </si>
  <si>
    <t>Committee activities</t>
  </si>
  <si>
    <t>Admission activities</t>
  </si>
  <si>
    <t>Recruitment activities</t>
  </si>
  <si>
    <t>Teaching responsibilties</t>
  </si>
  <si>
    <t>Faculty</t>
  </si>
  <si>
    <t>29 and under</t>
  </si>
  <si>
    <t>30-39</t>
  </si>
  <si>
    <t>40-49</t>
  </si>
  <si>
    <t>50-59</t>
  </si>
  <si>
    <t>60 and over</t>
  </si>
  <si>
    <t>Dental hygienist</t>
  </si>
  <si>
    <t>Dentist</t>
  </si>
  <si>
    <t>Dental assistant</t>
  </si>
  <si>
    <t>Total Faculty</t>
  </si>
  <si>
    <t>DA</t>
  </si>
  <si>
    <t>DDS</t>
  </si>
  <si>
    <t>DH</t>
  </si>
  <si>
    <t>DLT</t>
  </si>
  <si>
    <t>Figure 11a: Highest Academic Degree Earned by Dental Assisting Faculty, 2011-12 and 2012-13</t>
  </si>
  <si>
    <t>Figure 11b: Academic Rank of Dental Assisting Faculty, 2011-12 and 2012-13</t>
  </si>
  <si>
    <t>Figure 11c: Occupational Discipline of Dental Assisting Faculty, 2011-12 and 2012-13</t>
  </si>
  <si>
    <t>Clinical instructor</t>
  </si>
  <si>
    <t>Instructor</t>
  </si>
  <si>
    <t>Assistant professor</t>
  </si>
  <si>
    <t>Associate professor</t>
  </si>
  <si>
    <t>Professor</t>
  </si>
  <si>
    <t>DDS/DMD</t>
  </si>
  <si>
    <t>EdD/PhD</t>
  </si>
  <si>
    <t>Master's degree</t>
  </si>
  <si>
    <t>Bachelor's degree</t>
  </si>
  <si>
    <t>Certificate/diploma</t>
  </si>
  <si>
    <t>Frequency</t>
  </si>
  <si>
    <t>degree</t>
  </si>
  <si>
    <t>Certificate/Diploma</t>
  </si>
  <si>
    <t>Associate</t>
  </si>
  <si>
    <t>Bacehlors</t>
  </si>
  <si>
    <t>Masters</t>
  </si>
  <si>
    <t>Dental laboratory technician</t>
  </si>
  <si>
    <t>WIREGRASS GEORGIA TECHNICAL COLLEGE</t>
  </si>
  <si>
    <t>CARRINGTON COLLEGE OF BOISE</t>
  </si>
  <si>
    <t>MORENO VALLEY COLLEGE</t>
  </si>
  <si>
    <t>LINCOLN COLLEGE OF NEW ENGLAND</t>
  </si>
  <si>
    <t>NORTHWEST FLORIDA STATE COLLEGE</t>
  </si>
  <si>
    <t>COLLEGE OF CENTRAL FLORIDA</t>
  </si>
  <si>
    <t>SOUTHERN CRESCENT TECHNICAL COLLEGE</t>
  </si>
  <si>
    <t>BLUEGRASS COMMUNITY &amp; TECHNICAL COLLEGE</t>
  </si>
  <si>
    <t>SOUTH CENTRAL TECHNICAL COLLEGE</t>
  </si>
  <si>
    <t>METROPOLITAN COMMUNITY COLLEGE - PENN VALLEY</t>
  </si>
  <si>
    <t>KAPLAN UNIVERSITY - OMAHA</t>
  </si>
  <si>
    <t>NHTI, CONCORD'S COMMUNITY COLLEGE</t>
  </si>
  <si>
    <t>FORTIS INSTITUTE - WAYNE</t>
  </si>
  <si>
    <t>EASTERN GATEWAY COMMUNITY COLLEGE</t>
  </si>
  <si>
    <t>BLUEGRASS COMMUNITY AND TECHNICAL COLLEGE</t>
  </si>
  <si>
    <t>FORTIS INSTITUTE- WAYNE</t>
  </si>
  <si>
    <t>2011-12 FACULTY</t>
  </si>
  <si>
    <t>2012-13 FACULTY</t>
  </si>
  <si>
    <t>NUMBER FULL-TIME</t>
  </si>
  <si>
    <t>NUMBER PART-TIME</t>
  </si>
  <si>
    <t>TOTAL FACULTY</t>
  </si>
  <si>
    <t>INSITUTION</t>
  </si>
  <si>
    <t>BRANCH OR SATELLITE CAMPUS</t>
  </si>
  <si>
    <t>SELF-PACED CURRICULUM</t>
  </si>
  <si>
    <t>EVENING SECTION</t>
  </si>
  <si>
    <t>INDEPENDENT STUDY</t>
  </si>
  <si>
    <t>PART-TIME CURRICULUM</t>
  </si>
  <si>
    <t>MODULAR CURRICULUM</t>
  </si>
  <si>
    <t>NHTI, CONCORDS COMMUNITY COLLEGE</t>
  </si>
  <si>
    <t>MULTIPLE SITES AWAY FROM CAMPUS FOR:</t>
  </si>
  <si>
    <t>TELECOURSE TO:</t>
  </si>
  <si>
    <t>CD-ROM:</t>
  </si>
  <si>
    <t>VIRTUAL METHODS:</t>
  </si>
  <si>
    <t>DIDACTIC INSTRUCTION</t>
  </si>
  <si>
    <t>CLINICAL OR LABORATORY INSTRUCTION</t>
  </si>
  <si>
    <t>AUDIO COURSES</t>
  </si>
  <si>
    <t>AUDIO CONFERENCE COURSES</t>
  </si>
  <si>
    <t>SATELLITE CLINICS</t>
  </si>
  <si>
    <t>RESIDENCE</t>
  </si>
  <si>
    <t>SELF-CONTAINED SYSTEM</t>
  </si>
  <si>
    <t>EMAIL</t>
  </si>
  <si>
    <t>HYPERMEDIA INSTRUCTION</t>
  </si>
  <si>
    <t>LECTURE/ DISCUSSION</t>
  </si>
  <si>
    <t>FIELD LEARNING/RESEARCH</t>
  </si>
  <si>
    <t>PROBLEM-BASED LEARNING</t>
  </si>
  <si>
    <t>CASE-BASED LEARNING</t>
  </si>
  <si>
    <t>SERVICE LEARNING</t>
  </si>
  <si>
    <t>OBJECTIVELY STRUCTURED CLINICAL EXAMINATION</t>
  </si>
  <si>
    <t>Table 18: Instruction Methods at Accredited Dental Assisting Education Programs, 2012-13</t>
  </si>
  <si>
    <t>Written Communications</t>
  </si>
  <si>
    <t>Oral Communications</t>
  </si>
  <si>
    <t>Psychology</t>
  </si>
  <si>
    <t>Microbiology</t>
  </si>
  <si>
    <t>Nutrition</t>
  </si>
  <si>
    <t>Dental Materials</t>
  </si>
  <si>
    <t>Anatomy and Physiology</t>
  </si>
  <si>
    <t>Dental Radiography</t>
  </si>
  <si>
    <t>Oral Anatomy</t>
  </si>
  <si>
    <t>Oral Histology</t>
  </si>
  <si>
    <t>Oral Embryology</t>
  </si>
  <si>
    <t>Oral Pathology</t>
  </si>
  <si>
    <t>Therapeutics</t>
  </si>
  <si>
    <t>General Dentistry Procedures/Chairside Assisting</t>
  </si>
  <si>
    <t>Practice Management</t>
  </si>
  <si>
    <t>Oral Health Education</t>
  </si>
  <si>
    <t>Dental and Medical Emergencies</t>
  </si>
  <si>
    <t>Legal and Ethical Aspects of Dental Assisting</t>
  </si>
  <si>
    <t>Dental-Related Environmental Hazards</t>
  </si>
  <si>
    <t>Blood Borne Infectious Diseases</t>
  </si>
  <si>
    <t>Clinical Practice</t>
  </si>
  <si>
    <t>Specialty Procedures</t>
  </si>
  <si>
    <r>
      <t xml:space="preserve">Source: American Dental Association, Health Policy Resources Center, 2011-12 </t>
    </r>
    <r>
      <rPr>
        <i/>
        <sz val="8"/>
        <color theme="1"/>
        <rFont val="Arial"/>
        <family val="2"/>
      </rPr>
      <t>Survey of Dental Assisting Programs</t>
    </r>
    <r>
      <rPr>
        <sz val="8"/>
        <color theme="1"/>
        <rFont val="Arial"/>
        <family val="2"/>
      </rPr>
      <t>.</t>
    </r>
  </si>
  <si>
    <t>Placing Periodontal and Other Surgical Dressings</t>
  </si>
  <si>
    <t>Removing Periodontal and Other Surgical Dressings</t>
  </si>
  <si>
    <t>Removing Sutures</t>
  </si>
  <si>
    <t>Inspecting the Oral Cavity</t>
  </si>
  <si>
    <t>Polisihng Coronal Surfaces of Teeth</t>
  </si>
  <si>
    <t>Scaling Coronal Surfaces of Teeth</t>
  </si>
  <si>
    <t>Placing Matrices</t>
  </si>
  <si>
    <t>Removing Matrices</t>
  </si>
  <si>
    <t>Placing Temporary Restorations</t>
  </si>
  <si>
    <t>Removing Temporary Restorations</t>
  </si>
  <si>
    <t>Placing Amalgam Restorations</t>
  </si>
  <si>
    <t>Carving Amalgam Restorations</t>
  </si>
  <si>
    <t>Polishing Amalgam Restorations</t>
  </si>
  <si>
    <t>Placing and Finishing Compatible Restorations</t>
  </si>
  <si>
    <t>Removing Excess Cement from Coronal Surfaces of Teeth</t>
  </si>
  <si>
    <t>Applying Pit and Fissure Sealants</t>
  </si>
  <si>
    <t>Apply Cavity Liners and Bases</t>
  </si>
  <si>
    <t>Monitoring Nitrous Oxide Analgesia</t>
  </si>
  <si>
    <t>Table 15b: Faculty of Accredited Dental Assisting Programs by Race/Ethnicity and Gender, 2011-12 and 2012-13</t>
  </si>
  <si>
    <t>MOUNT WACHUSETT COMMUNITY COLLEGE*</t>
  </si>
  <si>
    <t>*New program with no enrollment in Fall 2011-12</t>
  </si>
  <si>
    <t>GERMANNA COMMUNITY COLLEGE*</t>
  </si>
  <si>
    <t>SALTER COLLEGE*</t>
  </si>
  <si>
    <t>©2014 American Dental Association</t>
  </si>
  <si>
    <t>©2014 American Dental Association</t>
  </si>
  <si>
    <r>
      <t xml:space="preserve">and 2012-13 </t>
    </r>
    <r>
      <rPr>
        <i/>
        <sz val="8"/>
        <rFont val="Arial"/>
        <family val="2"/>
      </rPr>
      <t xml:space="preserve">Survey of Dental Laboratory Technology Education Programs. </t>
    </r>
  </si>
  <si>
    <r>
      <t xml:space="preserve">and </t>
    </r>
    <r>
      <rPr>
        <i/>
        <sz val="8"/>
        <rFont val="Arial"/>
        <family val="2"/>
      </rPr>
      <t xml:space="preserve">Surveys of Dental Laboratory Technology Education Programs. </t>
    </r>
  </si>
  <si>
    <r>
      <t xml:space="preserve">Source: American Dental Association, </t>
    </r>
    <r>
      <rPr>
        <i/>
        <sz val="8"/>
        <rFont val="Arial"/>
        <family val="2"/>
      </rPr>
      <t xml:space="preserve">Surveys of Dental Hygiene Education Programs, Surveys of Dental Assisting Education Programs, </t>
    </r>
    <r>
      <rPr>
        <sz val="8"/>
        <rFont val="Arial"/>
        <family val="2"/>
      </rPr>
      <t>and</t>
    </r>
    <r>
      <rPr>
        <i/>
        <sz val="8"/>
        <rFont val="Arial"/>
        <family val="2"/>
      </rPr>
      <t xml:space="preserve"> Surveys of Dental Laboratory Technology Education Programs.</t>
    </r>
  </si>
  <si>
    <r>
      <t xml:space="preserve">and 2012-13 </t>
    </r>
    <r>
      <rPr>
        <i/>
        <sz val="8"/>
        <rFont val="Arial"/>
        <family val="2"/>
      </rPr>
      <t>Survey of Dental Laboratory Technology Education Programs.</t>
    </r>
  </si>
  <si>
    <r>
      <t xml:space="preserve">Source: American Dental Association, Health Policy Resources Center, 2012-13 </t>
    </r>
    <r>
      <rPr>
        <i/>
        <sz val="8"/>
        <color theme="1"/>
        <rFont val="Arial"/>
        <family val="2"/>
      </rPr>
      <t>Survey of Dental Assisting Education Programs.</t>
    </r>
  </si>
  <si>
    <r>
      <t xml:space="preserve">Source: American Dental Association, Health Policy Resources Center, </t>
    </r>
    <r>
      <rPr>
        <i/>
        <sz val="8"/>
        <color theme="1"/>
        <rFont val="Arial"/>
        <family val="2"/>
      </rPr>
      <t>Surveys of Dental Assisting Education Programs.</t>
    </r>
  </si>
  <si>
    <r>
      <t>Source: American Dental Association, Health Policy Resources Center, 2012-13</t>
    </r>
    <r>
      <rPr>
        <i/>
        <sz val="8"/>
        <color theme="1"/>
        <rFont val="Arial"/>
        <family val="2"/>
      </rPr>
      <t xml:space="preserve"> Survey of Dental Assisting Education Programs.</t>
    </r>
  </si>
  <si>
    <r>
      <t xml:space="preserve">Source: American Dental Association, Health Policy Resources Center, 2011-12 </t>
    </r>
    <r>
      <rPr>
        <i/>
        <sz val="8"/>
        <color theme="1"/>
        <rFont val="Arial"/>
        <family val="2"/>
      </rPr>
      <t>Survey of Dental Assisting Education Programs.</t>
    </r>
  </si>
  <si>
    <r>
      <t xml:space="preserve">Source: American Dental Association, Health Policy Resources Center, 2011-12 </t>
    </r>
    <r>
      <rPr>
        <i/>
        <sz val="8"/>
        <rFont val="Arial"/>
        <family val="2"/>
      </rPr>
      <t>Survey of Dental Assisting Education Programs.</t>
    </r>
  </si>
  <si>
    <t>Academic Year</t>
  </si>
  <si>
    <t>First-year capacity</t>
  </si>
  <si>
    <t>First-year enrollment</t>
  </si>
  <si>
    <t>Number of Programs</t>
  </si>
  <si>
    <r>
      <t>Source: American Dental Association, Health Policy Resources Center,</t>
    </r>
    <r>
      <rPr>
        <i/>
        <sz val="8"/>
        <rFont val="Arial"/>
        <family val="2"/>
      </rPr>
      <t xml:space="preserve"> Surveys of Dental Hygiene Education Programs.</t>
    </r>
  </si>
  <si>
    <t>Year</t>
  </si>
  <si>
    <r>
      <t>Source: American Dental Association, Health Policy Resources Center,</t>
    </r>
    <r>
      <rPr>
        <i/>
        <sz val="8"/>
        <rFont val="Arial"/>
        <family val="2"/>
      </rPr>
      <t xml:space="preserve"> Surveys of Dental Laboratory Technology Education Programs.</t>
    </r>
  </si>
  <si>
    <t>Baccalaureate Degree in</t>
  </si>
  <si>
    <r>
      <t xml:space="preserve">Source: American Dental Association, Health Policy Resources Center, </t>
    </r>
    <r>
      <rPr>
        <i/>
        <sz val="8"/>
        <rFont val="Arial"/>
        <family val="2"/>
      </rPr>
      <t xml:space="preserve">Surveys of Dental Hygiene Education Programs, Surveys of Dental Assisting Education Programs, </t>
    </r>
  </si>
  <si>
    <r>
      <t xml:space="preserve">and </t>
    </r>
    <r>
      <rPr>
        <i/>
        <sz val="8"/>
        <rFont val="Arial"/>
        <family val="2"/>
      </rPr>
      <t>Surveys of Dental Laboratory Technology Education Programs.</t>
    </r>
  </si>
  <si>
    <t>ASSOC. DEGREE</t>
  </si>
  <si>
    <t>CERTIFICATE &amp; ASSOCIATE DEG</t>
  </si>
  <si>
    <t>COMPLETION OF A NON-ACCREDITED DA PROGRAM AT THIS INSTITUTION</t>
  </si>
  <si>
    <t>NUMBER OF NON-ZERO ENTRIES</t>
  </si>
  <si>
    <t>MEAN OF NON-ZERO ENTRIES</t>
  </si>
  <si>
    <r>
      <t xml:space="preserve">Source: American Dental Association, Health Policy Resources Center, 2012-13 </t>
    </r>
    <r>
      <rPr>
        <i/>
        <sz val="8"/>
        <rFont val="Arial"/>
        <family val="2"/>
      </rPr>
      <t>Survey of Dental Assisting Education Programs</t>
    </r>
    <r>
      <rPr>
        <sz val="8"/>
        <rFont val="Arial"/>
        <family val="2"/>
      </rPr>
      <t>.</t>
    </r>
  </si>
  <si>
    <t>2011 GRADUATES</t>
  </si>
  <si>
    <t>2012 GRADUATES</t>
  </si>
  <si>
    <t>ONLINE STUDY</t>
  </si>
  <si>
    <r>
      <rPr>
        <i/>
        <sz val="10"/>
        <color theme="1"/>
        <rFont val="Arial"/>
        <family val="2"/>
      </rPr>
      <t>Hispanic/Latino</t>
    </r>
    <r>
      <rPr>
        <sz val="10"/>
        <color theme="1"/>
        <rFont val="Arial"/>
        <family val="2"/>
      </rPr>
      <t xml:space="preserve"> ‑ a person of Cuban, Mexican, Puerto Rican, South or Central American or other Spanish culture or origin, regardless of race.</t>
    </r>
  </si>
  <si>
    <r>
      <rPr>
        <i/>
        <sz val="10"/>
        <color theme="1"/>
        <rFont val="Arial"/>
        <family val="2"/>
      </rPr>
      <t>American Indian or Alaskan Native</t>
    </r>
    <r>
      <rPr>
        <sz val="10"/>
        <color theme="1"/>
        <rFont val="Arial"/>
        <family val="2"/>
      </rPr>
      <t xml:space="preserve"> – a person having origins in any of the original peoples of North and South America (including Central America) and who maintains cultural identification through tribal affiliation or community attachment.</t>
    </r>
  </si>
  <si>
    <r>
      <rPr>
        <i/>
        <sz val="10"/>
        <color theme="1"/>
        <rFont val="Arial"/>
        <family val="2"/>
      </rPr>
      <t>Asian</t>
    </r>
    <r>
      <rPr>
        <sz val="10"/>
        <color theme="1"/>
        <rFont val="Arial"/>
        <family val="2"/>
      </rPr>
      <t xml:space="preserve"> – 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</si>
  <si>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 a person having origins in any of the black racial groups of Africa.</t>
    </r>
  </si>
  <si>
    <r>
      <rPr>
        <i/>
        <sz val="10"/>
        <color theme="1"/>
        <rFont val="Arial"/>
        <family val="2"/>
      </rPr>
      <t>Native Hawaiian or Other Pacific Islander</t>
    </r>
    <r>
      <rPr>
        <sz val="10"/>
        <color theme="1"/>
        <rFont val="Arial"/>
        <family val="2"/>
      </rPr>
      <t xml:space="preserve"> – a person having origins in any of the original peoples of Hawaii, Guam, Samoa, or other Pacific Islands.</t>
    </r>
  </si>
  <si>
    <r>
      <rPr>
        <i/>
        <sz val="10"/>
        <color theme="1"/>
        <rFont val="Arial"/>
        <family val="2"/>
      </rPr>
      <t>White</t>
    </r>
    <r>
      <rPr>
        <sz val="10"/>
        <color theme="1"/>
        <rFont val="Arial"/>
        <family val="2"/>
      </rPr>
      <t xml:space="preserve"> – a person having origins in any of the original peoples of Europe, the Middle East, or North Africa.</t>
    </r>
  </si>
  <si>
    <r>
      <rPr>
        <i/>
        <sz val="10"/>
        <color theme="1"/>
        <rFont val="Arial"/>
        <family val="2"/>
      </rPr>
      <t>Two or more races</t>
    </r>
    <r>
      <rPr>
        <sz val="10"/>
        <color theme="1"/>
        <rFont val="Arial"/>
        <family val="2"/>
      </rPr>
      <t xml:space="preserve"> – category used for individuals who identify with two or more of the race categories listed above.</t>
    </r>
  </si>
  <si>
    <r>
      <rPr>
        <i/>
        <sz val="10"/>
        <color theme="1"/>
        <rFont val="Arial"/>
        <family val="2"/>
      </rPr>
      <t>Unknown</t>
    </r>
    <r>
      <rPr>
        <sz val="10"/>
        <color theme="1"/>
        <rFont val="Arial"/>
        <family val="2"/>
      </rPr>
      <t xml:space="preserve"> – category used to classify students whose race/ethnicity are not known.</t>
    </r>
  </si>
  <si>
    <r>
      <rPr>
        <i/>
        <sz val="10"/>
        <color theme="1"/>
        <rFont val="Arial"/>
        <family val="2"/>
      </rPr>
      <t>Nonresident alien</t>
    </r>
    <r>
      <rPr>
        <sz val="10"/>
        <color theme="1"/>
        <rFont val="Arial"/>
        <family val="2"/>
      </rPr>
      <t xml:space="preserve"> – a person who is not a citizen or national of the United States and who is in this country on a visa or temporary basis and does not have the right to remain indefinitely.  </t>
    </r>
  </si>
  <si>
    <t>CONTENT AREA</t>
  </si>
  <si>
    <t>DIDACTIC AVERAGE</t>
  </si>
  <si>
    <t>LABORATORY AVERAGE</t>
  </si>
  <si>
    <t>CLINICAL AVERAGE</t>
  </si>
  <si>
    <t>ALL PROGRAMS</t>
  </si>
  <si>
    <t>PROGRAMS AWARDING CERTIFICATES</t>
  </si>
  <si>
    <t>PROGRAMS AWARDING DIPLOMAS</t>
  </si>
  <si>
    <t>Table 19: Average Total Clock Hours of Instruction for Dental Assisting Education Programs, 2011-12</t>
  </si>
  <si>
    <t>PERCENTAGE</t>
  </si>
  <si>
    <t>CLINICAL COMPETENCE</t>
  </si>
  <si>
    <t>PROGRAMS THAT TEACH THE SERVICE</t>
  </si>
  <si>
    <t>PERCENTAGE OF PROGRAMS TEACHING THE SERVICE THAT TEACH TO:</t>
  </si>
  <si>
    <t>Report 2: Dental Assisting Education Programs</t>
  </si>
  <si>
    <r>
      <t xml:space="preserve">2011-12 and 2012-13 </t>
    </r>
    <r>
      <rPr>
        <b/>
        <i/>
        <sz val="10"/>
        <color theme="1"/>
        <rFont val="Arial"/>
        <family val="2"/>
      </rPr>
      <t>Survey of Allied Dental Education</t>
    </r>
  </si>
  <si>
    <t>TOTAL "YES" RESPONSES</t>
  </si>
  <si>
    <t>CORRES-PONDENCE</t>
  </si>
  <si>
    <t>Dental Assisting Education Programs</t>
  </si>
  <si>
    <t>*Totals in both years are less than the actual number of graduates (7,243 in 2011 and 6,333 in 2012), because the information was not mandatory on the survey. Some schools declined to provide demographic data for graduates.</t>
  </si>
  <si>
    <t>DIPLOMA/ CERT</t>
  </si>
  <si>
    <t>CERTI &amp; ASSOC DEG</t>
  </si>
  <si>
    <t>ASSOC DEGREE</t>
  </si>
  <si>
    <t>SIMU-LATION</t>
  </si>
  <si>
    <t>LAB OR PRECLINICAL COMPETENCE</t>
  </si>
  <si>
    <t>Originally published March 2014; updated January and April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</si>
</sst>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quot;$&quot;#,##0"/>
    <numFmt numFmtId="168" formatCode="0.0%"/>
    <numFmt numFmtId="169" formatCode="[$$-409]#,##0_);\([$$-409]#,##0\)"/>
  </numFmts>
  <fonts count="38" x14ac:knownFonts="1">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u/>
      <sz val="10"/>
      <color theme="10"/>
      <name val="Arial"/>
      <family val="2"/>
    </font>
    <font>
      <sz val="10"/>
      <color theme="1"/>
      <name val="Symbol"/>
      <family val="1"/>
      <charset val="2"/>
    </font>
    <font>
      <sz val="7"/>
      <color theme="1"/>
      <name val="Times New Roman"/>
      <family val="1"/>
    </font>
    <font>
      <i/>
      <sz val="10"/>
      <color theme="1"/>
      <name val="Arial"/>
      <family val="2"/>
    </font>
    <font>
      <b/>
      <sz val="10"/>
      <name val="Arial"/>
      <family val="2"/>
    </font>
    <font>
      <sz val="10"/>
      <name val="Arial"/>
      <family val="2"/>
    </font>
    <font>
      <sz val="8"/>
      <name val="Arial"/>
      <family val="2"/>
    </font>
    <font>
      <i/>
      <sz val="8"/>
      <name val="Arial"/>
      <family val="2"/>
    </font>
    <font>
      <sz val="8"/>
      <color theme="1"/>
      <name val="Arial"/>
      <family val="2"/>
    </font>
    <font>
      <sz val="10"/>
      <color theme="4"/>
      <name val="Arial"/>
      <family val="2"/>
    </font>
    <font>
      <b/>
      <sz val="10"/>
      <color rgb="FF000000"/>
      <name val="Arial"/>
      <family val="2"/>
    </font>
    <font>
      <sz val="10"/>
      <color rgb="FF000000"/>
      <name val="Arial"/>
      <family val="2"/>
    </font>
    <font>
      <b/>
      <sz val="10"/>
      <color rgb="FFFF0000"/>
      <name val="Arial"/>
      <family val="2"/>
    </font>
    <font>
      <sz val="10"/>
      <color rgb="FFFF0000"/>
      <name val="Arial"/>
      <family val="2"/>
    </font>
    <font>
      <b/>
      <sz val="9"/>
      <color theme="0"/>
      <name val="Arial"/>
      <family val="2"/>
    </font>
    <font>
      <i/>
      <sz val="8"/>
      <color theme="1"/>
      <name val="Arial"/>
      <family val="2"/>
    </font>
    <font>
      <b/>
      <u/>
      <sz val="10"/>
      <color theme="0"/>
      <name val="Arial"/>
      <family val="2"/>
    </font>
    <font>
      <sz val="10"/>
      <color rgb="FF9C0006"/>
      <name val="Arial"/>
      <family val="2"/>
    </font>
    <font>
      <b/>
      <u/>
      <sz val="10"/>
      <color rgb="FFFF0000"/>
      <name val="Arial"/>
      <family val="2"/>
    </font>
    <font>
      <b/>
      <sz val="12"/>
      <color theme="0"/>
      <name val="Arial"/>
      <family val="2"/>
    </font>
    <font>
      <b/>
      <sz val="10"/>
      <color theme="9" tint="-0.249977111117893"/>
      <name val="Arial"/>
      <family val="2"/>
    </font>
    <font>
      <b/>
      <sz val="14"/>
      <color rgb="FFFF0000"/>
      <name val="Arial"/>
      <family val="2"/>
    </font>
    <font>
      <b/>
      <sz val="10"/>
      <color rgb="FFC00000"/>
      <name val="Arial"/>
      <family val="2"/>
    </font>
    <font>
      <b/>
      <sz val="8"/>
      <color theme="0"/>
      <name val="Arial"/>
      <family val="2"/>
    </font>
    <font>
      <i/>
      <sz val="10"/>
      <color rgb="FFFF0000"/>
      <name val="Arial"/>
      <family val="2"/>
    </font>
    <font>
      <b/>
      <sz val="10"/>
      <color rgb="FF00B050"/>
      <name val="Arial"/>
      <family val="2"/>
    </font>
    <font>
      <b/>
      <i/>
      <sz val="10"/>
      <color rgb="FF00B050"/>
      <name val="Arial"/>
      <family val="2"/>
    </font>
    <font>
      <b/>
      <sz val="10"/>
      <color rgb="FF339933"/>
      <name val="Arial"/>
      <family val="2"/>
    </font>
    <font>
      <sz val="9"/>
      <color rgb="FF000000"/>
      <name val="Arial"/>
      <family val="2"/>
    </font>
    <font>
      <sz val="8"/>
      <color theme="0"/>
      <name val="Arial"/>
      <family val="2"/>
    </font>
    <font>
      <b/>
      <u/>
      <sz val="9"/>
      <color theme="0"/>
      <name val="Arial"/>
      <family val="2"/>
    </font>
    <font>
      <sz val="9"/>
      <color theme="1"/>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FFC7CE"/>
      </patternFill>
    </fill>
    <fill>
      <patternFill patternType="solid">
        <fgColor rgb="FFFFFFFF"/>
        <bgColor indexed="64"/>
      </patternFill>
    </fill>
    <fill>
      <patternFill patternType="solid">
        <fgColor rgb="FF3366CC"/>
        <bgColor indexed="64"/>
      </patternFill>
    </fill>
  </fills>
  <borders count="37">
    <border>
      <left/>
      <right/>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top/>
      <bottom style="thin">
        <color indexed="64"/>
      </bottom>
      <diagonal/>
    </border>
    <border>
      <left style="thin">
        <color auto="1"/>
      </left>
      <right style="thin">
        <color auto="1"/>
      </right>
      <top/>
      <bottom style="thin">
        <color indexed="64"/>
      </bottom>
      <diagonal/>
    </border>
    <border>
      <left/>
      <right/>
      <top style="medium">
        <color indexed="64"/>
      </top>
      <bottom style="double">
        <color indexed="64"/>
      </bottom>
      <diagonal/>
    </border>
    <border>
      <left/>
      <right/>
      <top style="medium">
        <color rgb="FFC1C1C1"/>
      </top>
      <bottom/>
      <diagonal/>
    </border>
    <border>
      <left/>
      <right/>
      <top style="medium">
        <color rgb="FFC1C1C1"/>
      </top>
      <bottom style="medium">
        <color indexed="64"/>
      </bottom>
      <diagonal/>
    </border>
    <border>
      <left/>
      <right/>
      <top style="medium">
        <color indexed="64"/>
      </top>
      <bottom/>
      <diagonal/>
    </border>
    <border>
      <left/>
      <right/>
      <top/>
      <bottom style="double">
        <color indexed="64"/>
      </bottom>
      <diagonal/>
    </border>
    <border>
      <left/>
      <right/>
      <top style="thin">
        <color indexed="64"/>
      </top>
      <bottom style="double">
        <color indexed="64"/>
      </bottom>
      <diagonal/>
    </border>
    <border>
      <left style="double">
        <color indexed="64"/>
      </left>
      <right/>
      <top/>
      <bottom/>
      <diagonal/>
    </border>
    <border>
      <left style="double">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rgb="FFC1C1C1"/>
      </left>
      <right/>
      <top style="medium">
        <color rgb="FFC1C1C1"/>
      </top>
      <bottom/>
      <diagonal/>
    </border>
    <border>
      <left style="thin">
        <color indexed="64"/>
      </left>
      <right/>
      <top/>
      <bottom style="double">
        <color indexed="64"/>
      </bottom>
      <diagonal/>
    </border>
    <border>
      <left style="medium">
        <color rgb="FFC1C1C1"/>
      </left>
      <right/>
      <top/>
      <bottom/>
      <diagonal/>
    </border>
    <border>
      <left/>
      <right style="thin">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double">
        <color indexed="64"/>
      </bottom>
      <diagonal/>
    </border>
    <border>
      <left/>
      <right/>
      <top style="medium">
        <color rgb="FFC1C1C1"/>
      </top>
      <bottom style="thin">
        <color indexed="64"/>
      </bottom>
      <diagonal/>
    </border>
    <border>
      <left/>
      <right style="medium">
        <color indexed="64"/>
      </right>
      <top style="thin">
        <color indexed="64"/>
      </top>
      <bottom/>
      <diagonal/>
    </border>
    <border>
      <left/>
      <right/>
      <top/>
      <bottom style="medium">
        <color rgb="FFC1C1C1"/>
      </bottom>
      <diagonal/>
    </border>
  </borders>
  <cellStyleXfs count="7">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xf numFmtId="44" fontId="1" fillId="0" borderId="0" applyFont="0" applyFill="0" applyBorder="0" applyAlignment="0" applyProtection="0"/>
    <xf numFmtId="0" fontId="22" fillId="7" borderId="0" applyNumberFormat="0" applyBorder="0" applyAlignment="0" applyProtection="0"/>
    <xf numFmtId="9" fontId="1" fillId="0" borderId="0" applyFont="0" applyFill="0" applyBorder="0" applyAlignment="0" applyProtection="0"/>
  </cellStyleXfs>
  <cellXfs count="447">
    <xf numFmtId="0" fontId="0" fillId="0" borderId="0" xfId="0"/>
    <xf numFmtId="0" fontId="3" fillId="0" borderId="0" xfId="0" applyFont="1"/>
    <xf numFmtId="0" fontId="3" fillId="2" borderId="0" xfId="0" applyFont="1" applyFill="1"/>
    <xf numFmtId="0" fontId="0" fillId="2" borderId="0" xfId="0" applyFill="1"/>
    <xf numFmtId="0" fontId="5" fillId="2" borderId="0" xfId="2" applyFill="1" applyAlignment="1" applyProtection="1"/>
    <xf numFmtId="0" fontId="3" fillId="2" borderId="0" xfId="0" applyFont="1" applyFill="1" applyAlignment="1">
      <alignment wrapText="1"/>
    </xf>
    <xf numFmtId="0" fontId="0" fillId="2" borderId="0" xfId="0" applyFill="1" applyAlignment="1">
      <alignment wrapText="1"/>
    </xf>
    <xf numFmtId="0" fontId="5" fillId="2" borderId="0" xfId="2" applyFill="1" applyAlignment="1" applyProtection="1">
      <alignment wrapText="1"/>
    </xf>
    <xf numFmtId="0" fontId="3" fillId="2" borderId="0" xfId="0" applyFont="1" applyFill="1" applyAlignment="1">
      <alignment vertical="top" wrapText="1"/>
    </xf>
    <xf numFmtId="0" fontId="1" fillId="2" borderId="0" xfId="0" applyFont="1" applyFill="1" applyAlignment="1">
      <alignment vertical="top" wrapText="1"/>
    </xf>
    <xf numFmtId="0" fontId="1" fillId="2" borderId="0" xfId="0" applyFont="1" applyFill="1" applyAlignment="1">
      <alignment wrapText="1"/>
    </xf>
    <xf numFmtId="0" fontId="6" fillId="2" borderId="0" xfId="0" applyFont="1" applyFill="1" applyAlignment="1">
      <alignment horizontal="left" vertical="top" wrapText="1" indent="4"/>
    </xf>
    <xf numFmtId="0" fontId="5" fillId="0" borderId="0" xfId="2" applyAlignment="1" applyProtection="1"/>
    <xf numFmtId="0" fontId="3" fillId="2" borderId="0" xfId="0" applyFont="1" applyFill="1" applyAlignment="1">
      <alignment vertical="center"/>
    </xf>
    <xf numFmtId="0" fontId="0" fillId="2" borderId="0" xfId="0" applyFill="1" applyAlignment="1">
      <alignment vertical="center"/>
    </xf>
    <xf numFmtId="0" fontId="2" fillId="3" borderId="1" xfId="0" applyFont="1" applyFill="1" applyBorder="1" applyAlignment="1">
      <alignment horizontal="center" vertical="center"/>
    </xf>
    <xf numFmtId="0" fontId="9" fillId="2" borderId="0" xfId="0" applyFont="1" applyFill="1" applyAlignment="1">
      <alignment horizontal="center" vertical="center"/>
    </xf>
    <xf numFmtId="0" fontId="3" fillId="4" borderId="0" xfId="0" applyFont="1" applyFill="1"/>
    <xf numFmtId="3" fontId="0" fillId="4" borderId="0" xfId="0" applyNumberFormat="1" applyFont="1" applyFill="1" applyBorder="1" applyAlignment="1">
      <alignment horizontal="right" wrapText="1" indent="1"/>
    </xf>
    <xf numFmtId="164" fontId="0" fillId="4" borderId="0" xfId="1" applyNumberFormat="1" applyFont="1" applyFill="1" applyAlignment="1">
      <alignment horizontal="right" indent="1"/>
    </xf>
    <xf numFmtId="0" fontId="0" fillId="2" borderId="2" xfId="0" applyFill="1" applyBorder="1"/>
    <xf numFmtId="0" fontId="0" fillId="2" borderId="2" xfId="0" applyFont="1" applyFill="1" applyBorder="1" applyAlignment="1">
      <alignment horizontal="right" wrapText="1" indent="1"/>
    </xf>
    <xf numFmtId="165" fontId="0" fillId="2" borderId="2" xfId="0" applyNumberFormat="1" applyFont="1" applyFill="1" applyBorder="1" applyAlignment="1">
      <alignment horizontal="right" indent="1"/>
    </xf>
    <xf numFmtId="3" fontId="0" fillId="4" borderId="0" xfId="0" applyNumberFormat="1" applyFont="1" applyFill="1" applyAlignment="1">
      <alignment horizontal="right" indent="1"/>
    </xf>
    <xf numFmtId="0" fontId="0" fillId="4" borderId="0" xfId="0" applyFont="1" applyFill="1" applyBorder="1" applyAlignment="1">
      <alignment horizontal="right" wrapText="1" indent="1"/>
    </xf>
    <xf numFmtId="0" fontId="0" fillId="4" borderId="0" xfId="0" applyFont="1" applyFill="1" applyAlignment="1">
      <alignment horizontal="right" indent="1"/>
    </xf>
    <xf numFmtId="165" fontId="0" fillId="2" borderId="2" xfId="0" applyNumberFormat="1" applyFont="1" applyFill="1" applyBorder="1" applyAlignment="1">
      <alignment horizontal="right" wrapText="1" indent="1"/>
    </xf>
    <xf numFmtId="0" fontId="11" fillId="2" borderId="0" xfId="3" applyFont="1" applyFill="1" applyAlignment="1">
      <alignment vertical="center"/>
    </xf>
    <xf numFmtId="0" fontId="13" fillId="0" borderId="0" xfId="0" applyFont="1" applyFill="1" applyAlignment="1"/>
    <xf numFmtId="0" fontId="0" fillId="5" borderId="0" xfId="0" applyFill="1"/>
    <xf numFmtId="164" fontId="0" fillId="5" borderId="0" xfId="1" applyNumberFormat="1" applyFont="1" applyFill="1"/>
    <xf numFmtId="0" fontId="10" fillId="5" borderId="0" xfId="0" applyFont="1" applyFill="1"/>
    <xf numFmtId="0" fontId="11" fillId="5" borderId="0" xfId="3" applyFont="1" applyFill="1" applyAlignment="1">
      <alignment vertical="center"/>
    </xf>
    <xf numFmtId="0" fontId="13" fillId="5" borderId="0" xfId="0" applyFont="1" applyFill="1" applyAlignment="1"/>
    <xf numFmtId="0" fontId="3" fillId="5" borderId="0" xfId="0" applyFont="1" applyFill="1"/>
    <xf numFmtId="0" fontId="4" fillId="6" borderId="0" xfId="0" applyFont="1" applyFill="1"/>
    <xf numFmtId="0" fontId="2" fillId="6" borderId="0" xfId="0" applyFont="1" applyFill="1"/>
    <xf numFmtId="0" fontId="2" fillId="6" borderId="1" xfId="0" applyFont="1" applyFill="1" applyBorder="1" applyAlignment="1">
      <alignment horizontal="center" vertical="center"/>
    </xf>
    <xf numFmtId="0" fontId="2" fillId="6" borderId="1" xfId="0" applyFont="1" applyFill="1" applyBorder="1" applyAlignment="1">
      <alignment horizontal="center" wrapText="1"/>
    </xf>
    <xf numFmtId="0" fontId="0" fillId="2" borderId="0" xfId="0" applyFill="1" applyAlignment="1">
      <alignment horizontal="center" wrapText="1"/>
    </xf>
    <xf numFmtId="0" fontId="0" fillId="4" borderId="0" xfId="0" applyFill="1"/>
    <xf numFmtId="0" fontId="0" fillId="2" borderId="0" xfId="0" applyFill="1" applyAlignment="1">
      <alignment horizontal="left" indent="2"/>
    </xf>
    <xf numFmtId="0" fontId="0" fillId="2" borderId="0" xfId="0" applyFill="1" applyAlignment="1">
      <alignment horizontal="right" indent="2"/>
    </xf>
    <xf numFmtId="3" fontId="0" fillId="2" borderId="0" xfId="0" applyNumberFormat="1" applyFill="1"/>
    <xf numFmtId="3" fontId="0" fillId="2" borderId="0" xfId="0" applyNumberFormat="1" applyFill="1" applyAlignment="1">
      <alignment horizontal="right" indent="2"/>
    </xf>
    <xf numFmtId="0" fontId="0" fillId="2" borderId="2" xfId="0" applyFill="1" applyBorder="1" applyAlignment="1">
      <alignment horizontal="left" indent="2"/>
    </xf>
    <xf numFmtId="3" fontId="0" fillId="2" borderId="2" xfId="0" applyNumberFormat="1" applyFill="1" applyBorder="1" applyAlignment="1">
      <alignment horizontal="right" indent="2"/>
    </xf>
    <xf numFmtId="0" fontId="0" fillId="2" borderId="2" xfId="0" applyFill="1" applyBorder="1" applyAlignment="1">
      <alignment horizontal="right" indent="2"/>
    </xf>
    <xf numFmtId="0" fontId="0" fillId="4" borderId="0" xfId="0" applyFill="1" applyAlignment="1">
      <alignment horizontal="right" indent="2"/>
    </xf>
    <xf numFmtId="0" fontId="4" fillId="2" borderId="0" xfId="0" applyFont="1" applyFill="1"/>
    <xf numFmtId="164" fontId="1" fillId="4" borderId="0" xfId="1" applyNumberFormat="1" applyFont="1" applyFill="1" applyAlignment="1">
      <alignment horizontal="right" indent="1"/>
    </xf>
    <xf numFmtId="0" fontId="2" fillId="3" borderId="0" xfId="0" applyFont="1" applyFill="1"/>
    <xf numFmtId="0" fontId="2" fillId="3" borderId="3" xfId="0" applyFont="1" applyFill="1" applyBorder="1"/>
    <xf numFmtId="0" fontId="2" fillId="3" borderId="0" xfId="0" applyFont="1" applyFill="1" applyBorder="1"/>
    <xf numFmtId="0" fontId="2" fillId="3" borderId="4" xfId="0" applyFont="1" applyFill="1" applyBorder="1"/>
    <xf numFmtId="0" fontId="0" fillId="2" borderId="0" xfId="0" applyFill="1" applyAlignment="1">
      <alignment horizontal="left"/>
    </xf>
    <xf numFmtId="0" fontId="2" fillId="3" borderId="5" xfId="0" applyFont="1" applyFill="1" applyBorder="1" applyAlignment="1">
      <alignment horizontal="center"/>
    </xf>
    <xf numFmtId="0" fontId="2" fillId="3" borderId="1" xfId="0" applyFont="1" applyFill="1" applyBorder="1" applyAlignment="1">
      <alignment horizontal="center"/>
    </xf>
    <xf numFmtId="0" fontId="2" fillId="3" borderId="6" xfId="0" applyFont="1" applyFill="1" applyBorder="1" applyAlignment="1">
      <alignment horizontal="center"/>
    </xf>
    <xf numFmtId="0" fontId="0" fillId="4" borderId="3" xfId="0" applyFill="1" applyBorder="1" applyAlignment="1">
      <alignment horizontal="right" indent="2"/>
    </xf>
    <xf numFmtId="0" fontId="0" fillId="2" borderId="3" xfId="0" applyFill="1" applyBorder="1" applyAlignment="1">
      <alignment horizontal="right" indent="2"/>
    </xf>
    <xf numFmtId="0" fontId="3" fillId="4" borderId="2" xfId="0" applyFont="1" applyFill="1" applyBorder="1"/>
    <xf numFmtId="0" fontId="0" fillId="4" borderId="9" xfId="0" applyFill="1" applyBorder="1" applyAlignment="1">
      <alignment horizontal="right" indent="2"/>
    </xf>
    <xf numFmtId="0" fontId="2" fillId="3" borderId="0" xfId="0" applyFont="1" applyFill="1" applyAlignment="1">
      <alignment horizontal="center" vertical="center"/>
    </xf>
    <xf numFmtId="0" fontId="2" fillId="3" borderId="1" xfId="0" applyFont="1" applyFill="1" applyBorder="1" applyAlignment="1">
      <alignment vertical="center"/>
    </xf>
    <xf numFmtId="0" fontId="5" fillId="2" borderId="0" xfId="2" applyFill="1" applyAlignment="1" applyProtection="1">
      <alignment vertical="center"/>
    </xf>
    <xf numFmtId="0" fontId="13" fillId="5" borderId="0" xfId="0" applyFont="1" applyFill="1"/>
    <xf numFmtId="0" fontId="9" fillId="5" borderId="0" xfId="0" applyFont="1" applyFill="1"/>
    <xf numFmtId="0" fontId="14" fillId="5" borderId="0" xfId="0" applyFont="1" applyFill="1"/>
    <xf numFmtId="0" fontId="0" fillId="2" borderId="0" xfId="0" applyFill="1" applyAlignment="1">
      <alignment horizontal="center"/>
    </xf>
    <xf numFmtId="0" fontId="4" fillId="6" borderId="0" xfId="0" applyFont="1" applyFill="1" applyBorder="1"/>
    <xf numFmtId="0" fontId="2" fillId="6" borderId="0" xfId="0" applyFont="1" applyFill="1" applyAlignment="1">
      <alignment horizontal="center"/>
    </xf>
    <xf numFmtId="0" fontId="2" fillId="6" borderId="1" xfId="0" applyFont="1" applyFill="1" applyBorder="1" applyAlignment="1">
      <alignment horizontal="left" wrapText="1"/>
    </xf>
    <xf numFmtId="0" fontId="16" fillId="2" borderId="0" xfId="0" applyFont="1" applyFill="1" applyBorder="1" applyAlignment="1">
      <alignment vertical="top" wrapText="1"/>
    </xf>
    <xf numFmtId="0" fontId="16" fillId="2" borderId="0" xfId="0" applyFont="1" applyFill="1" applyAlignment="1">
      <alignment horizontal="center" vertical="top" wrapText="1"/>
    </xf>
    <xf numFmtId="0" fontId="16" fillId="2" borderId="0" xfId="0" applyFont="1" applyFill="1" applyAlignment="1">
      <alignment vertical="top" wrapText="1"/>
    </xf>
    <xf numFmtId="0" fontId="16" fillId="2" borderId="1" xfId="0" applyFont="1" applyFill="1" applyBorder="1" applyAlignment="1">
      <alignment vertical="top" wrapText="1"/>
    </xf>
    <xf numFmtId="0" fontId="16" fillId="2" borderId="1" xfId="0" applyFont="1" applyFill="1" applyBorder="1" applyAlignment="1">
      <alignment horizontal="center" vertical="top" wrapText="1"/>
    </xf>
    <xf numFmtId="0" fontId="2" fillId="6" borderId="0" xfId="0" applyFont="1" applyFill="1" applyBorder="1"/>
    <xf numFmtId="0" fontId="4" fillId="6" borderId="0" xfId="0" applyFont="1" applyFill="1" applyBorder="1" applyAlignment="1">
      <alignment horizontal="center"/>
    </xf>
    <xf numFmtId="164" fontId="2" fillId="6" borderId="1" xfId="1" applyNumberFormat="1" applyFont="1" applyFill="1" applyBorder="1" applyAlignment="1">
      <alignment horizontal="center" wrapText="1"/>
    </xf>
    <xf numFmtId="164" fontId="0" fillId="2" borderId="0" xfId="1" applyNumberFormat="1" applyFont="1" applyFill="1" applyAlignment="1">
      <alignment horizontal="center"/>
    </xf>
    <xf numFmtId="164" fontId="0" fillId="2" borderId="0" xfId="1" applyNumberFormat="1" applyFont="1" applyFill="1"/>
    <xf numFmtId="164" fontId="16" fillId="2" borderId="0" xfId="1" applyNumberFormat="1" applyFont="1" applyFill="1" applyAlignment="1">
      <alignment vertical="top" wrapText="1"/>
    </xf>
    <xf numFmtId="164" fontId="16" fillId="2" borderId="0" xfId="1" applyNumberFormat="1" applyFont="1" applyFill="1" applyAlignment="1">
      <alignment horizontal="center" vertical="top" wrapText="1"/>
    </xf>
    <xf numFmtId="0" fontId="18" fillId="2" borderId="0" xfId="0" applyFont="1" applyFill="1"/>
    <xf numFmtId="0" fontId="10" fillId="2" borderId="0" xfId="0" applyFont="1" applyFill="1" applyAlignment="1">
      <alignment vertical="top" wrapText="1"/>
    </xf>
    <xf numFmtId="0" fontId="10" fillId="2" borderId="0" xfId="0" applyFont="1" applyFill="1"/>
    <xf numFmtId="37" fontId="10" fillId="4" borderId="0" xfId="1" applyNumberFormat="1" applyFont="1" applyFill="1" applyAlignment="1">
      <alignment horizontal="right" indent="1"/>
    </xf>
    <xf numFmtId="0" fontId="3" fillId="2" borderId="0" xfId="0" applyFont="1" applyFill="1" applyAlignment="1">
      <alignment horizontal="left"/>
    </xf>
    <xf numFmtId="0" fontId="2" fillId="6" borderId="13" xfId="0" applyFont="1" applyFill="1" applyBorder="1" applyAlignment="1">
      <alignment horizontal="left" wrapText="1"/>
    </xf>
    <xf numFmtId="0" fontId="3" fillId="2" borderId="14" xfId="0" applyFont="1" applyFill="1" applyBorder="1" applyAlignment="1">
      <alignment horizontal="left"/>
    </xf>
    <xf numFmtId="0" fontId="3" fillId="2" borderId="14" xfId="0" applyFont="1" applyFill="1" applyBorder="1"/>
    <xf numFmtId="37" fontId="3" fillId="2" borderId="14" xfId="1" applyNumberFormat="1" applyFont="1" applyFill="1" applyBorder="1" applyAlignment="1">
      <alignment horizontal="center"/>
    </xf>
    <xf numFmtId="0" fontId="3" fillId="2" borderId="15" xfId="0" applyFont="1" applyFill="1" applyBorder="1" applyAlignment="1">
      <alignment horizontal="left"/>
    </xf>
    <xf numFmtId="0" fontId="3" fillId="2" borderId="15" xfId="0" applyFont="1" applyFill="1" applyBorder="1"/>
    <xf numFmtId="165" fontId="3" fillId="2" borderId="15" xfId="0" applyNumberFormat="1" applyFont="1" applyFill="1" applyBorder="1" applyAlignment="1">
      <alignment horizontal="center"/>
    </xf>
    <xf numFmtId="0" fontId="13" fillId="2" borderId="0" xfId="0" applyFont="1" applyFill="1"/>
    <xf numFmtId="0" fontId="2" fillId="6" borderId="0" xfId="0" applyFont="1" applyFill="1" applyAlignment="1">
      <alignment horizontal="left" wrapText="1"/>
    </xf>
    <xf numFmtId="0" fontId="3" fillId="2" borderId="16" xfId="0" applyFont="1" applyFill="1" applyBorder="1"/>
    <xf numFmtId="0" fontId="18" fillId="2" borderId="0" xfId="0" applyFont="1" applyFill="1" applyAlignment="1">
      <alignment horizontal="center"/>
    </xf>
    <xf numFmtId="164" fontId="2" fillId="6" borderId="13" xfId="1" applyNumberFormat="1" applyFont="1" applyFill="1" applyBorder="1" applyAlignment="1">
      <alignment horizontal="center" wrapText="1"/>
    </xf>
    <xf numFmtId="0" fontId="0" fillId="2" borderId="0" xfId="0" applyFill="1" applyAlignment="1"/>
    <xf numFmtId="0" fontId="3" fillId="2" borderId="0" xfId="0" applyFont="1" applyFill="1" applyAlignment="1">
      <alignment horizontal="left" vertical="center"/>
    </xf>
    <xf numFmtId="0" fontId="0" fillId="2" borderId="0" xfId="0" applyFont="1" applyFill="1" applyAlignment="1">
      <alignment vertical="center"/>
    </xf>
    <xf numFmtId="166" fontId="0" fillId="0" borderId="0" xfId="4" applyNumberFormat="1" applyFont="1"/>
    <xf numFmtId="167" fontId="0" fillId="2" borderId="0" xfId="0" applyNumberFormat="1" applyFill="1"/>
    <xf numFmtId="6" fontId="0" fillId="2" borderId="0" xfId="0" applyNumberFormat="1" applyFill="1"/>
    <xf numFmtId="0" fontId="0" fillId="2" borderId="0" xfId="0" applyNumberFormat="1" applyFill="1"/>
    <xf numFmtId="166" fontId="16" fillId="0" borderId="0" xfId="4" applyNumberFormat="1" applyFont="1"/>
    <xf numFmtId="0" fontId="17" fillId="2" borderId="0" xfId="0" applyFont="1" applyFill="1"/>
    <xf numFmtId="0" fontId="13" fillId="0" borderId="0" xfId="0" applyFont="1"/>
    <xf numFmtId="0" fontId="16" fillId="0" borderId="0" xfId="0" applyFont="1"/>
    <xf numFmtId="0" fontId="17" fillId="0" borderId="0" xfId="0" applyFont="1" applyFill="1"/>
    <xf numFmtId="0" fontId="0" fillId="0" borderId="0" xfId="0" applyFill="1" applyAlignment="1">
      <alignment horizontal="center"/>
    </xf>
    <xf numFmtId="0" fontId="3" fillId="2" borderId="0" xfId="0" applyFont="1" applyFill="1" applyAlignment="1">
      <alignment horizontal="left" wrapText="1"/>
    </xf>
    <xf numFmtId="0" fontId="23" fillId="2" borderId="0" xfId="0" applyFont="1" applyFill="1"/>
    <xf numFmtId="0" fontId="0" fillId="6" borderId="0" xfId="0" applyFill="1"/>
    <xf numFmtId="0" fontId="3" fillId="6" borderId="0" xfId="0" applyFont="1" applyFill="1"/>
    <xf numFmtId="0" fontId="2" fillId="6" borderId="0" xfId="0" applyFont="1" applyFill="1" applyAlignment="1">
      <alignment horizontal="center"/>
    </xf>
    <xf numFmtId="0" fontId="2" fillId="6" borderId="3" xfId="0" applyFont="1" applyFill="1" applyBorder="1"/>
    <xf numFmtId="0" fontId="2" fillId="6" borderId="4" xfId="0" applyFont="1" applyFill="1" applyBorder="1"/>
    <xf numFmtId="0" fontId="2" fillId="6" borderId="3" xfId="0" applyFont="1" applyFill="1" applyBorder="1" applyAlignment="1">
      <alignment horizontal="center"/>
    </xf>
    <xf numFmtId="0" fontId="2" fillId="6" borderId="0" xfId="0" applyFont="1" applyFill="1" applyBorder="1" applyAlignment="1">
      <alignment horizontal="center"/>
    </xf>
    <xf numFmtId="0" fontId="2" fillId="6" borderId="17" xfId="0" applyFont="1" applyFill="1" applyBorder="1" applyAlignment="1">
      <alignment horizontal="center"/>
    </xf>
    <xf numFmtId="0" fontId="2" fillId="6" borderId="4" xfId="0" applyFont="1" applyFill="1" applyBorder="1" applyAlignment="1">
      <alignment horizontal="center"/>
    </xf>
    <xf numFmtId="0" fontId="3" fillId="2" borderId="0" xfId="0" applyFont="1" applyFill="1" applyAlignment="1">
      <alignment horizontal="center"/>
    </xf>
    <xf numFmtId="165" fontId="0" fillId="2" borderId="0" xfId="0" applyNumberFormat="1" applyFill="1"/>
    <xf numFmtId="3" fontId="0" fillId="2" borderId="3" xfId="0" applyNumberFormat="1" applyFill="1" applyBorder="1"/>
    <xf numFmtId="0" fontId="0" fillId="2" borderId="3" xfId="0" applyFill="1" applyBorder="1"/>
    <xf numFmtId="165" fontId="0" fillId="2" borderId="0" xfId="0" applyNumberFormat="1" applyFill="1" applyBorder="1"/>
    <xf numFmtId="0" fontId="0" fillId="0" borderId="17" xfId="0" applyFill="1" applyBorder="1"/>
    <xf numFmtId="164" fontId="0" fillId="0" borderId="3" xfId="1" applyNumberFormat="1" applyFont="1" applyFill="1" applyBorder="1"/>
    <xf numFmtId="0" fontId="0" fillId="0" borderId="3" xfId="0" applyFill="1" applyBorder="1"/>
    <xf numFmtId="164" fontId="0" fillId="2" borderId="3" xfId="1" applyNumberFormat="1" applyFont="1" applyFill="1" applyBorder="1"/>
    <xf numFmtId="164" fontId="0" fillId="2" borderId="3" xfId="0" applyNumberFormat="1" applyFill="1" applyBorder="1"/>
    <xf numFmtId="165" fontId="0" fillId="2" borderId="4" xfId="0" applyNumberFormat="1" applyFill="1" applyBorder="1"/>
    <xf numFmtId="0" fontId="0" fillId="2" borderId="22" xfId="0" applyFill="1" applyBorder="1"/>
    <xf numFmtId="165" fontId="0" fillId="2" borderId="23" xfId="0" applyNumberFormat="1" applyFill="1" applyBorder="1"/>
    <xf numFmtId="165" fontId="0" fillId="2" borderId="22" xfId="0" applyNumberFormat="1" applyFill="1" applyBorder="1"/>
    <xf numFmtId="165" fontId="0" fillId="2" borderId="25" xfId="0" applyNumberFormat="1" applyFill="1" applyBorder="1"/>
    <xf numFmtId="0" fontId="25" fillId="2" borderId="0" xfId="0" applyFont="1" applyFill="1"/>
    <xf numFmtId="0" fontId="0" fillId="2" borderId="17" xfId="0" applyFill="1" applyBorder="1"/>
    <xf numFmtId="164" fontId="0" fillId="2" borderId="3" xfId="1" applyNumberFormat="1" applyFont="1" applyFill="1" applyBorder="1" applyAlignment="1">
      <alignment horizontal="right"/>
    </xf>
    <xf numFmtId="0" fontId="0" fillId="2" borderId="0" xfId="0" applyFill="1" applyBorder="1"/>
    <xf numFmtId="0" fontId="15" fillId="2" borderId="0" xfId="0" applyFont="1" applyFill="1" applyBorder="1" applyAlignment="1">
      <alignment horizontal="center" vertical="top" wrapText="1"/>
    </xf>
    <xf numFmtId="16" fontId="0" fillId="2" borderId="0" xfId="0" applyNumberFormat="1" applyFill="1"/>
    <xf numFmtId="0" fontId="3" fillId="2" borderId="0" xfId="0" applyFont="1" applyFill="1" applyBorder="1" applyAlignment="1">
      <alignment horizontal="center"/>
    </xf>
    <xf numFmtId="0" fontId="0" fillId="2" borderId="0" xfId="0" applyFill="1" applyBorder="1" applyAlignment="1">
      <alignment horizontal="center"/>
    </xf>
    <xf numFmtId="0" fontId="25" fillId="2" borderId="0" xfId="0" applyFont="1" applyFill="1" applyBorder="1"/>
    <xf numFmtId="0" fontId="25" fillId="2" borderId="0" xfId="0" applyFont="1" applyFill="1" applyBorder="1" applyAlignment="1">
      <alignment horizontal="right"/>
    </xf>
    <xf numFmtId="0" fontId="3" fillId="2" borderId="0" xfId="0" applyFont="1" applyFill="1" applyBorder="1"/>
    <xf numFmtId="0" fontId="26" fillId="2" borderId="0" xfId="0" applyFont="1" applyFill="1" applyBorder="1"/>
    <xf numFmtId="0" fontId="18" fillId="2" borderId="0" xfId="0" applyFont="1" applyFill="1" applyBorder="1"/>
    <xf numFmtId="0" fontId="27" fillId="5" borderId="0" xfId="0" applyFont="1" applyFill="1"/>
    <xf numFmtId="165" fontId="0" fillId="0" borderId="0" xfId="0" applyNumberFormat="1" applyFill="1" applyBorder="1"/>
    <xf numFmtId="164" fontId="0" fillId="0" borderId="3" xfId="0" applyNumberFormat="1" applyFill="1" applyBorder="1"/>
    <xf numFmtId="165" fontId="0" fillId="0" borderId="4" xfId="0" applyNumberFormat="1" applyFill="1" applyBorder="1"/>
    <xf numFmtId="0" fontId="22" fillId="0" borderId="0" xfId="5" applyFill="1"/>
    <xf numFmtId="165" fontId="0" fillId="0" borderId="23" xfId="0" applyNumberFormat="1" applyFill="1" applyBorder="1"/>
    <xf numFmtId="37" fontId="0" fillId="2" borderId="3" xfId="1" applyNumberFormat="1" applyFont="1" applyFill="1" applyBorder="1" applyAlignment="1">
      <alignment horizontal="right"/>
    </xf>
    <xf numFmtId="0" fontId="27" fillId="2" borderId="0" xfId="0" applyFont="1" applyFill="1"/>
    <xf numFmtId="0" fontId="15" fillId="2" borderId="27" xfId="0" applyFont="1" applyFill="1" applyBorder="1" applyAlignment="1">
      <alignment horizontal="center" vertical="top" wrapText="1"/>
    </xf>
    <xf numFmtId="0" fontId="15" fillId="2" borderId="12" xfId="0" applyFont="1" applyFill="1" applyBorder="1" applyAlignment="1">
      <alignment horizontal="center" vertical="top" wrapText="1"/>
    </xf>
    <xf numFmtId="49" fontId="0" fillId="2" borderId="0" xfId="0" applyNumberFormat="1" applyFill="1"/>
    <xf numFmtId="0" fontId="13" fillId="2" borderId="0" xfId="0" applyFont="1" applyFill="1" applyAlignment="1"/>
    <xf numFmtId="3" fontId="15" fillId="2" borderId="27" xfId="0" applyNumberFormat="1" applyFont="1" applyFill="1" applyBorder="1" applyAlignment="1">
      <alignment horizontal="center" vertical="top" wrapText="1"/>
    </xf>
    <xf numFmtId="164" fontId="15" fillId="2" borderId="12" xfId="1" applyNumberFormat="1" applyFont="1" applyFill="1" applyBorder="1" applyAlignment="1">
      <alignment horizontal="center" vertical="top" wrapText="1"/>
    </xf>
    <xf numFmtId="164" fontId="15" fillId="0" borderId="27" xfId="1" applyNumberFormat="1" applyFont="1" applyBorder="1" applyAlignment="1">
      <alignment horizontal="center" vertical="top" wrapText="1"/>
    </xf>
    <xf numFmtId="164" fontId="15" fillId="0" borderId="12" xfId="1" applyNumberFormat="1" applyFont="1" applyBorder="1" applyAlignment="1">
      <alignment horizontal="center" vertical="top" wrapText="1"/>
    </xf>
    <xf numFmtId="0" fontId="17" fillId="5" borderId="0" xfId="0" applyFont="1" applyFill="1"/>
    <xf numFmtId="0" fontId="17" fillId="2" borderId="0" xfId="0" applyFont="1" applyFill="1" applyAlignment="1">
      <alignment horizontal="left"/>
    </xf>
    <xf numFmtId="0" fontId="2" fillId="6" borderId="3" xfId="0" applyFont="1" applyFill="1" applyBorder="1" applyAlignment="1">
      <alignment horizontal="center"/>
    </xf>
    <xf numFmtId="0" fontId="2" fillId="6" borderId="0" xfId="0" applyFont="1" applyFill="1" applyBorder="1" applyAlignment="1">
      <alignment horizontal="center"/>
    </xf>
    <xf numFmtId="0" fontId="2" fillId="6" borderId="0" xfId="0" applyFont="1" applyFill="1" applyAlignment="1">
      <alignment horizontal="center"/>
    </xf>
    <xf numFmtId="0" fontId="2" fillId="6" borderId="17" xfId="0" applyFont="1" applyFill="1" applyBorder="1" applyAlignment="1">
      <alignment horizontal="center"/>
    </xf>
    <xf numFmtId="0" fontId="3" fillId="0" borderId="0" xfId="0" applyFont="1"/>
    <xf numFmtId="0" fontId="2" fillId="6" borderId="1" xfId="0" applyFont="1" applyFill="1" applyBorder="1"/>
    <xf numFmtId="0" fontId="0" fillId="0" borderId="0" xfId="0"/>
    <xf numFmtId="168" fontId="0" fillId="0" borderId="0" xfId="6" applyNumberFormat="1" applyFont="1"/>
    <xf numFmtId="165" fontId="0" fillId="2" borderId="0" xfId="0" applyNumberFormat="1" applyFill="1" applyAlignment="1">
      <alignment horizontal="center"/>
    </xf>
    <xf numFmtId="0" fontId="10" fillId="2" borderId="0" xfId="0" applyFont="1" applyFill="1" applyAlignment="1">
      <alignment horizontal="center"/>
    </xf>
    <xf numFmtId="0" fontId="0" fillId="2" borderId="15" xfId="0" applyFill="1" applyBorder="1"/>
    <xf numFmtId="0" fontId="0" fillId="2" borderId="15" xfId="0" applyFill="1" applyBorder="1" applyAlignment="1">
      <alignment horizontal="center"/>
    </xf>
    <xf numFmtId="3" fontId="0" fillId="2" borderId="24" xfId="0" applyNumberFormat="1" applyFill="1" applyBorder="1"/>
    <xf numFmtId="0" fontId="0" fillId="2" borderId="26" xfId="0" applyFill="1" applyBorder="1"/>
    <xf numFmtId="164" fontId="0" fillId="2" borderId="24" xfId="1" applyNumberFormat="1" applyFont="1" applyFill="1" applyBorder="1"/>
    <xf numFmtId="3" fontId="0" fillId="2" borderId="3" xfId="0" applyNumberFormat="1" applyFill="1" applyBorder="1" applyAlignment="1">
      <alignment horizontal="right"/>
    </xf>
    <xf numFmtId="0" fontId="0" fillId="2" borderId="3" xfId="0" applyFill="1" applyBorder="1" applyAlignment="1">
      <alignment horizontal="right"/>
    </xf>
    <xf numFmtId="164" fontId="0" fillId="2" borderId="22" xfId="1" applyNumberFormat="1" applyFont="1" applyFill="1" applyBorder="1"/>
    <xf numFmtId="0" fontId="0" fillId="2" borderId="0" xfId="0" applyFill="1" applyBorder="1" applyAlignment="1">
      <alignment horizontal="right"/>
    </xf>
    <xf numFmtId="165" fontId="0" fillId="2" borderId="30" xfId="0" applyNumberFormat="1" applyFill="1" applyBorder="1"/>
    <xf numFmtId="168" fontId="0" fillId="2" borderId="0" xfId="6" applyNumberFormat="1" applyFont="1" applyFill="1"/>
    <xf numFmtId="168" fontId="0" fillId="2" borderId="0" xfId="6" applyNumberFormat="1" applyFont="1" applyFill="1" applyBorder="1"/>
    <xf numFmtId="168" fontId="16" fillId="0" borderId="0" xfId="6" applyNumberFormat="1" applyFont="1" applyAlignment="1">
      <alignment vertical="top" wrapText="1"/>
    </xf>
    <xf numFmtId="168" fontId="16" fillId="2" borderId="0" xfId="6" applyNumberFormat="1" applyFont="1" applyFill="1" applyBorder="1" applyAlignment="1">
      <alignment vertical="top" wrapText="1"/>
    </xf>
    <xf numFmtId="0" fontId="9" fillId="2" borderId="12" xfId="0" applyFont="1" applyFill="1" applyBorder="1" applyAlignment="1">
      <alignment horizontal="center" vertical="top" wrapText="1"/>
    </xf>
    <xf numFmtId="0" fontId="9" fillId="2" borderId="0" xfId="0" applyFont="1" applyFill="1" applyAlignment="1">
      <alignment horizontal="center" vertical="top" wrapText="1"/>
    </xf>
    <xf numFmtId="0" fontId="10" fillId="2" borderId="29" xfId="0" applyFont="1" applyFill="1" applyBorder="1" applyAlignment="1">
      <alignment horizontal="left" vertical="top" wrapText="1"/>
    </xf>
    <xf numFmtId="0" fontId="10" fillId="2" borderId="0" xfId="0" applyFont="1" applyFill="1" applyAlignment="1">
      <alignment horizontal="left"/>
    </xf>
    <xf numFmtId="0" fontId="2" fillId="6" borderId="0" xfId="0" applyFont="1" applyFill="1" applyBorder="1" applyAlignment="1">
      <alignment horizontal="center"/>
    </xf>
    <xf numFmtId="0" fontId="15" fillId="2" borderId="20" xfId="0" applyFont="1" applyFill="1" applyBorder="1" applyAlignment="1">
      <alignment horizontal="left" vertical="center" wrapText="1"/>
    </xf>
    <xf numFmtId="164" fontId="15" fillId="2" borderId="20" xfId="1" applyNumberFormat="1" applyFont="1" applyFill="1" applyBorder="1" applyAlignment="1">
      <alignment horizontal="left" vertical="center" wrapText="1"/>
    </xf>
    <xf numFmtId="0" fontId="16" fillId="2" borderId="1" xfId="0" applyFont="1" applyFill="1" applyBorder="1" applyAlignment="1">
      <alignment vertical="center" wrapText="1"/>
    </xf>
    <xf numFmtId="0" fontId="15" fillId="2" borderId="1" xfId="0" applyFont="1" applyFill="1" applyBorder="1" applyAlignment="1">
      <alignment vertical="center" wrapText="1"/>
    </xf>
    <xf numFmtId="0" fontId="15" fillId="2" borderId="0" xfId="0" applyFont="1" applyFill="1" applyBorder="1" applyAlignment="1">
      <alignment horizontal="center" vertical="top" wrapText="1"/>
    </xf>
    <xf numFmtId="0" fontId="0" fillId="2" borderId="20" xfId="0" applyFill="1" applyBorder="1"/>
    <xf numFmtId="0" fontId="3" fillId="2" borderId="20" xfId="0" applyFont="1" applyFill="1" applyBorder="1"/>
    <xf numFmtId="0" fontId="0" fillId="2" borderId="1" xfId="0" applyFill="1" applyBorder="1"/>
    <xf numFmtId="0" fontId="3" fillId="2" borderId="20" xfId="0" applyFont="1" applyFill="1" applyBorder="1" applyAlignment="1">
      <alignment horizontal="center" vertical="center"/>
    </xf>
    <xf numFmtId="0" fontId="0" fillId="2" borderId="0" xfId="0" applyFill="1" applyAlignment="1">
      <alignment horizontal="center" vertical="center"/>
    </xf>
    <xf numFmtId="0" fontId="0" fillId="2" borderId="31" xfId="0" applyFill="1" applyBorder="1" applyAlignment="1">
      <alignment horizontal="center" vertical="center"/>
    </xf>
    <xf numFmtId="0" fontId="0" fillId="2" borderId="0" xfId="0" applyFill="1" applyBorder="1" applyAlignment="1">
      <alignment horizontal="center" vertical="center"/>
    </xf>
    <xf numFmtId="0" fontId="10" fillId="2" borderId="0" xfId="0" applyFont="1" applyFill="1" applyAlignment="1">
      <alignment horizontal="center" vertical="center"/>
    </xf>
    <xf numFmtId="0" fontId="3" fillId="0" borderId="20" xfId="0" applyFont="1" applyBorder="1" applyAlignment="1">
      <alignment horizontal="center"/>
    </xf>
    <xf numFmtId="165" fontId="3" fillId="0" borderId="15" xfId="0" applyNumberFormat="1" applyFont="1" applyBorder="1" applyAlignment="1">
      <alignment horizontal="center"/>
    </xf>
    <xf numFmtId="0" fontId="3" fillId="0" borderId="32" xfId="0" applyFont="1" applyBorder="1" applyAlignment="1">
      <alignment horizontal="center"/>
    </xf>
    <xf numFmtId="165" fontId="3" fillId="0" borderId="33" xfId="0" applyNumberFormat="1" applyFont="1" applyBorder="1" applyAlignment="1">
      <alignment horizontal="center"/>
    </xf>
    <xf numFmtId="0" fontId="2" fillId="6" borderId="34" xfId="0" applyFont="1" applyFill="1" applyBorder="1" applyAlignment="1">
      <alignment horizontal="left" wrapText="1"/>
    </xf>
    <xf numFmtId="0" fontId="28" fillId="6" borderId="1" xfId="0" applyFont="1" applyFill="1" applyBorder="1" applyAlignment="1">
      <alignment horizontal="center" wrapText="1"/>
    </xf>
    <xf numFmtId="0" fontId="2" fillId="6" borderId="0" xfId="0" applyFont="1" applyFill="1" applyBorder="1" applyAlignment="1">
      <alignment horizontal="center" wrapText="1"/>
    </xf>
    <xf numFmtId="165" fontId="0" fillId="2" borderId="0" xfId="0" applyNumberFormat="1" applyFill="1" applyAlignment="1">
      <alignment horizontal="right" indent="2"/>
    </xf>
    <xf numFmtId="165" fontId="0" fillId="2" borderId="1" xfId="0" applyNumberFormat="1" applyFill="1" applyBorder="1" applyAlignment="1">
      <alignment horizontal="right" indent="2"/>
    </xf>
    <xf numFmtId="0" fontId="0" fillId="2" borderId="1" xfId="0" applyFill="1" applyBorder="1" applyAlignment="1">
      <alignment horizontal="center"/>
    </xf>
    <xf numFmtId="165" fontId="0" fillId="2" borderId="0" xfId="0" applyNumberFormat="1" applyFill="1" applyAlignment="1">
      <alignment horizontal="center" vertical="center"/>
    </xf>
    <xf numFmtId="0" fontId="2" fillId="6" borderId="0" xfId="0" applyFont="1" applyFill="1" applyAlignment="1">
      <alignment horizontal="center"/>
    </xf>
    <xf numFmtId="0" fontId="3" fillId="2" borderId="0" xfId="0" applyFont="1" applyFill="1" applyBorder="1" applyAlignment="1">
      <alignment horizontal="center" vertical="top" wrapText="1"/>
    </xf>
    <xf numFmtId="165" fontId="0" fillId="2" borderId="0" xfId="0" applyNumberFormat="1" applyFill="1" applyBorder="1" applyAlignment="1">
      <alignment vertical="top" wrapText="1"/>
    </xf>
    <xf numFmtId="0" fontId="0" fillId="2" borderId="0" xfId="0" applyFill="1" applyBorder="1" applyAlignment="1">
      <alignment vertical="top" wrapText="1"/>
    </xf>
    <xf numFmtId="0" fontId="3" fillId="2" borderId="29" xfId="0" applyFont="1" applyFill="1" applyBorder="1" applyAlignment="1">
      <alignment horizontal="center" vertical="top" wrapText="1"/>
    </xf>
    <xf numFmtId="165" fontId="0" fillId="2" borderId="0" xfId="0" applyNumberFormat="1" applyFill="1" applyAlignment="1">
      <alignment vertical="top" wrapText="1"/>
    </xf>
    <xf numFmtId="0" fontId="0" fillId="2" borderId="0" xfId="0" applyFill="1" applyAlignment="1">
      <alignment vertical="top" wrapText="1"/>
    </xf>
    <xf numFmtId="0" fontId="13" fillId="8" borderId="0" xfId="0" applyFont="1" applyFill="1" applyAlignment="1">
      <alignment wrapText="1"/>
    </xf>
    <xf numFmtId="165" fontId="0" fillId="2" borderId="1" xfId="0" applyNumberFormat="1" applyFill="1" applyBorder="1" applyAlignment="1">
      <alignment horizontal="center" vertical="center"/>
    </xf>
    <xf numFmtId="0" fontId="0" fillId="2" borderId="1" xfId="0" applyFill="1" applyBorder="1" applyAlignment="1">
      <alignment horizontal="center" vertical="center"/>
    </xf>
    <xf numFmtId="165" fontId="0" fillId="2" borderId="1" xfId="0" applyNumberFormat="1" applyFill="1" applyBorder="1" applyAlignment="1">
      <alignment horizontal="center"/>
    </xf>
    <xf numFmtId="0" fontId="15" fillId="2" borderId="0" xfId="0" applyFont="1" applyFill="1" applyBorder="1" applyAlignment="1">
      <alignment horizontal="center" vertical="top" wrapText="1"/>
    </xf>
    <xf numFmtId="0" fontId="18" fillId="2" borderId="0" xfId="0" applyFont="1" applyFill="1" applyAlignment="1">
      <alignment horizontal="left"/>
    </xf>
    <xf numFmtId="0" fontId="0" fillId="0" borderId="0" xfId="0"/>
    <xf numFmtId="0" fontId="20" fillId="2" borderId="0" xfId="0" applyFont="1" applyFill="1"/>
    <xf numFmtId="164" fontId="15" fillId="2" borderId="20" xfId="1" applyNumberFormat="1" applyFont="1" applyFill="1" applyBorder="1" applyAlignment="1">
      <alignment horizontal="right" vertical="center" wrapText="1"/>
    </xf>
    <xf numFmtId="0" fontId="0" fillId="2" borderId="0" xfId="0" applyFont="1" applyFill="1"/>
    <xf numFmtId="164" fontId="1" fillId="2" borderId="0" xfId="1" applyNumberFormat="1" applyFont="1" applyFill="1"/>
    <xf numFmtId="164" fontId="15" fillId="2" borderId="27" xfId="1" applyNumberFormat="1" applyFont="1" applyFill="1" applyBorder="1" applyAlignment="1">
      <alignment horizontal="center" vertical="top" wrapText="1"/>
    </xf>
    <xf numFmtId="164" fontId="0" fillId="2" borderId="0" xfId="0" applyNumberFormat="1" applyFill="1"/>
    <xf numFmtId="0" fontId="4" fillId="3" borderId="0" xfId="0" applyFont="1" applyFill="1" applyBorder="1"/>
    <xf numFmtId="0" fontId="2" fillId="3" borderId="1" xfId="0" applyFont="1" applyFill="1" applyBorder="1"/>
    <xf numFmtId="3" fontId="3" fillId="2" borderId="16" xfId="1" applyNumberFormat="1" applyFont="1" applyFill="1" applyBorder="1" applyAlignment="1">
      <alignment horizontal="center"/>
    </xf>
    <xf numFmtId="3" fontId="3" fillId="2" borderId="20" xfId="1" applyNumberFormat="1" applyFont="1" applyFill="1" applyBorder="1" applyAlignment="1">
      <alignment horizontal="center" vertical="center"/>
    </xf>
    <xf numFmtId="0" fontId="16" fillId="2" borderId="0" xfId="0" applyFont="1" applyFill="1" applyAlignment="1">
      <alignment horizontal="left" vertical="top" wrapText="1"/>
    </xf>
    <xf numFmtId="0" fontId="18" fillId="2" borderId="0" xfId="0" applyFont="1" applyFill="1" applyBorder="1" applyAlignment="1">
      <alignment horizontal="left" vertical="top"/>
    </xf>
    <xf numFmtId="0" fontId="18" fillId="2" borderId="0" xfId="0" applyFont="1" applyFill="1" applyAlignment="1">
      <alignment horizontal="left" vertical="center"/>
    </xf>
    <xf numFmtId="0" fontId="18" fillId="5" borderId="0" xfId="0" applyFont="1" applyFill="1"/>
    <xf numFmtId="164" fontId="0" fillId="0" borderId="0" xfId="1" applyNumberFormat="1" applyFont="1"/>
    <xf numFmtId="3" fontId="0" fillId="2" borderId="24" xfId="0" applyNumberFormat="1" applyFont="1" applyFill="1" applyBorder="1"/>
    <xf numFmtId="165" fontId="0" fillId="2" borderId="25" xfId="0" applyNumberFormat="1" applyFont="1" applyFill="1" applyBorder="1"/>
    <xf numFmtId="0" fontId="0" fillId="0" borderId="26" xfId="0" applyFont="1" applyFill="1" applyBorder="1"/>
    <xf numFmtId="165" fontId="0" fillId="2" borderId="23" xfId="0" applyNumberFormat="1" applyFont="1" applyFill="1" applyBorder="1"/>
    <xf numFmtId="164" fontId="1" fillId="0" borderId="24" xfId="1" applyNumberFormat="1" applyFont="1" applyFill="1" applyBorder="1"/>
    <xf numFmtId="0" fontId="10" fillId="0" borderId="24" xfId="5" applyFont="1" applyFill="1" applyBorder="1"/>
    <xf numFmtId="164" fontId="10" fillId="2" borderId="24" xfId="5" applyNumberFormat="1" applyFont="1" applyFill="1" applyBorder="1"/>
    <xf numFmtId="0" fontId="10" fillId="2" borderId="24" xfId="5" applyFont="1" applyFill="1" applyBorder="1"/>
    <xf numFmtId="164" fontId="0" fillId="2" borderId="24" xfId="0" applyNumberFormat="1" applyFont="1" applyFill="1" applyBorder="1"/>
    <xf numFmtId="165" fontId="0" fillId="2" borderId="22" xfId="0" applyNumberFormat="1" applyFont="1" applyFill="1" applyBorder="1"/>
    <xf numFmtId="0" fontId="0" fillId="2" borderId="22" xfId="0" applyFont="1" applyFill="1" applyBorder="1"/>
    <xf numFmtId="164" fontId="1" fillId="2" borderId="24" xfId="1" applyNumberFormat="1" applyFont="1" applyFill="1" applyBorder="1"/>
    <xf numFmtId="0" fontId="10" fillId="2" borderId="24" xfId="0" applyFont="1" applyFill="1" applyBorder="1"/>
    <xf numFmtId="164" fontId="10" fillId="2" borderId="24" xfId="5" applyNumberFormat="1" applyFont="1" applyFill="1" applyBorder="1" applyAlignment="1">
      <alignment horizontal="right"/>
    </xf>
    <xf numFmtId="0" fontId="0" fillId="2" borderId="24" xfId="0" applyFont="1" applyFill="1" applyBorder="1"/>
    <xf numFmtId="0" fontId="0" fillId="2" borderId="26" xfId="0" applyFont="1" applyFill="1" applyBorder="1"/>
    <xf numFmtId="164" fontId="10" fillId="0" borderId="24" xfId="5" applyNumberFormat="1" applyFont="1" applyFill="1" applyBorder="1" applyAlignment="1">
      <alignment horizontal="right"/>
    </xf>
    <xf numFmtId="3" fontId="0" fillId="2" borderId="0" xfId="0" applyNumberFormat="1" applyFont="1" applyFill="1" applyBorder="1"/>
    <xf numFmtId="165" fontId="0" fillId="2" borderId="0" xfId="0" applyNumberFormat="1" applyFont="1" applyFill="1" applyBorder="1"/>
    <xf numFmtId="0" fontId="10" fillId="2" borderId="22" xfId="5" applyFont="1" applyFill="1" applyBorder="1"/>
    <xf numFmtId="3" fontId="10" fillId="2" borderId="24" xfId="0" applyNumberFormat="1" applyFont="1" applyFill="1" applyBorder="1"/>
    <xf numFmtId="3" fontId="10" fillId="2" borderId="24" xfId="5" applyNumberFormat="1" applyFont="1" applyFill="1" applyBorder="1"/>
    <xf numFmtId="3" fontId="0" fillId="2" borderId="22" xfId="0" applyNumberFormat="1" applyFont="1" applyFill="1" applyBorder="1"/>
    <xf numFmtId="164" fontId="1" fillId="2" borderId="22" xfId="1" applyNumberFormat="1" applyFont="1" applyFill="1" applyBorder="1"/>
    <xf numFmtId="3" fontId="10" fillId="0" borderId="24" xfId="5" applyNumberFormat="1" applyFont="1" applyFill="1" applyBorder="1"/>
    <xf numFmtId="165" fontId="0" fillId="0" borderId="23" xfId="0" applyNumberFormat="1" applyFont="1" applyFill="1" applyBorder="1"/>
    <xf numFmtId="164" fontId="0" fillId="0" borderId="24" xfId="0" applyNumberFormat="1" applyFont="1" applyFill="1" applyBorder="1"/>
    <xf numFmtId="164" fontId="10" fillId="2" borderId="24" xfId="1" applyNumberFormat="1" applyFont="1" applyFill="1" applyBorder="1"/>
    <xf numFmtId="0" fontId="30" fillId="2" borderId="0" xfId="0" applyFont="1" applyFill="1" applyAlignment="1">
      <alignment horizontal="center"/>
    </xf>
    <xf numFmtId="0" fontId="30" fillId="2" borderId="0" xfId="0" applyFont="1" applyFill="1" applyAlignment="1">
      <alignment horizontal="left"/>
    </xf>
    <xf numFmtId="37" fontId="3" fillId="2" borderId="16" xfId="1" applyNumberFormat="1" applyFont="1" applyFill="1" applyBorder="1" applyAlignment="1">
      <alignment horizontal="center" vertical="center"/>
    </xf>
    <xf numFmtId="0" fontId="16" fillId="2" borderId="0" xfId="0" applyFont="1" applyFill="1" applyBorder="1" applyAlignment="1">
      <alignment horizontal="center" vertical="top" wrapText="1"/>
    </xf>
    <xf numFmtId="0" fontId="3" fillId="2" borderId="0" xfId="0" applyFont="1" applyFill="1" applyBorder="1" applyAlignment="1">
      <alignment horizontal="left"/>
    </xf>
    <xf numFmtId="165" fontId="3" fillId="2" borderId="0" xfId="0" applyNumberFormat="1" applyFont="1" applyFill="1" applyBorder="1" applyAlignment="1">
      <alignment horizontal="center"/>
    </xf>
    <xf numFmtId="3" fontId="3" fillId="2" borderId="0" xfId="1" applyNumberFormat="1" applyFont="1" applyFill="1" applyBorder="1" applyAlignment="1">
      <alignment horizontal="center"/>
    </xf>
    <xf numFmtId="164" fontId="0" fillId="2" borderId="0" xfId="1" applyNumberFormat="1" applyFont="1" applyFill="1" applyBorder="1"/>
    <xf numFmtId="3" fontId="0" fillId="2" borderId="0" xfId="0" applyNumberFormat="1" applyFill="1" applyBorder="1"/>
    <xf numFmtId="165" fontId="3" fillId="0" borderId="0" xfId="0" applyNumberFormat="1" applyFont="1" applyBorder="1" applyAlignment="1">
      <alignment horizontal="center"/>
    </xf>
    <xf numFmtId="0" fontId="15" fillId="2" borderId="0" xfId="0" applyFont="1" applyFill="1" applyBorder="1" applyAlignment="1">
      <alignment vertical="top" wrapText="1"/>
    </xf>
    <xf numFmtId="0" fontId="3" fillId="0" borderId="0" xfId="0" applyFont="1" applyBorder="1" applyAlignment="1">
      <alignment horizontal="left"/>
    </xf>
    <xf numFmtId="0" fontId="0" fillId="2" borderId="0" xfId="0" applyFont="1" applyFill="1" applyBorder="1"/>
    <xf numFmtId="3" fontId="10" fillId="2" borderId="0" xfId="5" applyNumberFormat="1" applyFont="1" applyFill="1" applyBorder="1"/>
    <xf numFmtId="164" fontId="10" fillId="2" borderId="0" xfId="1" applyNumberFormat="1" applyFont="1" applyFill="1" applyBorder="1"/>
    <xf numFmtId="164" fontId="0" fillId="0" borderId="0" xfId="0" applyNumberFormat="1" applyFont="1" applyFill="1" applyBorder="1"/>
    <xf numFmtId="0" fontId="20" fillId="2" borderId="0" xfId="0" applyFont="1" applyFill="1" applyBorder="1" applyAlignment="1">
      <alignment horizontal="left" wrapText="1"/>
    </xf>
    <xf numFmtId="0" fontId="30" fillId="2" borderId="0" xfId="0" applyFont="1" applyFill="1"/>
    <xf numFmtId="0" fontId="31" fillId="2" borderId="0" xfId="0" applyFont="1" applyFill="1"/>
    <xf numFmtId="165" fontId="16" fillId="0" borderId="15" xfId="0" applyNumberFormat="1" applyFont="1" applyBorder="1" applyAlignment="1">
      <alignment horizontal="center"/>
    </xf>
    <xf numFmtId="165" fontId="30" fillId="2" borderId="0" xfId="0" applyNumberFormat="1" applyFont="1" applyFill="1" applyBorder="1" applyAlignment="1">
      <alignment vertical="top" wrapText="1"/>
    </xf>
    <xf numFmtId="0" fontId="30" fillId="2" borderId="0" xfId="0" applyFont="1" applyFill="1" applyAlignment="1">
      <alignment horizontal="center" vertical="center"/>
    </xf>
    <xf numFmtId="164" fontId="1" fillId="2" borderId="0" xfId="1" applyNumberFormat="1" applyFont="1" applyFill="1" applyBorder="1"/>
    <xf numFmtId="0" fontId="10" fillId="2" borderId="0" xfId="0" applyFont="1" applyFill="1" applyBorder="1"/>
    <xf numFmtId="164" fontId="10" fillId="2" borderId="0" xfId="5" applyNumberFormat="1" applyFont="1" applyFill="1" applyBorder="1" applyAlignment="1">
      <alignment horizontal="right"/>
    </xf>
    <xf numFmtId="164" fontId="0" fillId="2" borderId="0" xfId="0" applyNumberFormat="1" applyFont="1" applyFill="1" applyBorder="1"/>
    <xf numFmtId="164" fontId="10" fillId="2" borderId="0" xfId="5" applyNumberFormat="1" applyFont="1" applyFill="1" applyBorder="1"/>
    <xf numFmtId="0" fontId="10" fillId="2" borderId="0" xfId="5" applyFont="1" applyFill="1" applyBorder="1"/>
    <xf numFmtId="3" fontId="10" fillId="2" borderId="0" xfId="0" applyNumberFormat="1" applyFont="1" applyFill="1" applyBorder="1"/>
    <xf numFmtId="0" fontId="0" fillId="0" borderId="0" xfId="0" applyFont="1" applyFill="1" applyBorder="1"/>
    <xf numFmtId="164" fontId="1" fillId="0" borderId="0" xfId="1" applyNumberFormat="1" applyFont="1" applyFill="1" applyBorder="1"/>
    <xf numFmtId="0" fontId="10" fillId="0" borderId="0" xfId="5" applyFont="1" applyFill="1" applyBorder="1"/>
    <xf numFmtId="3" fontId="10" fillId="0" borderId="0" xfId="5" applyNumberFormat="1" applyFont="1" applyFill="1" applyBorder="1"/>
    <xf numFmtId="164" fontId="10" fillId="0" borderId="0" xfId="5" applyNumberFormat="1" applyFont="1" applyFill="1" applyBorder="1" applyAlignment="1">
      <alignment horizontal="right"/>
    </xf>
    <xf numFmtId="0" fontId="30" fillId="2" borderId="0" xfId="0" applyFont="1" applyFill="1" applyBorder="1" applyAlignment="1">
      <alignment vertical="top"/>
    </xf>
    <xf numFmtId="0" fontId="11" fillId="5" borderId="0" xfId="0" applyFont="1" applyFill="1" applyAlignment="1"/>
    <xf numFmtId="0" fontId="32" fillId="5" borderId="0" xfId="0" applyFont="1" applyFill="1"/>
    <xf numFmtId="37" fontId="0" fillId="4" borderId="0" xfId="1" applyNumberFormat="1" applyFont="1" applyFill="1" applyAlignment="1">
      <alignment horizontal="right" indent="1"/>
    </xf>
    <xf numFmtId="1" fontId="0" fillId="4" borderId="0" xfId="0" applyNumberFormat="1" applyFont="1" applyFill="1" applyAlignment="1">
      <alignment horizontal="right" indent="1"/>
    </xf>
    <xf numFmtId="0" fontId="32" fillId="2" borderId="0" xfId="0" applyFont="1" applyFill="1" applyBorder="1"/>
    <xf numFmtId="37" fontId="1" fillId="4" borderId="0" xfId="1" applyNumberFormat="1" applyFont="1" applyFill="1" applyAlignment="1">
      <alignment horizontal="right" indent="1"/>
    </xf>
    <xf numFmtId="0" fontId="0" fillId="2" borderId="0" xfId="0" applyFill="1" applyBorder="1" applyAlignment="1">
      <alignment horizontal="center" wrapText="1"/>
    </xf>
    <xf numFmtId="165" fontId="0" fillId="2" borderId="3" xfId="0" applyNumberFormat="1" applyFill="1" applyBorder="1" applyAlignment="1">
      <alignment horizontal="center" wrapText="1"/>
    </xf>
    <xf numFmtId="165" fontId="0" fillId="2" borderId="0" xfId="0" applyNumberFormat="1" applyFill="1" applyBorder="1" applyAlignment="1">
      <alignment horizontal="center" wrapText="1"/>
    </xf>
    <xf numFmtId="0" fontId="10" fillId="2" borderId="15" xfId="5" applyFont="1" applyFill="1" applyBorder="1" applyAlignment="1">
      <alignment horizontal="center" wrapText="1"/>
    </xf>
    <xf numFmtId="165" fontId="0" fillId="2" borderId="28" xfId="0" applyNumberFormat="1" applyFill="1" applyBorder="1" applyAlignment="1">
      <alignment horizontal="center" wrapText="1"/>
    </xf>
    <xf numFmtId="0" fontId="0" fillId="2" borderId="15" xfId="0" applyFill="1" applyBorder="1" applyAlignment="1">
      <alignment horizontal="center" wrapText="1"/>
    </xf>
    <xf numFmtId="165" fontId="0" fillId="4" borderId="7" xfId="0" applyNumberFormat="1" applyFill="1" applyBorder="1" applyAlignment="1">
      <alignment horizontal="right" indent="1"/>
    </xf>
    <xf numFmtId="165" fontId="0" fillId="2" borderId="8" xfId="0" applyNumberFormat="1" applyFill="1" applyBorder="1" applyAlignment="1">
      <alignment horizontal="right" indent="1"/>
    </xf>
    <xf numFmtId="165" fontId="0" fillId="4" borderId="10" xfId="0" applyNumberFormat="1" applyFill="1" applyBorder="1" applyAlignment="1">
      <alignment horizontal="right" indent="1"/>
    </xf>
    <xf numFmtId="0" fontId="34" fillId="2" borderId="0" xfId="0" applyFont="1" applyFill="1" applyAlignment="1"/>
    <xf numFmtId="0" fontId="28" fillId="6" borderId="0" xfId="0" applyFont="1" applyFill="1" applyAlignment="1">
      <alignment horizontal="center"/>
    </xf>
    <xf numFmtId="0" fontId="28" fillId="6" borderId="0" xfId="0" applyFont="1" applyFill="1" applyAlignment="1">
      <alignment horizontal="center" wrapText="1"/>
    </xf>
    <xf numFmtId="0" fontId="19" fillId="6" borderId="0" xfId="0" applyFont="1" applyFill="1" applyAlignment="1">
      <alignment horizontal="center"/>
    </xf>
    <xf numFmtId="0" fontId="0" fillId="0" borderId="0" xfId="0" applyAlignment="1">
      <alignment vertical="center"/>
    </xf>
    <xf numFmtId="0" fontId="0" fillId="0" borderId="0" xfId="0" applyAlignment="1">
      <alignment horizontal="center" vertical="center"/>
    </xf>
    <xf numFmtId="0" fontId="16" fillId="2" borderId="0" xfId="0" applyFont="1" applyFill="1" applyBorder="1" applyAlignment="1">
      <alignment vertical="center" wrapText="1"/>
    </xf>
    <xf numFmtId="0" fontId="16" fillId="2" borderId="0" xfId="0" applyFont="1" applyFill="1" applyAlignment="1">
      <alignment horizontal="center" vertical="center" wrapText="1"/>
    </xf>
    <xf numFmtId="0" fontId="16" fillId="2" borderId="0" xfId="0" applyFont="1" applyFill="1" applyAlignment="1">
      <alignment vertical="center" wrapText="1"/>
    </xf>
    <xf numFmtId="0" fontId="16" fillId="2" borderId="1" xfId="0" applyFont="1" applyFill="1" applyBorder="1" applyAlignment="1">
      <alignment horizontal="center" vertical="center" wrapText="1"/>
    </xf>
    <xf numFmtId="0" fontId="3" fillId="2" borderId="11" xfId="0" applyFont="1" applyFill="1" applyBorder="1" applyAlignment="1">
      <alignment vertical="center"/>
    </xf>
    <xf numFmtId="0" fontId="3" fillId="2" borderId="11" xfId="0" applyFont="1" applyFill="1" applyBorder="1" applyAlignment="1">
      <alignment horizontal="center" vertical="center"/>
    </xf>
    <xf numFmtId="0" fontId="10" fillId="2" borderId="0" xfId="0" applyFont="1" applyFill="1" applyAlignment="1">
      <alignment vertical="center" wrapText="1"/>
    </xf>
    <xf numFmtId="0" fontId="10" fillId="2" borderId="0" xfId="0" applyFont="1" applyFill="1" applyAlignment="1">
      <alignment horizontal="center" vertical="center" wrapText="1"/>
    </xf>
    <xf numFmtId="3" fontId="10" fillId="0" borderId="0" xfId="0" applyNumberFormat="1" applyFont="1" applyAlignment="1">
      <alignment vertical="center"/>
    </xf>
    <xf numFmtId="166" fontId="10" fillId="2" borderId="0" xfId="4" applyNumberFormat="1" applyFont="1" applyFill="1" applyAlignment="1">
      <alignment vertical="center"/>
    </xf>
    <xf numFmtId="3" fontId="4" fillId="2" borderId="0" xfId="0" applyNumberFormat="1" applyFont="1" applyFill="1" applyAlignment="1">
      <alignment vertical="center"/>
    </xf>
    <xf numFmtId="0" fontId="10" fillId="2" borderId="0" xfId="0" applyFont="1" applyFill="1" applyAlignment="1">
      <alignment vertical="center"/>
    </xf>
    <xf numFmtId="3" fontId="0" fillId="0" borderId="0" xfId="0" applyNumberFormat="1" applyAlignment="1">
      <alignment vertical="center"/>
    </xf>
    <xf numFmtId="166" fontId="0" fillId="2" borderId="0" xfId="4" applyNumberFormat="1" applyFont="1" applyFill="1" applyAlignment="1">
      <alignment vertical="center"/>
    </xf>
    <xf numFmtId="0" fontId="18" fillId="2" borderId="0" xfId="0" applyFont="1" applyFill="1" applyAlignment="1">
      <alignment vertical="center"/>
    </xf>
    <xf numFmtId="166" fontId="18" fillId="2" borderId="0" xfId="4" applyNumberFormat="1" applyFont="1" applyFill="1" applyAlignment="1">
      <alignment vertical="center"/>
    </xf>
    <xf numFmtId="0" fontId="0" fillId="0" borderId="0" xfId="0" applyAlignment="1">
      <alignment horizontal="right" vertical="center"/>
    </xf>
    <xf numFmtId="3" fontId="10" fillId="0" borderId="0" xfId="0" applyNumberFormat="1" applyFont="1" applyAlignment="1">
      <alignment horizontal="right" vertical="center"/>
    </xf>
    <xf numFmtId="3" fontId="0" fillId="0" borderId="1" xfId="0" applyNumberFormat="1" applyBorder="1" applyAlignment="1">
      <alignment vertical="center"/>
    </xf>
    <xf numFmtId="0" fontId="0" fillId="0" borderId="0" xfId="0" applyFont="1" applyAlignment="1">
      <alignment vertical="center"/>
    </xf>
    <xf numFmtId="166" fontId="0" fillId="0" borderId="0" xfId="4" applyNumberFormat="1" applyFont="1" applyAlignment="1">
      <alignment vertical="center"/>
    </xf>
    <xf numFmtId="5" fontId="0" fillId="0" borderId="0" xfId="4" applyNumberFormat="1" applyFont="1" applyAlignment="1">
      <alignment vertical="center"/>
    </xf>
    <xf numFmtId="169" fontId="0" fillId="0" borderId="0" xfId="4" applyNumberFormat="1" applyFont="1" applyAlignment="1">
      <alignment vertical="center"/>
    </xf>
    <xf numFmtId="166" fontId="0" fillId="2" borderId="0" xfId="0" applyNumberFormat="1" applyFill="1" applyAlignment="1">
      <alignment vertical="center"/>
    </xf>
    <xf numFmtId="0" fontId="0" fillId="0" borderId="0" xfId="0" applyFont="1" applyAlignment="1">
      <alignment horizontal="right" vertical="center"/>
    </xf>
    <xf numFmtId="0" fontId="0" fillId="0" borderId="0" xfId="0"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xf>
    <xf numFmtId="0" fontId="29" fillId="2" borderId="0" xfId="0" applyFont="1" applyFill="1" applyAlignment="1">
      <alignment vertical="center"/>
    </xf>
    <xf numFmtId="0" fontId="3" fillId="2" borderId="16" xfId="0" applyFont="1" applyFill="1" applyBorder="1" applyAlignment="1">
      <alignment vertical="center"/>
    </xf>
    <xf numFmtId="0" fontId="15" fillId="2" borderId="16" xfId="0" applyFont="1" applyFill="1" applyBorder="1" applyAlignment="1">
      <alignment vertical="center" wrapText="1"/>
    </xf>
    <xf numFmtId="0" fontId="3" fillId="2" borderId="16" xfId="0" applyFont="1" applyFill="1" applyBorder="1" applyAlignment="1">
      <alignment horizontal="center" vertical="center"/>
    </xf>
    <xf numFmtId="0" fontId="2" fillId="6" borderId="0" xfId="0" applyFont="1" applyFill="1" applyAlignment="1">
      <alignment horizontal="center"/>
    </xf>
    <xf numFmtId="0" fontId="16" fillId="2" borderId="0" xfId="0" applyFont="1" applyFill="1" applyBorder="1" applyAlignment="1">
      <alignment horizontal="center" vertical="center" wrapText="1"/>
    </xf>
    <xf numFmtId="3" fontId="10" fillId="2" borderId="0" xfId="1" applyNumberFormat="1" applyFont="1" applyFill="1" applyAlignment="1">
      <alignment vertical="center" wrapText="1"/>
    </xf>
    <xf numFmtId="0" fontId="11" fillId="0" borderId="0" xfId="3" applyFont="1"/>
    <xf numFmtId="166" fontId="3" fillId="0" borderId="1" xfId="4" applyNumberFormat="1" applyFont="1" applyBorder="1" applyAlignment="1">
      <alignment vertical="center"/>
    </xf>
    <xf numFmtId="0" fontId="2" fillId="6" borderId="0" xfId="0" applyFont="1" applyFill="1" applyAlignment="1">
      <alignment horizontal="center" wrapText="1"/>
    </xf>
    <xf numFmtId="0" fontId="3" fillId="2" borderId="16" xfId="0" applyFont="1" applyFill="1" applyBorder="1" applyAlignment="1">
      <alignment horizontal="center"/>
    </xf>
    <xf numFmtId="0" fontId="11" fillId="2" borderId="0" xfId="3" applyFont="1" applyFill="1" applyAlignment="1">
      <alignment horizontal="left" vertical="center"/>
    </xf>
    <xf numFmtId="0" fontId="13" fillId="2" borderId="0" xfId="0" applyFont="1" applyFill="1" applyAlignment="1">
      <alignment horizontal="left"/>
    </xf>
    <xf numFmtId="0" fontId="2" fillId="6" borderId="13" xfId="0" applyFont="1" applyFill="1" applyBorder="1" applyAlignment="1">
      <alignment horizont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Alignment="1">
      <alignment horizontal="center"/>
    </xf>
    <xf numFmtId="3" fontId="9" fillId="0" borderId="35" xfId="1" applyNumberFormat="1" applyFont="1" applyBorder="1" applyAlignment="1">
      <alignment horizontal="center"/>
    </xf>
    <xf numFmtId="0" fontId="2" fillId="6" borderId="34" xfId="0" applyFont="1" applyFill="1" applyBorder="1" applyAlignment="1">
      <alignment horizontal="center" wrapText="1"/>
    </xf>
    <xf numFmtId="0" fontId="16" fillId="2" borderId="0" xfId="0" applyFont="1" applyFill="1" applyAlignment="1">
      <alignment horizontal="center" wrapText="1"/>
    </xf>
    <xf numFmtId="0" fontId="3" fillId="0" borderId="16" xfId="0" applyFont="1" applyBorder="1" applyAlignment="1">
      <alignment horizontal="center"/>
    </xf>
    <xf numFmtId="0" fontId="0" fillId="2" borderId="0" xfId="0" applyFont="1" applyFill="1" applyAlignment="1">
      <alignment wrapText="1"/>
    </xf>
    <xf numFmtId="0" fontId="36" fillId="2" borderId="0" xfId="0" applyFont="1" applyFill="1"/>
    <xf numFmtId="0" fontId="33" fillId="2" borderId="14" xfId="0" applyFont="1" applyFill="1" applyBorder="1" applyAlignment="1">
      <alignment vertical="top"/>
    </xf>
    <xf numFmtId="0" fontId="33" fillId="2" borderId="0" xfId="0" applyFont="1" applyFill="1" applyBorder="1" applyAlignment="1">
      <alignment vertical="top"/>
    </xf>
    <xf numFmtId="0" fontId="16" fillId="2" borderId="14" xfId="0" applyFont="1" applyFill="1" applyBorder="1" applyAlignment="1">
      <alignment vertical="top" wrapText="1"/>
    </xf>
    <xf numFmtId="0" fontId="0" fillId="9" borderId="8" xfId="0" applyNumberFormat="1" applyFont="1" applyFill="1" applyBorder="1" applyAlignment="1" applyProtection="1"/>
    <xf numFmtId="0" fontId="10" fillId="2" borderId="0" xfId="5" applyFont="1" applyFill="1" applyAlignment="1">
      <alignment horizontal="right" indent="2"/>
    </xf>
    <xf numFmtId="0" fontId="10" fillId="2" borderId="2" xfId="5" applyFont="1" applyFill="1" applyBorder="1" applyAlignment="1">
      <alignment horizontal="right" indent="2"/>
    </xf>
    <xf numFmtId="0" fontId="3" fillId="2" borderId="0" xfId="0" applyFont="1" applyFill="1" applyAlignment="1"/>
    <xf numFmtId="165" fontId="14" fillId="5" borderId="0" xfId="0" applyNumberFormat="1" applyFont="1" applyFill="1"/>
    <xf numFmtId="0" fontId="8" fillId="2" borderId="0" xfId="0" applyFont="1" applyFill="1"/>
    <xf numFmtId="0" fontId="3" fillId="2" borderId="0" xfId="0" applyFont="1" applyFill="1" applyAlignment="1">
      <alignment horizontal="left" vertical="top" wrapText="1"/>
    </xf>
    <xf numFmtId="0" fontId="1" fillId="2" borderId="0" xfId="0" applyFont="1" applyFill="1" applyAlignment="1">
      <alignment vertical="top" wrapText="1"/>
    </xf>
    <xf numFmtId="0" fontId="2" fillId="6" borderId="2" xfId="0" applyFont="1" applyFill="1" applyBorder="1" applyAlignment="1">
      <alignment horizontal="center"/>
    </xf>
    <xf numFmtId="0" fontId="2" fillId="3" borderId="3" xfId="0" applyFont="1" applyFill="1" applyBorder="1" applyAlignment="1">
      <alignment horizontal="center"/>
    </xf>
    <xf numFmtId="0" fontId="2" fillId="3" borderId="0" xfId="0" applyFont="1" applyFill="1" applyBorder="1" applyAlignment="1">
      <alignment horizontal="center"/>
    </xf>
    <xf numFmtId="0" fontId="2" fillId="3"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5" fillId="2" borderId="0" xfId="2" applyFill="1" applyAlignment="1" applyProtection="1">
      <alignment horizontal="left"/>
    </xf>
    <xf numFmtId="164" fontId="2" fillId="6" borderId="2" xfId="1" applyNumberFormat="1" applyFont="1" applyFill="1" applyBorder="1" applyAlignment="1">
      <alignment horizontal="center"/>
    </xf>
    <xf numFmtId="0" fontId="5" fillId="2" borderId="36" xfId="2" applyFill="1" applyBorder="1" applyAlignment="1" applyProtection="1">
      <alignment horizontal="left"/>
    </xf>
    <xf numFmtId="0" fontId="2" fillId="6" borderId="3" xfId="0" applyFont="1" applyFill="1" applyBorder="1" applyAlignment="1">
      <alignment horizontal="center"/>
    </xf>
    <xf numFmtId="0" fontId="2" fillId="6" borderId="0" xfId="0" applyFont="1" applyFill="1" applyBorder="1" applyAlignment="1">
      <alignment horizontal="center"/>
    </xf>
    <xf numFmtId="0" fontId="2" fillId="6" borderId="0" xfId="0" applyFont="1" applyFill="1" applyAlignment="1">
      <alignment horizontal="center"/>
    </xf>
    <xf numFmtId="0" fontId="2" fillId="6" borderId="17" xfId="0" applyFont="1" applyFill="1" applyBorder="1" applyAlignment="1">
      <alignment horizontal="center"/>
    </xf>
    <xf numFmtId="0" fontId="24" fillId="6" borderId="0" xfId="0" applyFont="1" applyFill="1" applyBorder="1" applyAlignment="1">
      <alignment horizontal="center" vertical="center"/>
    </xf>
    <xf numFmtId="0" fontId="24" fillId="6" borderId="2" xfId="0" applyFont="1" applyFill="1" applyBorder="1" applyAlignment="1">
      <alignment horizontal="center" vertical="center"/>
    </xf>
    <xf numFmtId="0" fontId="24" fillId="6" borderId="17" xfId="0" applyFont="1" applyFill="1" applyBorder="1" applyAlignment="1">
      <alignment horizontal="center" vertical="center"/>
    </xf>
    <xf numFmtId="0" fontId="24" fillId="6" borderId="18" xfId="0" applyFont="1" applyFill="1" applyBorder="1" applyAlignment="1">
      <alignment horizontal="center" vertical="center"/>
    </xf>
    <xf numFmtId="0" fontId="21" fillId="6" borderId="0" xfId="0" applyFont="1" applyFill="1" applyAlignment="1">
      <alignment horizontal="center"/>
    </xf>
    <xf numFmtId="0" fontId="21" fillId="6" borderId="19" xfId="0" applyFont="1" applyFill="1" applyBorder="1" applyAlignment="1">
      <alignment horizontal="center"/>
    </xf>
    <xf numFmtId="0" fontId="21" fillId="6" borderId="20" xfId="0" applyFont="1" applyFill="1" applyBorder="1" applyAlignment="1">
      <alignment horizontal="center"/>
    </xf>
    <xf numFmtId="0" fontId="21" fillId="6" borderId="17" xfId="0" applyFont="1" applyFill="1" applyBorder="1" applyAlignment="1">
      <alignment horizontal="center"/>
    </xf>
    <xf numFmtId="0" fontId="21" fillId="6" borderId="0" xfId="0" applyFont="1" applyFill="1" applyBorder="1" applyAlignment="1">
      <alignment horizontal="center"/>
    </xf>
    <xf numFmtId="0" fontId="21" fillId="6" borderId="21" xfId="0" applyFont="1" applyFill="1" applyBorder="1" applyAlignment="1">
      <alignment horizontal="center"/>
    </xf>
    <xf numFmtId="0" fontId="20" fillId="2" borderId="14" xfId="0" applyFont="1" applyFill="1" applyBorder="1" applyAlignment="1">
      <alignment horizontal="left" wrapText="1"/>
    </xf>
    <xf numFmtId="0" fontId="35" fillId="6" borderId="0" xfId="0" applyFont="1" applyFill="1" applyBorder="1" applyAlignment="1">
      <alignment horizontal="center" wrapText="1"/>
    </xf>
    <xf numFmtId="0" fontId="35" fillId="6" borderId="0" xfId="0" applyFont="1" applyFill="1" applyBorder="1" applyAlignment="1">
      <alignment horizontal="center"/>
    </xf>
    <xf numFmtId="0" fontId="21" fillId="3" borderId="0" xfId="0" applyFont="1" applyFill="1" applyBorder="1" applyAlignment="1">
      <alignment horizontal="center"/>
    </xf>
    <xf numFmtId="0" fontId="21" fillId="3" borderId="3" xfId="0" applyFont="1" applyFill="1" applyBorder="1" applyAlignment="1">
      <alignment horizontal="center"/>
    </xf>
    <xf numFmtId="0" fontId="9" fillId="2" borderId="27" xfId="0" applyFont="1" applyFill="1" applyBorder="1" applyAlignment="1">
      <alignment horizontal="center" vertical="top" wrapText="1"/>
    </xf>
    <xf numFmtId="0" fontId="9" fillId="2" borderId="29" xfId="0" applyFont="1" applyFill="1" applyBorder="1" applyAlignment="1">
      <alignment horizontal="center" vertical="top" wrapText="1"/>
    </xf>
    <xf numFmtId="0" fontId="9" fillId="2" borderId="12" xfId="0" applyFont="1" applyFill="1" applyBorder="1" applyAlignment="1">
      <alignment horizontal="center" vertical="top" wrapText="1"/>
    </xf>
    <xf numFmtId="0" fontId="9" fillId="2" borderId="0" xfId="0" applyFont="1" applyFill="1" applyBorder="1" applyAlignment="1">
      <alignment horizontal="center" vertical="top" wrapText="1"/>
    </xf>
    <xf numFmtId="0" fontId="15" fillId="2" borderId="0" xfId="0" applyFont="1" applyFill="1" applyBorder="1" applyAlignment="1">
      <alignment horizontal="center" vertical="top" wrapText="1"/>
    </xf>
    <xf numFmtId="0" fontId="21" fillId="6" borderId="0" xfId="0" applyFont="1" applyFill="1" applyAlignment="1">
      <alignment horizontal="center" vertical="center"/>
    </xf>
    <xf numFmtId="0" fontId="21" fillId="6" borderId="31" xfId="0" applyFont="1" applyFill="1" applyBorder="1" applyAlignment="1">
      <alignment horizontal="center" vertical="center"/>
    </xf>
    <xf numFmtId="0" fontId="21" fillId="6" borderId="0" xfId="0" applyFont="1" applyFill="1" applyBorder="1" applyAlignment="1">
      <alignment horizontal="center" vertical="center"/>
    </xf>
    <xf numFmtId="0" fontId="28" fillId="6" borderId="0" xfId="0" applyFont="1" applyFill="1" applyAlignment="1">
      <alignment horizontal="center" vertical="center" wrapText="1"/>
    </xf>
    <xf numFmtId="0" fontId="28" fillId="6" borderId="31" xfId="0" applyFont="1" applyFill="1" applyBorder="1" applyAlignment="1">
      <alignment horizontal="center" vertical="center" wrapText="1"/>
    </xf>
    <xf numFmtId="0" fontId="28" fillId="6" borderId="0" xfId="0" applyFont="1" applyFill="1" applyBorder="1" applyAlignment="1">
      <alignment horizontal="center" vertical="center" wrapText="1"/>
    </xf>
    <xf numFmtId="0" fontId="5" fillId="2" borderId="0" xfId="2" applyFont="1" applyFill="1" applyAlignment="1" applyProtection="1">
      <alignment horizontal="left"/>
    </xf>
    <xf numFmtId="0" fontId="11" fillId="2" borderId="0" xfId="3" applyFont="1" applyFill="1" applyAlignment="1">
      <alignment horizontal="left" vertical="center" wrapText="1"/>
    </xf>
    <xf numFmtId="0" fontId="3" fillId="2" borderId="0" xfId="0" applyFont="1" applyFill="1" applyAlignment="1">
      <alignment horizontal="left" wrapText="1"/>
    </xf>
    <xf numFmtId="0" fontId="2" fillId="6" borderId="2" xfId="0" applyFont="1" applyFill="1" applyBorder="1" applyAlignment="1">
      <alignment horizontal="center" wrapText="1"/>
    </xf>
    <xf numFmtId="0" fontId="4" fillId="6" borderId="2" xfId="0" applyFont="1" applyFill="1" applyBorder="1" applyAlignment="1">
      <alignment horizontal="center"/>
    </xf>
    <xf numFmtId="0" fontId="3" fillId="0" borderId="0" xfId="0" applyFont="1" applyAlignment="1">
      <alignment horizontal="left" wrapText="1"/>
    </xf>
  </cellXfs>
  <cellStyles count="7">
    <cellStyle name="Bad" xfId="5" builtinId="27"/>
    <cellStyle name="Comma" xfId="1" builtinId="3"/>
    <cellStyle name="Currency" xfId="4" builtinId="4"/>
    <cellStyle name="Hyperlink" xfId="2" builtinId="8"/>
    <cellStyle name="Normal" xfId="0" builtinId="0"/>
    <cellStyle name="Normal 2" xfId="3"/>
    <cellStyle name="Percent" xfId="6" builtinId="5"/>
  </cellStyles>
  <dxfs count="22">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9" defaultPivotStyle="PivotStyleLight16"/>
  <colors>
    <mruColors>
      <color rgb="FFF0B323"/>
      <color rgb="FFC8102E"/>
      <color rgb="FF3366CC"/>
      <color rgb="FF993366"/>
      <color rgb="FF009999"/>
      <color rgb="FF339933"/>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29508811398569E-2"/>
          <c:y val="8.2336650364747549E-2"/>
          <c:w val="0.88080534769022567"/>
          <c:h val="0.62932834834494611"/>
        </c:manualLayout>
      </c:layout>
      <c:barChart>
        <c:barDir val="col"/>
        <c:grouping val="clustered"/>
        <c:varyColors val="0"/>
        <c:ser>
          <c:idx val="0"/>
          <c:order val="0"/>
          <c:tx>
            <c:strRef>
              <c:f>'[1]Fig 1c'!$B$1</c:f>
              <c:strCache>
                <c:ptCount val="1"/>
                <c:pt idx="0">
                  <c:v>First-year capacity</c:v>
                </c:pt>
              </c:strCache>
            </c:strRef>
          </c:tx>
          <c:spPr>
            <a:solidFill>
              <a:srgbClr val="3366CC"/>
            </a:solidFill>
            <a:ln>
              <a:solidFill>
                <a:schemeClr val="accent1"/>
              </a:solidFill>
            </a:ln>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'[1]Fig 1c'!$A$2:$A$12</c:f>
              <c:strCache>
                <c:ptCount val="11"/>
                <c:pt idx="0">
                  <c:v>2002-03</c:v>
                </c:pt>
                <c:pt idx="1">
                  <c:v>2003-04</c:v>
                </c:pt>
                <c:pt idx="2">
                  <c:v>2004-05</c:v>
                </c:pt>
                <c:pt idx="3">
                  <c:v>2005-06</c:v>
                </c:pt>
                <c:pt idx="4">
                  <c:v>2006-07</c:v>
                </c:pt>
                <c:pt idx="5">
                  <c:v>2007-08</c:v>
                </c:pt>
                <c:pt idx="6">
                  <c:v>2008-09</c:v>
                </c:pt>
                <c:pt idx="7">
                  <c:v>2009-10</c:v>
                </c:pt>
                <c:pt idx="8">
                  <c:v>2010-11</c:v>
                </c:pt>
                <c:pt idx="9">
                  <c:v>2011-12</c:v>
                </c:pt>
                <c:pt idx="10">
                  <c:v>2012-13</c:v>
                </c:pt>
              </c:strCache>
            </c:strRef>
          </c:cat>
          <c:val>
            <c:numRef>
              <c:f>'[1]Fig 1c'!$B$2:$B$12</c:f>
              <c:numCache>
                <c:formatCode>General</c:formatCode>
                <c:ptCount val="11"/>
                <c:pt idx="0">
                  <c:v>609</c:v>
                </c:pt>
                <c:pt idx="1">
                  <c:v>627</c:v>
                </c:pt>
                <c:pt idx="2">
                  <c:v>660</c:v>
                </c:pt>
                <c:pt idx="3">
                  <c:v>537</c:v>
                </c:pt>
                <c:pt idx="4">
                  <c:v>554</c:v>
                </c:pt>
                <c:pt idx="5">
                  <c:v>469</c:v>
                </c:pt>
                <c:pt idx="6">
                  <c:v>482</c:v>
                </c:pt>
                <c:pt idx="7">
                  <c:v>502</c:v>
                </c:pt>
                <c:pt idx="8">
                  <c:v>659</c:v>
                </c:pt>
                <c:pt idx="9">
                  <c:v>582</c:v>
                </c:pt>
                <c:pt idx="10">
                  <c:v>555</c:v>
                </c:pt>
              </c:numCache>
            </c:numRef>
          </c:val>
        </c:ser>
        <c:ser>
          <c:idx val="1"/>
          <c:order val="1"/>
          <c:tx>
            <c:strRef>
              <c:f>'[1]Fig 1c'!$C$1</c:f>
              <c:strCache>
                <c:ptCount val="1"/>
                <c:pt idx="0">
                  <c:v>First-year enrollment</c:v>
                </c:pt>
              </c:strCache>
            </c:strRef>
          </c:tx>
          <c:spPr>
            <a:solidFill>
              <a:srgbClr val="F0B323"/>
            </a:solidFill>
            <a:ln>
              <a:noFill/>
            </a:ln>
          </c:spPr>
          <c:invertIfNegative val="0"/>
          <c:dLbls>
            <c:dLbl>
              <c:idx val="0"/>
              <c:layout>
                <c:manualLayout>
                  <c:x val="-6.0254516378223811E-4"/>
                  <c:y val="1.0810878855970355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7058967026712074E-3"/>
                  <c:y val="2.4368536666729609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6160931690767611E-3"/>
                  <c:y val="1.1623079489164603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016967758547839E-4"/>
                  <c:y val="2.0307533500758448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3219881145327033E-3"/>
                  <c:y val="1.0810807743262527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2414910858995574E-3"/>
                  <c:y val="7.2072051621749527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6.4829821717990324E-3"/>
                  <c:y val="-6.606528412813979E-17"/>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8.6439762290654067E-3"/>
                  <c:y val="7.2072051621749076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8.6439762290654067E-3"/>
                  <c:y val="1.0810807743262593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2965964343598061E-2"/>
                  <c:y val="1.0810807743262527E-2"/>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5.4024851431658562E-3"/>
                  <c:y val="1.081080774326252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'[1]Fig 1c'!$A$2:$A$12</c:f>
              <c:strCache>
                <c:ptCount val="11"/>
                <c:pt idx="0">
                  <c:v>2002-03</c:v>
                </c:pt>
                <c:pt idx="1">
                  <c:v>2003-04</c:v>
                </c:pt>
                <c:pt idx="2">
                  <c:v>2004-05</c:v>
                </c:pt>
                <c:pt idx="3">
                  <c:v>2005-06</c:v>
                </c:pt>
                <c:pt idx="4">
                  <c:v>2006-07</c:v>
                </c:pt>
                <c:pt idx="5">
                  <c:v>2007-08</c:v>
                </c:pt>
                <c:pt idx="6">
                  <c:v>2008-09</c:v>
                </c:pt>
                <c:pt idx="7">
                  <c:v>2009-10</c:v>
                </c:pt>
                <c:pt idx="8">
                  <c:v>2010-11</c:v>
                </c:pt>
                <c:pt idx="9">
                  <c:v>2011-12</c:v>
                </c:pt>
                <c:pt idx="10">
                  <c:v>2012-13</c:v>
                </c:pt>
              </c:strCache>
            </c:strRef>
          </c:cat>
          <c:val>
            <c:numRef>
              <c:f>'[1]Fig 1c'!$C$2:$C$12</c:f>
              <c:numCache>
                <c:formatCode>General</c:formatCode>
                <c:ptCount val="11"/>
                <c:pt idx="0">
                  <c:v>517</c:v>
                </c:pt>
                <c:pt idx="1">
                  <c:v>556</c:v>
                </c:pt>
                <c:pt idx="2">
                  <c:v>551</c:v>
                </c:pt>
                <c:pt idx="3">
                  <c:v>418</c:v>
                </c:pt>
                <c:pt idx="4">
                  <c:v>425</c:v>
                </c:pt>
                <c:pt idx="5">
                  <c:v>389</c:v>
                </c:pt>
                <c:pt idx="6">
                  <c:v>380</c:v>
                </c:pt>
                <c:pt idx="7">
                  <c:v>416</c:v>
                </c:pt>
                <c:pt idx="8">
                  <c:v>431</c:v>
                </c:pt>
                <c:pt idx="9">
                  <c:v>421</c:v>
                </c:pt>
                <c:pt idx="10">
                  <c:v>435</c:v>
                </c:pt>
              </c:numCache>
            </c:numRef>
          </c:val>
        </c:ser>
        <c:dLbls>
          <c:showLegendKey val="0"/>
          <c:showVal val="0"/>
          <c:showCatName val="0"/>
          <c:showSerName val="0"/>
          <c:showPercent val="0"/>
          <c:showBubbleSize val="0"/>
        </c:dLbls>
        <c:gapWidth val="150"/>
        <c:axId val="161798224"/>
        <c:axId val="161829232"/>
      </c:barChart>
      <c:lineChart>
        <c:grouping val="standard"/>
        <c:varyColors val="0"/>
        <c:ser>
          <c:idx val="2"/>
          <c:order val="2"/>
          <c:tx>
            <c:strRef>
              <c:f>'[1]Fig 1c'!$D$1</c:f>
              <c:strCache>
                <c:ptCount val="1"/>
                <c:pt idx="0">
                  <c:v>Number of Programs</c:v>
                </c:pt>
              </c:strCache>
            </c:strRef>
          </c:tx>
          <c:spPr>
            <a:ln>
              <a:solidFill>
                <a:srgbClr val="C8102E"/>
              </a:solidFill>
              <a:prstDash val="sysDash"/>
            </a:ln>
          </c:spPr>
          <c:marker>
            <c:spPr>
              <a:solidFill>
                <a:srgbClr val="C8102E"/>
              </a:solidFill>
              <a:ln>
                <a:solidFill>
                  <a:schemeClr val="bg1"/>
                </a:solidFill>
              </a:ln>
            </c:spPr>
          </c:marker>
          <c:dLbls>
            <c:spPr>
              <a:solidFill>
                <a:schemeClr val="bg1"/>
              </a:solidFill>
            </c:spPr>
            <c:txPr>
              <a:bodyPr/>
              <a:lstStyle/>
              <a:p>
                <a:pPr>
                  <a:defRPr sz="90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'[1]Fig 1c'!$A$2:$A$12</c:f>
              <c:strCache>
                <c:ptCount val="11"/>
                <c:pt idx="0">
                  <c:v>2002-03</c:v>
                </c:pt>
                <c:pt idx="1">
                  <c:v>2003-04</c:v>
                </c:pt>
                <c:pt idx="2">
                  <c:v>2004-05</c:v>
                </c:pt>
                <c:pt idx="3">
                  <c:v>2005-06</c:v>
                </c:pt>
                <c:pt idx="4">
                  <c:v>2006-07</c:v>
                </c:pt>
                <c:pt idx="5">
                  <c:v>2007-08</c:v>
                </c:pt>
                <c:pt idx="6">
                  <c:v>2008-09</c:v>
                </c:pt>
                <c:pt idx="7">
                  <c:v>2009-10</c:v>
                </c:pt>
                <c:pt idx="8">
                  <c:v>2010-11</c:v>
                </c:pt>
                <c:pt idx="9">
                  <c:v>2011-12</c:v>
                </c:pt>
                <c:pt idx="10">
                  <c:v>2012-13</c:v>
                </c:pt>
              </c:strCache>
            </c:strRef>
          </c:cat>
          <c:val>
            <c:numRef>
              <c:f>'[1]Fig 1c'!$D$2:$D$12</c:f>
              <c:numCache>
                <c:formatCode>General</c:formatCode>
                <c:ptCount val="11"/>
                <c:pt idx="0">
                  <c:v>24</c:v>
                </c:pt>
                <c:pt idx="1">
                  <c:v>24</c:v>
                </c:pt>
                <c:pt idx="2">
                  <c:v>23</c:v>
                </c:pt>
                <c:pt idx="3">
                  <c:v>22</c:v>
                </c:pt>
                <c:pt idx="4">
                  <c:v>20</c:v>
                </c:pt>
                <c:pt idx="5">
                  <c:v>20</c:v>
                </c:pt>
                <c:pt idx="6">
                  <c:v>20</c:v>
                </c:pt>
                <c:pt idx="7">
                  <c:v>20</c:v>
                </c:pt>
                <c:pt idx="8">
                  <c:v>20</c:v>
                </c:pt>
                <c:pt idx="9">
                  <c:v>19</c:v>
                </c:pt>
                <c:pt idx="10">
                  <c:v>19</c:v>
                </c:pt>
              </c:numCache>
            </c:numRef>
          </c:val>
          <c:smooth val="0"/>
        </c:ser>
        <c:dLbls>
          <c:showLegendKey val="0"/>
          <c:showVal val="0"/>
          <c:showCatName val="0"/>
          <c:showSerName val="0"/>
          <c:showPercent val="0"/>
          <c:showBubbleSize val="0"/>
        </c:dLbls>
        <c:marker val="1"/>
        <c:smooth val="0"/>
        <c:axId val="161836144"/>
        <c:axId val="161833712"/>
      </c:lineChart>
      <c:catAx>
        <c:axId val="161798224"/>
        <c:scaling>
          <c:orientation val="minMax"/>
        </c:scaling>
        <c:delete val="0"/>
        <c:axPos val="b"/>
        <c:title>
          <c:tx>
            <c:rich>
              <a:bodyPr/>
              <a:lstStyle/>
              <a:p>
                <a:pPr>
                  <a:defRPr/>
                </a:pPr>
                <a:r>
                  <a:rPr lang="en-US"/>
                  <a:t>Academic Year</a:t>
                </a:r>
              </a:p>
            </c:rich>
          </c:tx>
          <c:layout>
            <c:manualLayout>
              <c:xMode val="edge"/>
              <c:yMode val="edge"/>
              <c:x val="0.47810156260587938"/>
              <c:y val="0.81414830340452304"/>
            </c:manualLayout>
          </c:layout>
          <c:overlay val="0"/>
        </c:title>
        <c:numFmt formatCode="General" sourceLinked="0"/>
        <c:majorTickMark val="out"/>
        <c:minorTickMark val="none"/>
        <c:tickLblPos val="nextTo"/>
        <c:crossAx val="161829232"/>
        <c:crossesAt val="0"/>
        <c:auto val="1"/>
        <c:lblAlgn val="ctr"/>
        <c:lblOffset val="100"/>
        <c:noMultiLvlLbl val="0"/>
      </c:catAx>
      <c:valAx>
        <c:axId val="161829232"/>
        <c:scaling>
          <c:orientation val="minMax"/>
          <c:max val="700"/>
        </c:scaling>
        <c:delete val="0"/>
        <c:axPos val="l"/>
        <c:majorGridlines>
          <c:spPr>
            <a:ln>
              <a:solidFill>
                <a:sysClr val="window" lastClr="FFFFFF"/>
              </a:solidFill>
            </a:ln>
          </c:spPr>
        </c:majorGridlines>
        <c:title>
          <c:tx>
            <c:rich>
              <a:bodyPr rot="-5400000" vert="horz"/>
              <a:lstStyle/>
              <a:p>
                <a:pPr>
                  <a:defRPr/>
                </a:pPr>
                <a:r>
                  <a:rPr lang="en-US"/>
                  <a:t>Capacity/Enrollment</a:t>
                </a:r>
              </a:p>
            </c:rich>
          </c:tx>
          <c:overlay val="0"/>
        </c:title>
        <c:numFmt formatCode="#,##0" sourceLinked="0"/>
        <c:majorTickMark val="out"/>
        <c:minorTickMark val="none"/>
        <c:tickLblPos val="nextTo"/>
        <c:crossAx val="161798224"/>
        <c:crosses val="autoZero"/>
        <c:crossBetween val="between"/>
        <c:majorUnit val="100"/>
      </c:valAx>
      <c:valAx>
        <c:axId val="161833712"/>
        <c:scaling>
          <c:orientation val="minMax"/>
          <c:max val="40"/>
        </c:scaling>
        <c:delete val="0"/>
        <c:axPos val="r"/>
        <c:title>
          <c:tx>
            <c:rich>
              <a:bodyPr rot="5400000" vert="horz"/>
              <a:lstStyle/>
              <a:p>
                <a:pPr>
                  <a:defRPr/>
                </a:pPr>
                <a:r>
                  <a:rPr lang="en-US"/>
                  <a:t>Number of Programs</a:t>
                </a:r>
              </a:p>
            </c:rich>
          </c:tx>
          <c:overlay val="0"/>
        </c:title>
        <c:numFmt formatCode="General" sourceLinked="1"/>
        <c:majorTickMark val="out"/>
        <c:minorTickMark val="none"/>
        <c:tickLblPos val="nextTo"/>
        <c:crossAx val="161836144"/>
        <c:crosses val="max"/>
        <c:crossBetween val="between"/>
        <c:majorUnit val="10"/>
      </c:valAx>
      <c:catAx>
        <c:axId val="161836144"/>
        <c:scaling>
          <c:orientation val="minMax"/>
        </c:scaling>
        <c:delete val="1"/>
        <c:axPos val="b"/>
        <c:numFmt formatCode="General" sourceLinked="1"/>
        <c:majorTickMark val="out"/>
        <c:minorTickMark val="none"/>
        <c:tickLblPos val="none"/>
        <c:crossAx val="161833712"/>
        <c:crosses val="autoZero"/>
        <c:auto val="0"/>
        <c:lblAlgn val="ctr"/>
        <c:lblOffset val="100"/>
        <c:noMultiLvlLbl val="0"/>
      </c:catAx>
    </c:plotArea>
    <c:legend>
      <c:legendPos val="b"/>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22" l="0.70000000000000062" r="0.70000000000000062" t="0.750000000000005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479325953820984E-2"/>
          <c:y val="5.1488837174705392E-2"/>
          <c:w val="0.9173065540720422"/>
          <c:h val="0.77468859914777888"/>
        </c:manualLayout>
      </c:layout>
      <c:lineChart>
        <c:grouping val="standard"/>
        <c:varyColors val="0"/>
        <c:ser>
          <c:idx val="0"/>
          <c:order val="0"/>
          <c:tx>
            <c:strRef>
              <c:f>'Fig7-8b'!$B$5</c:f>
              <c:strCache>
                <c:ptCount val="1"/>
                <c:pt idx="0">
                  <c:v>In-District</c:v>
                </c:pt>
              </c:strCache>
            </c:strRef>
          </c:tx>
          <c:spPr>
            <a:ln>
              <a:solidFill>
                <a:srgbClr val="3366CC"/>
              </a:solidFill>
            </a:ln>
          </c:spPr>
          <c:marker>
            <c:spPr>
              <a:solidFill>
                <a:srgbClr val="3366CC"/>
              </a:solidFill>
              <a:ln>
                <a:solidFill>
                  <a:srgbClr val="3366CC"/>
                </a:solidFill>
              </a:ln>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'Fig7-8b'!$C$4:$M$4</c:f>
              <c:strCache>
                <c:ptCount val="11"/>
                <c:pt idx="0">
                  <c:v>2002-03</c:v>
                </c:pt>
                <c:pt idx="1">
                  <c:v>2003-04</c:v>
                </c:pt>
                <c:pt idx="2">
                  <c:v>2004-05</c:v>
                </c:pt>
                <c:pt idx="3">
                  <c:v>2005-06</c:v>
                </c:pt>
                <c:pt idx="4">
                  <c:v>2006-07</c:v>
                </c:pt>
                <c:pt idx="5">
                  <c:v>2007-08</c:v>
                </c:pt>
                <c:pt idx="6">
                  <c:v>2008-09</c:v>
                </c:pt>
                <c:pt idx="7">
                  <c:v>2009-10</c:v>
                </c:pt>
                <c:pt idx="8">
                  <c:v>2010-11</c:v>
                </c:pt>
                <c:pt idx="9">
                  <c:v>2011-12</c:v>
                </c:pt>
                <c:pt idx="10">
                  <c:v>2012-13</c:v>
                </c:pt>
              </c:strCache>
            </c:strRef>
          </c:cat>
          <c:val>
            <c:numRef>
              <c:f>'Fig7-8b'!$C$5:$M$5</c:f>
              <c:numCache>
                <c:formatCode>"$"#,##0</c:formatCode>
                <c:ptCount val="11"/>
                <c:pt idx="0">
                  <c:v>4334</c:v>
                </c:pt>
                <c:pt idx="1">
                  <c:v>4788</c:v>
                </c:pt>
                <c:pt idx="2">
                  <c:v>5053</c:v>
                </c:pt>
                <c:pt idx="3">
                  <c:v>5578</c:v>
                </c:pt>
                <c:pt idx="4" formatCode="&quot;$&quot;#,##0_);[Red]\(&quot;$&quot;#,##0\)">
                  <c:v>6099</c:v>
                </c:pt>
                <c:pt idx="5" formatCode="&quot;$&quot;#,##0_);[Red]\(&quot;$&quot;#,##0\)">
                  <c:v>6426</c:v>
                </c:pt>
                <c:pt idx="6" formatCode="&quot;$&quot;#,##0_);[Red]\(&quot;$&quot;#,##0\)">
                  <c:v>6791</c:v>
                </c:pt>
                <c:pt idx="7" formatCode="&quot;$&quot;#,##0_);[Red]\(&quot;$&quot;#,##0\)">
                  <c:v>7613</c:v>
                </c:pt>
                <c:pt idx="8" formatCode="&quot;$&quot;#,##0_);[Red]\(&quot;$&quot;#,##0\)">
                  <c:v>7991</c:v>
                </c:pt>
                <c:pt idx="9" formatCode="&quot;$&quot;#,##0_);[Red]\(&quot;$&quot;#,##0\)">
                  <c:v>8882</c:v>
                </c:pt>
                <c:pt idx="10" formatCode="_(&quot;$&quot;* #,##0_);_(&quot;$&quot;* \(#,##0\);_(&quot;$&quot;* &quot;-&quot;??_);_(@_)">
                  <c:v>8643.15</c:v>
                </c:pt>
              </c:numCache>
            </c:numRef>
          </c:val>
          <c:smooth val="0"/>
        </c:ser>
        <c:ser>
          <c:idx val="1"/>
          <c:order val="1"/>
          <c:tx>
            <c:strRef>
              <c:f>'Fig7-8b'!$B$6</c:f>
              <c:strCache>
                <c:ptCount val="1"/>
                <c:pt idx="0">
                  <c:v>Out-of-District</c:v>
                </c:pt>
              </c:strCache>
            </c:strRef>
          </c:tx>
          <c:spPr>
            <a:ln>
              <a:solidFill>
                <a:srgbClr val="C8102E"/>
              </a:solidFill>
              <a:prstDash val="sysDash"/>
            </a:ln>
          </c:spPr>
          <c:marker>
            <c:spPr>
              <a:solidFill>
                <a:srgbClr val="C8102E"/>
              </a:solidFill>
              <a:ln>
                <a:solidFill>
                  <a:srgbClr val="C8102E"/>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'Fig7-8b'!$C$4:$M$4</c:f>
              <c:strCache>
                <c:ptCount val="11"/>
                <c:pt idx="0">
                  <c:v>2002-03</c:v>
                </c:pt>
                <c:pt idx="1">
                  <c:v>2003-04</c:v>
                </c:pt>
                <c:pt idx="2">
                  <c:v>2004-05</c:v>
                </c:pt>
                <c:pt idx="3">
                  <c:v>2005-06</c:v>
                </c:pt>
                <c:pt idx="4">
                  <c:v>2006-07</c:v>
                </c:pt>
                <c:pt idx="5">
                  <c:v>2007-08</c:v>
                </c:pt>
                <c:pt idx="6">
                  <c:v>2008-09</c:v>
                </c:pt>
                <c:pt idx="7">
                  <c:v>2009-10</c:v>
                </c:pt>
                <c:pt idx="8">
                  <c:v>2010-11</c:v>
                </c:pt>
                <c:pt idx="9">
                  <c:v>2011-12</c:v>
                </c:pt>
                <c:pt idx="10">
                  <c:v>2012-13</c:v>
                </c:pt>
              </c:strCache>
            </c:strRef>
          </c:cat>
          <c:val>
            <c:numRef>
              <c:f>'Fig7-8b'!$C$6:$M$6</c:f>
              <c:numCache>
                <c:formatCode>"$"#,##0</c:formatCode>
                <c:ptCount val="11"/>
                <c:pt idx="0">
                  <c:v>4816</c:v>
                </c:pt>
                <c:pt idx="1">
                  <c:v>5318</c:v>
                </c:pt>
                <c:pt idx="2">
                  <c:v>5623</c:v>
                </c:pt>
                <c:pt idx="3">
                  <c:v>6164</c:v>
                </c:pt>
                <c:pt idx="4" formatCode="&quot;$&quot;#,##0_);[Red]\(&quot;$&quot;#,##0\)">
                  <c:v>7024</c:v>
                </c:pt>
                <c:pt idx="5" formatCode="&quot;$&quot;#,##0_);[Red]\(&quot;$&quot;#,##0\)">
                  <c:v>7096</c:v>
                </c:pt>
                <c:pt idx="6" formatCode="&quot;$&quot;#,##0_);[Red]\(&quot;$&quot;#,##0\)">
                  <c:v>7624</c:v>
                </c:pt>
                <c:pt idx="7" formatCode="&quot;$&quot;#,##0_);[Red]\(&quot;$&quot;#,##0\)">
                  <c:v>8557</c:v>
                </c:pt>
                <c:pt idx="8" formatCode="&quot;$&quot;#,##0_);[Red]\(&quot;$&quot;#,##0\)">
                  <c:v>8697</c:v>
                </c:pt>
                <c:pt idx="9" formatCode="&quot;$&quot;#,##0_);[Red]\(&quot;$&quot;#,##0\)">
                  <c:v>9611</c:v>
                </c:pt>
                <c:pt idx="10" formatCode="&quot;$&quot;#,##0_);[Red]\(&quot;$&quot;#,##0\)">
                  <c:v>9362</c:v>
                </c:pt>
              </c:numCache>
            </c:numRef>
          </c:val>
          <c:smooth val="0"/>
        </c:ser>
        <c:ser>
          <c:idx val="2"/>
          <c:order val="2"/>
          <c:tx>
            <c:strRef>
              <c:f>'Fig7-8b'!$B$7</c:f>
              <c:strCache>
                <c:ptCount val="1"/>
                <c:pt idx="0">
                  <c:v>Out-of-State</c:v>
                </c:pt>
              </c:strCache>
            </c:strRef>
          </c:tx>
          <c:spPr>
            <a:ln>
              <a:solidFill>
                <a:srgbClr val="F0B323"/>
              </a:solidFill>
            </a:ln>
          </c:spPr>
          <c:marker>
            <c:spPr>
              <a:solidFill>
                <a:srgbClr val="F0B323"/>
              </a:solidFill>
              <a:ln>
                <a:solidFill>
                  <a:srgbClr val="F0B323"/>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'Fig7-8b'!$C$4:$M$4</c:f>
              <c:strCache>
                <c:ptCount val="11"/>
                <c:pt idx="0">
                  <c:v>2002-03</c:v>
                </c:pt>
                <c:pt idx="1">
                  <c:v>2003-04</c:v>
                </c:pt>
                <c:pt idx="2">
                  <c:v>2004-05</c:v>
                </c:pt>
                <c:pt idx="3">
                  <c:v>2005-06</c:v>
                </c:pt>
                <c:pt idx="4">
                  <c:v>2006-07</c:v>
                </c:pt>
                <c:pt idx="5">
                  <c:v>2007-08</c:v>
                </c:pt>
                <c:pt idx="6">
                  <c:v>2008-09</c:v>
                </c:pt>
                <c:pt idx="7">
                  <c:v>2009-10</c:v>
                </c:pt>
                <c:pt idx="8">
                  <c:v>2010-11</c:v>
                </c:pt>
                <c:pt idx="9">
                  <c:v>2011-12</c:v>
                </c:pt>
                <c:pt idx="10">
                  <c:v>2012-13</c:v>
                </c:pt>
              </c:strCache>
            </c:strRef>
          </c:cat>
          <c:val>
            <c:numRef>
              <c:f>'Fig7-8b'!$C$7:$M$7</c:f>
              <c:numCache>
                <c:formatCode>"$"#,##0</c:formatCode>
                <c:ptCount val="11"/>
                <c:pt idx="0">
                  <c:v>7765</c:v>
                </c:pt>
                <c:pt idx="1">
                  <c:v>8333</c:v>
                </c:pt>
                <c:pt idx="2">
                  <c:v>9170</c:v>
                </c:pt>
                <c:pt idx="3">
                  <c:v>9317</c:v>
                </c:pt>
                <c:pt idx="4" formatCode="&quot;$&quot;#,##0_);[Red]\(&quot;$&quot;#,##0\)">
                  <c:v>10084</c:v>
                </c:pt>
                <c:pt idx="5" formatCode="&quot;$&quot;#,##0_);[Red]\(&quot;$&quot;#,##0\)">
                  <c:v>10225</c:v>
                </c:pt>
                <c:pt idx="6" formatCode="&quot;$&quot;#,##0_);[Red]\(&quot;$&quot;#,##0\)">
                  <c:v>10969</c:v>
                </c:pt>
                <c:pt idx="7" formatCode="&quot;$&quot;#,##0_);[Red]\(&quot;$&quot;#,##0\)">
                  <c:v>11680</c:v>
                </c:pt>
                <c:pt idx="8" formatCode="&quot;$&quot;#,##0_);[Red]\(&quot;$&quot;#,##0\)">
                  <c:v>12136</c:v>
                </c:pt>
                <c:pt idx="9" formatCode="&quot;$&quot;#,##0_);[Red]\(&quot;$&quot;#,##0\)">
                  <c:v>13063</c:v>
                </c:pt>
                <c:pt idx="10" formatCode="&quot;$&quot;#,##0_);[Red]\(&quot;$&quot;#,##0\)">
                  <c:v>13016</c:v>
                </c:pt>
              </c:numCache>
            </c:numRef>
          </c:val>
          <c:smooth val="0"/>
        </c:ser>
        <c:dLbls>
          <c:showLegendKey val="0"/>
          <c:showVal val="0"/>
          <c:showCatName val="0"/>
          <c:showSerName val="0"/>
          <c:showPercent val="0"/>
          <c:showBubbleSize val="0"/>
        </c:dLbls>
        <c:marker val="1"/>
        <c:smooth val="0"/>
        <c:axId val="177062832"/>
        <c:axId val="177063224"/>
      </c:lineChart>
      <c:catAx>
        <c:axId val="177062832"/>
        <c:scaling>
          <c:orientation val="minMax"/>
        </c:scaling>
        <c:delete val="0"/>
        <c:axPos val="b"/>
        <c:title>
          <c:tx>
            <c:rich>
              <a:bodyPr/>
              <a:lstStyle/>
              <a:p>
                <a:pPr>
                  <a:defRPr/>
                </a:pPr>
                <a:r>
                  <a:rPr lang="en-US"/>
                  <a:t>Academic Year</a:t>
                </a:r>
              </a:p>
            </c:rich>
          </c:tx>
          <c:overlay val="0"/>
        </c:title>
        <c:numFmt formatCode="General" sourceLinked="0"/>
        <c:majorTickMark val="out"/>
        <c:minorTickMark val="none"/>
        <c:tickLblPos val="nextTo"/>
        <c:crossAx val="177063224"/>
        <c:crosses val="autoZero"/>
        <c:auto val="1"/>
        <c:lblAlgn val="ctr"/>
        <c:lblOffset val="100"/>
        <c:noMultiLvlLbl val="0"/>
      </c:catAx>
      <c:valAx>
        <c:axId val="177063224"/>
        <c:scaling>
          <c:orientation val="minMax"/>
          <c:max val="20000"/>
        </c:scaling>
        <c:delete val="0"/>
        <c:axPos val="l"/>
        <c:numFmt formatCode="&quot;$&quot;#,##0" sourceLinked="1"/>
        <c:majorTickMark val="out"/>
        <c:minorTickMark val="none"/>
        <c:tickLblPos val="nextTo"/>
        <c:crossAx val="177062832"/>
        <c:crosses val="autoZero"/>
        <c:crossBetween val="between"/>
      </c:valAx>
    </c:plotArea>
    <c:legend>
      <c:legendPos val="b"/>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044" l="0.25" r="0.25" t="0.75000000000000044" header="0.30000000000000021" footer="0.30000000000000021"/>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26336942257256E-2"/>
          <c:y val="4.5558075665147885E-2"/>
          <c:w val="0.91895074639107643"/>
          <c:h val="0.7852337308644125"/>
        </c:manualLayout>
      </c:layout>
      <c:barChart>
        <c:barDir val="col"/>
        <c:grouping val="clustered"/>
        <c:varyColors val="0"/>
        <c:ser>
          <c:idx val="0"/>
          <c:order val="0"/>
          <c:spPr>
            <a:solidFill>
              <a:srgbClr val="3366CC"/>
            </a:solidFill>
          </c:spPr>
          <c:invertIfNegative val="0"/>
          <c:dLbls>
            <c:spPr>
              <a:noFill/>
              <a:ln>
                <a:noFill/>
              </a:ln>
              <a:effectLst/>
            </c:spPr>
            <c:txPr>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'Fig7-8b'!$C$42:$G$42</c:f>
              <c:strCache>
                <c:ptCount val="5"/>
                <c:pt idx="0">
                  <c:v>University or Four Year College (N=17)</c:v>
                </c:pt>
                <c:pt idx="1">
                  <c:v>Community or Junior College (N=147)</c:v>
                </c:pt>
                <c:pt idx="2">
                  <c:v>Technical College or Institutute (N=65)</c:v>
                </c:pt>
                <c:pt idx="3">
                  <c:v>Vocational School or Career College (N=48)</c:v>
                </c:pt>
                <c:pt idx="4">
                  <c:v>Other (N=5)</c:v>
                </c:pt>
              </c:strCache>
            </c:strRef>
          </c:cat>
          <c:val>
            <c:numRef>
              <c:f>'Fig7-8b'!$C$43:$G$43</c:f>
              <c:numCache>
                <c:formatCode>_("$"* #,##0_);_("$"* \(#,##0\);_("$"* "-"??_);_(@_)</c:formatCode>
                <c:ptCount val="5"/>
                <c:pt idx="0">
                  <c:v>7404.88</c:v>
                </c:pt>
                <c:pt idx="1">
                  <c:v>4570.25</c:v>
                </c:pt>
                <c:pt idx="2">
                  <c:v>6677.76</c:v>
                </c:pt>
                <c:pt idx="3">
                  <c:v>8774.83</c:v>
                </c:pt>
                <c:pt idx="4">
                  <c:v>6180.4</c:v>
                </c:pt>
              </c:numCache>
            </c:numRef>
          </c:val>
        </c:ser>
        <c:dLbls>
          <c:showLegendKey val="0"/>
          <c:showVal val="0"/>
          <c:showCatName val="0"/>
          <c:showSerName val="0"/>
          <c:showPercent val="0"/>
          <c:showBubbleSize val="0"/>
        </c:dLbls>
        <c:gapWidth val="150"/>
        <c:axId val="176265576"/>
        <c:axId val="176265184"/>
      </c:barChart>
      <c:catAx>
        <c:axId val="176265576"/>
        <c:scaling>
          <c:orientation val="minMax"/>
        </c:scaling>
        <c:delete val="0"/>
        <c:axPos val="b"/>
        <c:title>
          <c:tx>
            <c:rich>
              <a:bodyPr/>
              <a:lstStyle/>
              <a:p>
                <a:pPr>
                  <a:defRPr/>
                </a:pPr>
                <a:r>
                  <a:rPr lang="en-US"/>
                  <a:t>Educational Setting</a:t>
                </a:r>
              </a:p>
            </c:rich>
          </c:tx>
          <c:layout>
            <c:manualLayout>
              <c:xMode val="edge"/>
              <c:yMode val="edge"/>
              <c:x val="0.45999717547996882"/>
              <c:y val="0.95760234894268337"/>
            </c:manualLayout>
          </c:layout>
          <c:overlay val="0"/>
        </c:title>
        <c:numFmt formatCode="General" sourceLinked="0"/>
        <c:majorTickMark val="out"/>
        <c:minorTickMark val="none"/>
        <c:tickLblPos val="nextTo"/>
        <c:crossAx val="176265184"/>
        <c:crossesAt val="0"/>
        <c:auto val="1"/>
        <c:lblAlgn val="ctr"/>
        <c:lblOffset val="100"/>
        <c:noMultiLvlLbl val="0"/>
      </c:catAx>
      <c:valAx>
        <c:axId val="176265184"/>
        <c:scaling>
          <c:orientation val="minMax"/>
        </c:scaling>
        <c:delete val="0"/>
        <c:axPos val="l"/>
        <c:numFmt formatCode="&quot;$&quot;#,##0" sourceLinked="0"/>
        <c:majorTickMark val="out"/>
        <c:minorTickMark val="none"/>
        <c:tickLblPos val="nextTo"/>
        <c:crossAx val="176265576"/>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6.633763983385578E-2"/>
          <c:y val="5.10203944987963E-2"/>
          <c:w val="0.91942287796549704"/>
          <c:h val="0.75948370039003155"/>
        </c:manualLayout>
      </c:layout>
      <c:barChart>
        <c:barDir val="col"/>
        <c:grouping val="clustered"/>
        <c:varyColors val="0"/>
        <c:ser>
          <c:idx val="0"/>
          <c:order val="0"/>
          <c:spPr>
            <a:solidFill>
              <a:srgbClr val="3366CC"/>
            </a:solidFill>
            <a:ln>
              <a:no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'Fig7-8b'!$D$75:$H$75</c:f>
              <c:strCache>
                <c:ptCount val="5"/>
                <c:pt idx="0">
                  <c:v>University or Four Year College (N=19)</c:v>
                </c:pt>
                <c:pt idx="1">
                  <c:v>Community or Junior College (N=149)</c:v>
                </c:pt>
                <c:pt idx="2">
                  <c:v>Technical College or Institutute (N=60)</c:v>
                </c:pt>
                <c:pt idx="3">
                  <c:v>Vocational School or Career College (N=41)</c:v>
                </c:pt>
                <c:pt idx="4">
                  <c:v>Other (N=5)</c:v>
                </c:pt>
              </c:strCache>
            </c:strRef>
          </c:cat>
          <c:val>
            <c:numRef>
              <c:f>'Fig7-8b'!$D$76:$H$76</c:f>
              <c:numCache>
                <c:formatCode>General</c:formatCode>
                <c:ptCount val="5"/>
                <c:pt idx="0" formatCode="_(&quot;$&quot;* #,##0_);_(&quot;$&quot;* \(#,##0\);_(&quot;$&quot;* &quot;-&quot;??_);_(@_)">
                  <c:v>7305.21</c:v>
                </c:pt>
                <c:pt idx="1">
                  <c:v>4669.57</c:v>
                </c:pt>
                <c:pt idx="2" formatCode="_(&quot;$&quot;* #,##0_);_(&quot;$&quot;* \(#,##0\);_(&quot;$&quot;* &quot;-&quot;??_);_(@_)">
                  <c:v>6308.98</c:v>
                </c:pt>
                <c:pt idx="3" formatCode="_(&quot;$&quot;* #,##0_);_(&quot;$&quot;* \(#,##0\);_(&quot;$&quot;* &quot;-&quot;??_);_(@_)">
                  <c:v>8515</c:v>
                </c:pt>
                <c:pt idx="4" formatCode="_(&quot;$&quot;* #,##0_);_(&quot;$&quot;* \(#,##0\);_(&quot;$&quot;* &quot;-&quot;??_);_(@_)">
                  <c:v>6418.4</c:v>
                </c:pt>
              </c:numCache>
            </c:numRef>
          </c:val>
        </c:ser>
        <c:dLbls>
          <c:showLegendKey val="0"/>
          <c:showVal val="0"/>
          <c:showCatName val="0"/>
          <c:showSerName val="0"/>
          <c:showPercent val="0"/>
          <c:showBubbleSize val="0"/>
        </c:dLbls>
        <c:gapWidth val="150"/>
        <c:axId val="176264400"/>
        <c:axId val="176264008"/>
      </c:barChart>
      <c:catAx>
        <c:axId val="176264400"/>
        <c:scaling>
          <c:orientation val="minMax"/>
        </c:scaling>
        <c:delete val="0"/>
        <c:axPos val="b"/>
        <c:title>
          <c:tx>
            <c:rich>
              <a:bodyPr/>
              <a:lstStyle/>
              <a:p>
                <a:pPr>
                  <a:defRPr/>
                </a:pPr>
                <a:r>
                  <a:rPr lang="en-US"/>
                  <a:t>Educational Setting</a:t>
                </a:r>
              </a:p>
            </c:rich>
          </c:tx>
          <c:layout>
            <c:manualLayout>
              <c:xMode val="edge"/>
              <c:yMode val="edge"/>
              <c:x val="0.46526793636163793"/>
              <c:y val="0.94872088791020193"/>
            </c:manualLayout>
          </c:layout>
          <c:overlay val="0"/>
        </c:title>
        <c:numFmt formatCode="General" sourceLinked="0"/>
        <c:majorTickMark val="out"/>
        <c:minorTickMark val="none"/>
        <c:tickLblPos val="nextTo"/>
        <c:crossAx val="176264008"/>
        <c:crosses val="autoZero"/>
        <c:auto val="1"/>
        <c:lblAlgn val="ctr"/>
        <c:lblOffset val="100"/>
        <c:noMultiLvlLbl val="0"/>
      </c:catAx>
      <c:valAx>
        <c:axId val="176264008"/>
        <c:scaling>
          <c:orientation val="minMax"/>
          <c:max val="10000"/>
        </c:scaling>
        <c:delete val="0"/>
        <c:axPos val="l"/>
        <c:numFmt formatCode="&quot;$&quot;#,##0" sourceLinked="0"/>
        <c:majorTickMark val="out"/>
        <c:minorTickMark val="none"/>
        <c:tickLblPos val="nextTo"/>
        <c:crossAx val="176264400"/>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78" l="0.70000000000000062" r="0.70000000000000062" t="0.75000000000000278"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77064400"/>
        <c:axId val="177064792"/>
      </c:barChart>
      <c:catAx>
        <c:axId val="177064400"/>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7064792"/>
        <c:crosses val="autoZero"/>
        <c:auto val="0"/>
        <c:lblAlgn val="ctr"/>
        <c:lblOffset val="100"/>
        <c:tickMarkSkip val="1"/>
        <c:noMultiLvlLbl val="0"/>
      </c:catAx>
      <c:valAx>
        <c:axId val="177064792"/>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706440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699" r="0.75000000000000699"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col"/>
        <c:grouping val="clustered"/>
        <c:varyColors val="0"/>
        <c:ser>
          <c:idx val="0"/>
          <c:order val="0"/>
          <c:tx>
            <c:strRef>
              <c:f>'Fig9a-b'!$D$31</c:f>
              <c:strCache>
                <c:ptCount val="1"/>
                <c:pt idx="0">
                  <c:v>Number of Dental Assisting Students</c:v>
                </c:pt>
              </c:strCache>
            </c:strRef>
          </c:tx>
          <c:spPr>
            <a:solidFill>
              <a:srgbClr val="3366C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'Fig9a-b'!$C$32:$C$35</c:f>
              <c:strCache>
                <c:ptCount val="4"/>
                <c:pt idx="0">
                  <c:v>Total Enrollment</c:v>
                </c:pt>
                <c:pt idx="1">
                  <c:v>Job and/or Family Care Responsibilities</c:v>
                </c:pt>
                <c:pt idx="2">
                  <c:v>Requested Financial Aid</c:v>
                </c:pt>
                <c:pt idx="3">
                  <c:v>Received Financial Aid</c:v>
                </c:pt>
              </c:strCache>
            </c:strRef>
          </c:cat>
          <c:val>
            <c:numRef>
              <c:f>'Fig9a-b'!$D$32:$D$35</c:f>
              <c:numCache>
                <c:formatCode>_(* #,##0_);_(* \(#,##0\);_(* "-"??_);_(@_)</c:formatCode>
                <c:ptCount val="4"/>
                <c:pt idx="0" formatCode="#,##0">
                  <c:v>9075</c:v>
                </c:pt>
                <c:pt idx="1">
                  <c:v>6612</c:v>
                </c:pt>
                <c:pt idx="2">
                  <c:v>6949</c:v>
                </c:pt>
                <c:pt idx="3">
                  <c:v>6272</c:v>
                </c:pt>
              </c:numCache>
            </c:numRef>
          </c:val>
        </c:ser>
        <c:dLbls>
          <c:showLegendKey val="0"/>
          <c:showVal val="0"/>
          <c:showCatName val="0"/>
          <c:showSerName val="0"/>
          <c:showPercent val="0"/>
          <c:showBubbleSize val="0"/>
        </c:dLbls>
        <c:gapWidth val="150"/>
        <c:axId val="177065576"/>
        <c:axId val="177065968"/>
      </c:barChart>
      <c:catAx>
        <c:axId val="177065576"/>
        <c:scaling>
          <c:orientation val="minMax"/>
        </c:scaling>
        <c:delete val="0"/>
        <c:axPos val="b"/>
        <c:numFmt formatCode="General" sourceLinked="0"/>
        <c:majorTickMark val="none"/>
        <c:minorTickMark val="none"/>
        <c:tickLblPos val="nextTo"/>
        <c:crossAx val="177065968"/>
        <c:crosses val="autoZero"/>
        <c:auto val="1"/>
        <c:lblAlgn val="ctr"/>
        <c:lblOffset val="100"/>
        <c:noMultiLvlLbl val="0"/>
      </c:catAx>
      <c:valAx>
        <c:axId val="177065968"/>
        <c:scaling>
          <c:orientation val="minMax"/>
          <c:max val="12000"/>
        </c:scaling>
        <c:delete val="0"/>
        <c:axPos val="l"/>
        <c:majorGridlines>
          <c:spPr>
            <a:ln>
              <a:solidFill>
                <a:schemeClr val="bg1"/>
              </a:solidFill>
            </a:ln>
          </c:spPr>
        </c:majorGridlines>
        <c:title>
          <c:tx>
            <c:rich>
              <a:bodyPr rot="-5400000" vert="horz"/>
              <a:lstStyle/>
              <a:p>
                <a:pPr>
                  <a:defRPr/>
                </a:pPr>
                <a:r>
                  <a:rPr lang="en-US"/>
                  <a:t>Number of Dental Assisting Students</a:t>
                </a:r>
              </a:p>
            </c:rich>
          </c:tx>
          <c:overlay val="0"/>
        </c:title>
        <c:numFmt formatCode="#,##0" sourceLinked="1"/>
        <c:majorTickMark val="none"/>
        <c:minorTickMark val="none"/>
        <c:tickLblPos val="nextTo"/>
        <c:crossAx val="177065576"/>
        <c:crosses val="autoZero"/>
        <c:crossBetween val="between"/>
        <c:majorUnit val="2000"/>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261328779689"/>
          <c:y val="4.6560846560846546E-2"/>
          <c:w val="0.82620750719413083"/>
          <c:h val="0.80301928925550969"/>
        </c:manualLayout>
      </c:layout>
      <c:barChart>
        <c:barDir val="col"/>
        <c:grouping val="clustered"/>
        <c:varyColors val="0"/>
        <c:ser>
          <c:idx val="0"/>
          <c:order val="0"/>
          <c:spPr>
            <a:solidFill>
              <a:srgbClr val="3366CC"/>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'Fig9a-b'!$B$5:$B$8</c:f>
              <c:strCache>
                <c:ptCount val="4"/>
                <c:pt idx="0">
                  <c:v>Total Enrollment</c:v>
                </c:pt>
                <c:pt idx="1">
                  <c:v>Job and/or Family Care Responsibilities</c:v>
                </c:pt>
                <c:pt idx="2">
                  <c:v>Requested Financial Aid</c:v>
                </c:pt>
                <c:pt idx="3">
                  <c:v>Received Financial Aid</c:v>
                </c:pt>
              </c:strCache>
            </c:strRef>
          </c:cat>
          <c:val>
            <c:numRef>
              <c:f>'Fig9a-b'!$C$5:$C$8</c:f>
              <c:numCache>
                <c:formatCode>General</c:formatCode>
                <c:ptCount val="4"/>
                <c:pt idx="0">
                  <c:v>10427</c:v>
                </c:pt>
                <c:pt idx="1">
                  <c:v>7843</c:v>
                </c:pt>
                <c:pt idx="2">
                  <c:v>8087</c:v>
                </c:pt>
                <c:pt idx="3">
                  <c:v>7349</c:v>
                </c:pt>
              </c:numCache>
            </c:numRef>
          </c:val>
        </c:ser>
        <c:dLbls>
          <c:showLegendKey val="0"/>
          <c:showVal val="0"/>
          <c:showCatName val="0"/>
          <c:showSerName val="0"/>
          <c:showPercent val="0"/>
          <c:showBubbleSize val="0"/>
        </c:dLbls>
        <c:gapWidth val="150"/>
        <c:axId val="177832280"/>
        <c:axId val="177832672"/>
      </c:barChart>
      <c:catAx>
        <c:axId val="177832280"/>
        <c:scaling>
          <c:orientation val="minMax"/>
        </c:scaling>
        <c:delete val="0"/>
        <c:axPos val="b"/>
        <c:numFmt formatCode="General" sourceLinked="0"/>
        <c:majorTickMark val="out"/>
        <c:minorTickMark val="none"/>
        <c:tickLblPos val="nextTo"/>
        <c:crossAx val="177832672"/>
        <c:crosses val="autoZero"/>
        <c:auto val="1"/>
        <c:lblAlgn val="ctr"/>
        <c:lblOffset val="100"/>
        <c:noMultiLvlLbl val="0"/>
      </c:catAx>
      <c:valAx>
        <c:axId val="177832672"/>
        <c:scaling>
          <c:orientation val="minMax"/>
        </c:scaling>
        <c:delete val="0"/>
        <c:axPos val="l"/>
        <c:majorGridlines>
          <c:spPr>
            <a:ln>
              <a:solidFill>
                <a:schemeClr val="bg1"/>
              </a:solidFill>
            </a:ln>
          </c:spPr>
        </c:majorGridlines>
        <c:title>
          <c:tx>
            <c:rich>
              <a:bodyPr rot="-5400000" vert="horz"/>
              <a:lstStyle/>
              <a:p>
                <a:pPr>
                  <a:defRPr/>
                </a:pPr>
                <a:r>
                  <a:rPr lang="en-US"/>
                  <a:t>Number of Dental Assisting Students</a:t>
                </a:r>
              </a:p>
            </c:rich>
          </c:tx>
          <c:overlay val="0"/>
        </c:title>
        <c:numFmt formatCode="#,##0" sourceLinked="0"/>
        <c:majorTickMark val="out"/>
        <c:minorTickMark val="none"/>
        <c:tickLblPos val="nextTo"/>
        <c:crossAx val="177832280"/>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44" l="0.70000000000000095" r="0.70000000000000095" t="0.75000000000000144" header="0.30000000000000021" footer="0.30000000000000021"/>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287720442174981E-2"/>
          <c:y val="4.4824146981627302E-2"/>
          <c:w val="0.87591897617630765"/>
          <c:h val="0.72595042286380906"/>
        </c:manualLayout>
      </c:layout>
      <c:barChart>
        <c:barDir val="col"/>
        <c:grouping val="clustered"/>
        <c:varyColors val="0"/>
        <c:ser>
          <c:idx val="0"/>
          <c:order val="0"/>
          <c:spPr>
            <a:solidFill>
              <a:srgbClr val="3366CC"/>
            </a:solidFill>
          </c:spPr>
          <c:invertIfNegative val="0"/>
          <c:dLbls>
            <c:dLbl>
              <c:idx val="1"/>
              <c:tx>
                <c:rich>
                  <a:bodyPr/>
                  <a:lstStyle/>
                  <a:p>
                    <a:r>
                      <a:rPr lang="en-US" sz="900" b="1"/>
                      <a:t> </a:t>
                    </a:r>
                    <a:r>
                      <a:rPr lang="en-US"/>
                      <a:t>5,880</a:t>
                    </a:r>
                  </a:p>
                  <a:p>
                    <a:r>
                      <a:rPr lang="en-US"/>
                      <a:t>(73.9% of 7,955 </a:t>
                    </a:r>
                    <a:br>
                      <a:rPr lang="en-US"/>
                    </a:br>
                    <a:r>
                      <a:rPr lang="en-US"/>
                      <a:t>originally</a:t>
                    </a:r>
                    <a:r>
                      <a:rPr lang="en-US" baseline="0"/>
                      <a:t> enrolled</a:t>
                    </a:r>
                    <a:r>
                      <a:rPr lang="en-US"/>
                      <a:t>) </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900" b="1"/>
                      <a:t> </a:t>
                    </a:r>
                    <a:r>
                      <a:rPr lang="en-US"/>
                      <a:t>4,053</a:t>
                    </a:r>
                  </a:p>
                  <a:p>
                    <a:r>
                      <a:rPr lang="en-US"/>
                      <a:t>(68.9% of 5,880 </a:t>
                    </a:r>
                    <a:r>
                      <a:rPr lang="en-US" baseline="0"/>
                      <a:t> who completed program</a:t>
                    </a:r>
                    <a:r>
                      <a:rPr lang="en-US"/>
                      <a:t>) </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900" b="1"/>
                      <a:t> </a:t>
                    </a:r>
                    <a:r>
                      <a:rPr lang="en-US"/>
                      <a:t>4,531</a:t>
                    </a:r>
                  </a:p>
                  <a:p>
                    <a:r>
                      <a:rPr lang="en-US"/>
                      <a:t>(77.1% of 5,880 who</a:t>
                    </a:r>
                    <a:r>
                      <a:rPr lang="en-US" baseline="0"/>
                      <a:t> completed program</a:t>
                    </a:r>
                    <a:r>
                      <a:rPr lang="en-US"/>
                      <a:t>) </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'Fig10a-b'!$B$15:$E$15</c:f>
              <c:strCache>
                <c:ptCount val="4"/>
                <c:pt idx="0">
                  <c:v>Originally enrolled</c:v>
                </c:pt>
                <c:pt idx="1">
                  <c:v>Completed program</c:v>
                </c:pt>
                <c:pt idx="2">
                  <c:v>Passed national/state licensure certification exams</c:v>
                </c:pt>
                <c:pt idx="3">
                  <c:v>In dental-related activity</c:v>
                </c:pt>
              </c:strCache>
            </c:strRef>
          </c:cat>
          <c:val>
            <c:numRef>
              <c:f>'Fig10a-b'!$B$16:$E$16</c:f>
              <c:numCache>
                <c:formatCode>_(* #,##0_);_(* \(#,##0\);_(* "-"??_);_(@_)</c:formatCode>
                <c:ptCount val="4"/>
                <c:pt idx="0">
                  <c:v>7955</c:v>
                </c:pt>
                <c:pt idx="1">
                  <c:v>5880</c:v>
                </c:pt>
                <c:pt idx="2">
                  <c:v>4053</c:v>
                </c:pt>
                <c:pt idx="3">
                  <c:v>4531</c:v>
                </c:pt>
              </c:numCache>
            </c:numRef>
          </c:val>
        </c:ser>
        <c:dLbls>
          <c:showLegendKey val="0"/>
          <c:showVal val="0"/>
          <c:showCatName val="0"/>
          <c:showSerName val="0"/>
          <c:showPercent val="0"/>
          <c:showBubbleSize val="0"/>
        </c:dLbls>
        <c:gapWidth val="150"/>
        <c:axId val="177833456"/>
        <c:axId val="177833848"/>
      </c:barChart>
      <c:catAx>
        <c:axId val="177833456"/>
        <c:scaling>
          <c:orientation val="minMax"/>
        </c:scaling>
        <c:delete val="0"/>
        <c:axPos val="b"/>
        <c:numFmt formatCode="General" sourceLinked="0"/>
        <c:majorTickMark val="out"/>
        <c:minorTickMark val="none"/>
        <c:tickLblPos val="nextTo"/>
        <c:crossAx val="177833848"/>
        <c:crosses val="autoZero"/>
        <c:auto val="1"/>
        <c:lblAlgn val="ctr"/>
        <c:lblOffset val="100"/>
        <c:noMultiLvlLbl val="0"/>
      </c:catAx>
      <c:valAx>
        <c:axId val="177833848"/>
        <c:scaling>
          <c:orientation val="minMax"/>
          <c:max val="10000"/>
        </c:scaling>
        <c:delete val="0"/>
        <c:axPos val="l"/>
        <c:majorGridlines>
          <c:spPr>
            <a:ln>
              <a:solidFill>
                <a:schemeClr val="bg1"/>
              </a:solidFill>
            </a:ln>
          </c:spPr>
        </c:majorGridlines>
        <c:title>
          <c:tx>
            <c:rich>
              <a:bodyPr/>
              <a:lstStyle/>
              <a:p>
                <a:pPr>
                  <a:defRPr/>
                </a:pPr>
                <a:r>
                  <a:rPr lang="en-US"/>
                  <a:t>Number</a:t>
                </a:r>
              </a:p>
            </c:rich>
          </c:tx>
          <c:overlay val="0"/>
        </c:title>
        <c:numFmt formatCode="#,##0" sourceLinked="0"/>
        <c:majorTickMark val="out"/>
        <c:minorTickMark val="none"/>
        <c:tickLblPos val="nextTo"/>
        <c:crossAx val="177833456"/>
        <c:crosses val="autoZero"/>
        <c:crossBetween val="between"/>
        <c:majorUnit val="2000"/>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11212555782592376"/>
          <c:y val="6.0994392746361287E-2"/>
          <c:w val="0.83638789570534156"/>
          <c:h val="0.72350990217131961"/>
        </c:manualLayout>
      </c:layout>
      <c:barChart>
        <c:barDir val="col"/>
        <c:grouping val="clustered"/>
        <c:varyColors val="0"/>
        <c:ser>
          <c:idx val="0"/>
          <c:order val="0"/>
          <c:spPr>
            <a:solidFill>
              <a:srgbClr val="3366CC"/>
            </a:solidFill>
          </c:spPr>
          <c:invertIfNegative val="0"/>
          <c:dLbls>
            <c:dLbl>
              <c:idx val="1"/>
              <c:tx>
                <c:rich>
                  <a:bodyPr/>
                  <a:lstStyle/>
                  <a:p>
                    <a:r>
                      <a:rPr lang="en-US" sz="900" b="1"/>
                      <a:t> </a:t>
                    </a:r>
                    <a:r>
                      <a:rPr lang="en-US"/>
                      <a:t>5,267</a:t>
                    </a:r>
                  </a:p>
                  <a:p>
                    <a:r>
                      <a:rPr lang="en-US"/>
                      <a:t>(72.5% of 7,262</a:t>
                    </a:r>
                    <a:br>
                      <a:rPr lang="en-US"/>
                    </a:br>
                    <a:r>
                      <a:rPr lang="en-US"/>
                      <a:t>originally enrolled) </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900" b="1"/>
                      <a:t> </a:t>
                    </a:r>
                    <a:r>
                      <a:rPr lang="en-US"/>
                      <a:t>3,496</a:t>
                    </a:r>
                  </a:p>
                  <a:p>
                    <a:r>
                      <a:rPr lang="en-US"/>
                      <a:t>(66.4%</a:t>
                    </a:r>
                    <a:r>
                      <a:rPr lang="en-US" baseline="0"/>
                      <a:t> of 5,267 who completed program)</a:t>
                    </a:r>
                    <a:r>
                      <a:rPr lang="en-US"/>
                      <a:t> </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900" b="1"/>
                      <a:t> </a:t>
                    </a:r>
                    <a:r>
                      <a:rPr lang="en-US"/>
                      <a:t>4,194</a:t>
                    </a:r>
                  </a:p>
                  <a:p>
                    <a:r>
                      <a:rPr lang="en-US"/>
                      <a:t>(79.6% of 5,267 who</a:t>
                    </a:r>
                    <a:r>
                      <a:rPr lang="en-US" baseline="0"/>
                      <a:t> completed program</a:t>
                    </a:r>
                    <a:r>
                      <a:rPr lang="en-US"/>
                      <a:t>)</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'Fig10a-b'!$C$35:$F$35</c:f>
              <c:strCache>
                <c:ptCount val="4"/>
                <c:pt idx="0">
                  <c:v>Originally enrolled</c:v>
                </c:pt>
                <c:pt idx="1">
                  <c:v>Completed program</c:v>
                </c:pt>
                <c:pt idx="2">
                  <c:v>Passed national/state licensure certification exams</c:v>
                </c:pt>
                <c:pt idx="3">
                  <c:v>In dental-related activity</c:v>
                </c:pt>
              </c:strCache>
            </c:strRef>
          </c:cat>
          <c:val>
            <c:numRef>
              <c:f>'Fig10a-b'!$C$36:$F$36</c:f>
              <c:numCache>
                <c:formatCode>_(* #,##0_);_(* \(#,##0\);_(* "-"??_);_(@_)</c:formatCode>
                <c:ptCount val="4"/>
                <c:pt idx="0">
                  <c:v>7262</c:v>
                </c:pt>
                <c:pt idx="1">
                  <c:v>5267</c:v>
                </c:pt>
                <c:pt idx="2">
                  <c:v>3496</c:v>
                </c:pt>
                <c:pt idx="3">
                  <c:v>4194</c:v>
                </c:pt>
              </c:numCache>
            </c:numRef>
          </c:val>
        </c:ser>
        <c:dLbls>
          <c:showLegendKey val="0"/>
          <c:showVal val="0"/>
          <c:showCatName val="0"/>
          <c:showSerName val="0"/>
          <c:showPercent val="0"/>
          <c:showBubbleSize val="0"/>
        </c:dLbls>
        <c:gapWidth val="150"/>
        <c:axId val="177834632"/>
        <c:axId val="177835024"/>
      </c:barChart>
      <c:catAx>
        <c:axId val="177834632"/>
        <c:scaling>
          <c:orientation val="minMax"/>
        </c:scaling>
        <c:delete val="0"/>
        <c:axPos val="b"/>
        <c:numFmt formatCode="General" sourceLinked="0"/>
        <c:majorTickMark val="out"/>
        <c:minorTickMark val="none"/>
        <c:tickLblPos val="nextTo"/>
        <c:crossAx val="177835024"/>
        <c:crosses val="autoZero"/>
        <c:auto val="1"/>
        <c:lblAlgn val="ctr"/>
        <c:lblOffset val="100"/>
        <c:noMultiLvlLbl val="0"/>
      </c:catAx>
      <c:valAx>
        <c:axId val="177835024"/>
        <c:scaling>
          <c:orientation val="minMax"/>
          <c:max val="10000"/>
        </c:scaling>
        <c:delete val="0"/>
        <c:axPos val="l"/>
        <c:majorGridlines>
          <c:spPr>
            <a:ln>
              <a:solidFill>
                <a:schemeClr val="bg1">
                  <a:lumMod val="95000"/>
                </a:schemeClr>
              </a:solidFill>
            </a:ln>
          </c:spPr>
        </c:majorGridlines>
        <c:title>
          <c:tx>
            <c:rich>
              <a:bodyPr rot="-5400000" vert="horz"/>
              <a:lstStyle/>
              <a:p>
                <a:pPr>
                  <a:defRPr/>
                </a:pPr>
                <a:r>
                  <a:rPr lang="en-US"/>
                  <a:t>Number</a:t>
                </a:r>
              </a:p>
            </c:rich>
          </c:tx>
          <c:overlay val="0"/>
        </c:title>
        <c:numFmt formatCode="#,##0" sourceLinked="0"/>
        <c:majorTickMark val="out"/>
        <c:minorTickMark val="none"/>
        <c:tickLblPos val="nextTo"/>
        <c:crossAx val="177834632"/>
        <c:crosses val="autoZero"/>
        <c:crossBetween val="between"/>
        <c:majorUnit val="2000"/>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99227179935841"/>
          <c:y val="4.8014773776546733E-2"/>
          <c:w val="0.7799884222181015"/>
          <c:h val="0.7256688650501496"/>
        </c:manualLayout>
      </c:layout>
      <c:barChart>
        <c:barDir val="bar"/>
        <c:grouping val="clustered"/>
        <c:varyColors val="0"/>
        <c:ser>
          <c:idx val="0"/>
          <c:order val="0"/>
          <c:tx>
            <c:strRef>
              <c:f>'Fig11a-c'!$C$36</c:f>
              <c:strCache>
                <c:ptCount val="1"/>
                <c:pt idx="0">
                  <c:v>2012-13</c:v>
                </c:pt>
              </c:strCache>
            </c:strRef>
          </c:tx>
          <c:spPr>
            <a:solidFill>
              <a:srgbClr val="F0B323"/>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'Fig11a-c'!$B$37:$B$42</c:f>
              <c:strCache>
                <c:ptCount val="6"/>
                <c:pt idx="0">
                  <c:v>Other</c:v>
                </c:pt>
                <c:pt idx="1">
                  <c:v>Clinical instructor</c:v>
                </c:pt>
                <c:pt idx="2">
                  <c:v>Instructor</c:v>
                </c:pt>
                <c:pt idx="3">
                  <c:v>Assistant professor</c:v>
                </c:pt>
                <c:pt idx="4">
                  <c:v>Associate professor</c:v>
                </c:pt>
                <c:pt idx="5">
                  <c:v>Professor</c:v>
                </c:pt>
              </c:strCache>
            </c:strRef>
          </c:cat>
          <c:val>
            <c:numRef>
              <c:f>'Fig11a-c'!$C$37:$C$42</c:f>
              <c:numCache>
                <c:formatCode>0.0%</c:formatCode>
                <c:ptCount val="6"/>
                <c:pt idx="0">
                  <c:v>5.4466230936819175E-2</c:v>
                </c:pt>
                <c:pt idx="1">
                  <c:v>0.20915032679738563</c:v>
                </c:pt>
                <c:pt idx="2">
                  <c:v>0.56354393609295572</c:v>
                </c:pt>
                <c:pt idx="3">
                  <c:v>5.5192447349310093E-2</c:v>
                </c:pt>
                <c:pt idx="4">
                  <c:v>4.7204066811909952E-2</c:v>
                </c:pt>
                <c:pt idx="5">
                  <c:v>7.7705156136528689E-2</c:v>
                </c:pt>
              </c:numCache>
            </c:numRef>
          </c:val>
        </c:ser>
        <c:ser>
          <c:idx val="1"/>
          <c:order val="1"/>
          <c:tx>
            <c:strRef>
              <c:f>'Fig11a-c'!$D$36</c:f>
              <c:strCache>
                <c:ptCount val="1"/>
                <c:pt idx="0">
                  <c:v>2011-12</c:v>
                </c:pt>
              </c:strCache>
            </c:strRef>
          </c:tx>
          <c:spPr>
            <a:solidFill>
              <a:srgbClr val="3366CC"/>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'Fig11a-c'!$B$37:$B$42</c:f>
              <c:strCache>
                <c:ptCount val="6"/>
                <c:pt idx="0">
                  <c:v>Other</c:v>
                </c:pt>
                <c:pt idx="1">
                  <c:v>Clinical instructor</c:v>
                </c:pt>
                <c:pt idx="2">
                  <c:v>Instructor</c:v>
                </c:pt>
                <c:pt idx="3">
                  <c:v>Assistant professor</c:v>
                </c:pt>
                <c:pt idx="4">
                  <c:v>Associate professor</c:v>
                </c:pt>
                <c:pt idx="5">
                  <c:v>Professor</c:v>
                </c:pt>
              </c:strCache>
            </c:strRef>
          </c:cat>
          <c:val>
            <c:numRef>
              <c:f>'Fig11a-c'!$D$37:$D$42</c:f>
              <c:numCache>
                <c:formatCode>0.0%</c:formatCode>
                <c:ptCount val="6"/>
                <c:pt idx="0">
                  <c:v>5.7665260196905765E-2</c:v>
                </c:pt>
                <c:pt idx="1">
                  <c:v>0.19971870604781997</c:v>
                </c:pt>
                <c:pt idx="2">
                  <c:v>0.57735583684950775</c:v>
                </c:pt>
                <c:pt idx="3">
                  <c:v>4.9226441631504921E-2</c:v>
                </c:pt>
                <c:pt idx="4">
                  <c:v>4.9226441631504921E-2</c:v>
                </c:pt>
                <c:pt idx="5">
                  <c:v>7.1729957805907171E-2</c:v>
                </c:pt>
              </c:numCache>
            </c:numRef>
          </c:val>
        </c:ser>
        <c:dLbls>
          <c:showLegendKey val="0"/>
          <c:showVal val="0"/>
          <c:showCatName val="0"/>
          <c:showSerName val="0"/>
          <c:showPercent val="0"/>
          <c:showBubbleSize val="0"/>
        </c:dLbls>
        <c:gapWidth val="150"/>
        <c:axId val="177515328"/>
        <c:axId val="177515720"/>
      </c:barChart>
      <c:catAx>
        <c:axId val="177515328"/>
        <c:scaling>
          <c:orientation val="minMax"/>
        </c:scaling>
        <c:delete val="0"/>
        <c:axPos val="l"/>
        <c:title>
          <c:tx>
            <c:rich>
              <a:bodyPr rot="-5400000" vert="horz"/>
              <a:lstStyle/>
              <a:p>
                <a:pPr>
                  <a:defRPr/>
                </a:pPr>
                <a:r>
                  <a:rPr lang="en-US"/>
                  <a:t>Rank</a:t>
                </a:r>
              </a:p>
            </c:rich>
          </c:tx>
          <c:layout>
            <c:manualLayout>
              <c:xMode val="edge"/>
              <c:yMode val="edge"/>
              <c:x val="0"/>
              <c:y val="0.45054172937524167"/>
            </c:manualLayout>
          </c:layout>
          <c:overlay val="0"/>
        </c:title>
        <c:numFmt formatCode="General" sourceLinked="0"/>
        <c:majorTickMark val="out"/>
        <c:minorTickMark val="none"/>
        <c:tickLblPos val="nextTo"/>
        <c:crossAx val="177515720"/>
        <c:crosses val="autoZero"/>
        <c:auto val="1"/>
        <c:lblAlgn val="ctr"/>
        <c:lblOffset val="100"/>
        <c:noMultiLvlLbl val="0"/>
      </c:catAx>
      <c:valAx>
        <c:axId val="177515720"/>
        <c:scaling>
          <c:orientation val="minMax"/>
          <c:max val="1"/>
        </c:scaling>
        <c:delete val="0"/>
        <c:axPos val="b"/>
        <c:majorGridlines>
          <c:spPr>
            <a:ln>
              <a:solidFill>
                <a:schemeClr val="bg1"/>
              </a:solidFill>
            </a:ln>
          </c:spPr>
        </c:majorGridlines>
        <c:numFmt formatCode="0%" sourceLinked="0"/>
        <c:majorTickMark val="out"/>
        <c:minorTickMark val="none"/>
        <c:tickLblPos val="nextTo"/>
        <c:crossAx val="177515328"/>
        <c:crosses val="autoZero"/>
        <c:crossBetween val="between"/>
      </c:valAx>
    </c:plotArea>
    <c:legend>
      <c:legendPos val="b"/>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clustered"/>
        <c:varyColors val="0"/>
        <c:ser>
          <c:idx val="0"/>
          <c:order val="0"/>
          <c:tx>
            <c:strRef>
              <c:f>'Fig11a-c'!$D$8</c:f>
              <c:strCache>
                <c:ptCount val="1"/>
                <c:pt idx="0">
                  <c:v>2012-13</c:v>
                </c:pt>
              </c:strCache>
            </c:strRef>
          </c:tx>
          <c:spPr>
            <a:solidFill>
              <a:srgbClr val="F0B323"/>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'Fig11a-c'!$C$9:$C$15</c:f>
              <c:strCache>
                <c:ptCount val="7"/>
                <c:pt idx="0">
                  <c:v>Other</c:v>
                </c:pt>
                <c:pt idx="1">
                  <c:v>DDS/DMD</c:v>
                </c:pt>
                <c:pt idx="2">
                  <c:v>EdD/PhD</c:v>
                </c:pt>
                <c:pt idx="3">
                  <c:v>Master's degree</c:v>
                </c:pt>
                <c:pt idx="4">
                  <c:v>Bachelor's degree</c:v>
                </c:pt>
                <c:pt idx="5">
                  <c:v>Associate degree</c:v>
                </c:pt>
                <c:pt idx="6">
                  <c:v>Certificate/diploma</c:v>
                </c:pt>
              </c:strCache>
            </c:strRef>
          </c:cat>
          <c:val>
            <c:numRef>
              <c:f>'Fig11a-c'!$D$9:$D$15</c:f>
              <c:numCache>
                <c:formatCode>0.0%</c:formatCode>
                <c:ptCount val="7"/>
                <c:pt idx="0">
                  <c:v>1.0893246187363835E-2</c:v>
                </c:pt>
                <c:pt idx="1">
                  <c:v>0.15177923021060277</c:v>
                </c:pt>
                <c:pt idx="2">
                  <c:v>1.0167029774872912E-2</c:v>
                </c:pt>
                <c:pt idx="3">
                  <c:v>0.1786492374727669</c:v>
                </c:pt>
                <c:pt idx="4">
                  <c:v>0.35584604212055193</c:v>
                </c:pt>
                <c:pt idx="5">
                  <c:v>0.16049382716049382</c:v>
                </c:pt>
                <c:pt idx="6">
                  <c:v>0.13580246913580246</c:v>
                </c:pt>
              </c:numCache>
            </c:numRef>
          </c:val>
        </c:ser>
        <c:ser>
          <c:idx val="1"/>
          <c:order val="1"/>
          <c:tx>
            <c:strRef>
              <c:f>'Fig11a-c'!$E$8</c:f>
              <c:strCache>
                <c:ptCount val="1"/>
                <c:pt idx="0">
                  <c:v>2011-12</c:v>
                </c:pt>
              </c:strCache>
            </c:strRef>
          </c:tx>
          <c:spPr>
            <a:solidFill>
              <a:srgbClr val="3366CC"/>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'Fig11a-c'!$C$9:$C$15</c:f>
              <c:strCache>
                <c:ptCount val="7"/>
                <c:pt idx="0">
                  <c:v>Other</c:v>
                </c:pt>
                <c:pt idx="1">
                  <c:v>DDS/DMD</c:v>
                </c:pt>
                <c:pt idx="2">
                  <c:v>EdD/PhD</c:v>
                </c:pt>
                <c:pt idx="3">
                  <c:v>Master's degree</c:v>
                </c:pt>
                <c:pt idx="4">
                  <c:v>Bachelor's degree</c:v>
                </c:pt>
                <c:pt idx="5">
                  <c:v>Associate degree</c:v>
                </c:pt>
                <c:pt idx="6">
                  <c:v>Certificate/diploma</c:v>
                </c:pt>
              </c:strCache>
            </c:strRef>
          </c:cat>
          <c:val>
            <c:numRef>
              <c:f>'Fig11a-c'!$E$9:$E$15</c:f>
              <c:numCache>
                <c:formatCode>0.0%</c:formatCode>
                <c:ptCount val="7"/>
                <c:pt idx="0">
                  <c:v>1.969057665260197E-2</c:v>
                </c:pt>
                <c:pt idx="1">
                  <c:v>0.14064697609001406</c:v>
                </c:pt>
                <c:pt idx="2">
                  <c:v>1.0548523206751054E-2</c:v>
                </c:pt>
                <c:pt idx="3">
                  <c:v>0.17721518987341772</c:v>
                </c:pt>
                <c:pt idx="4">
                  <c:v>0.34247538677918427</c:v>
                </c:pt>
                <c:pt idx="5">
                  <c:v>0.16244725738396623</c:v>
                </c:pt>
                <c:pt idx="6">
                  <c:v>0.15260196905766527</c:v>
                </c:pt>
              </c:numCache>
            </c:numRef>
          </c:val>
        </c:ser>
        <c:dLbls>
          <c:showLegendKey val="0"/>
          <c:showVal val="0"/>
          <c:showCatName val="0"/>
          <c:showSerName val="0"/>
          <c:showPercent val="0"/>
          <c:showBubbleSize val="0"/>
        </c:dLbls>
        <c:gapWidth val="150"/>
        <c:axId val="177516504"/>
        <c:axId val="177516896"/>
      </c:barChart>
      <c:catAx>
        <c:axId val="177516504"/>
        <c:scaling>
          <c:orientation val="minMax"/>
        </c:scaling>
        <c:delete val="0"/>
        <c:axPos val="l"/>
        <c:title>
          <c:tx>
            <c:rich>
              <a:bodyPr rot="-5400000" vert="horz"/>
              <a:lstStyle/>
              <a:p>
                <a:pPr>
                  <a:defRPr/>
                </a:pPr>
                <a:r>
                  <a:rPr lang="en-US"/>
                  <a:t>Degree</a:t>
                </a:r>
              </a:p>
            </c:rich>
          </c:tx>
          <c:overlay val="0"/>
        </c:title>
        <c:numFmt formatCode="General" sourceLinked="0"/>
        <c:majorTickMark val="out"/>
        <c:minorTickMark val="none"/>
        <c:tickLblPos val="nextTo"/>
        <c:crossAx val="177516896"/>
        <c:crosses val="autoZero"/>
        <c:auto val="1"/>
        <c:lblAlgn val="ctr"/>
        <c:lblOffset val="100"/>
        <c:noMultiLvlLbl val="0"/>
      </c:catAx>
      <c:valAx>
        <c:axId val="177516896"/>
        <c:scaling>
          <c:orientation val="minMax"/>
          <c:max val="1"/>
        </c:scaling>
        <c:delete val="0"/>
        <c:axPos val="b"/>
        <c:majorGridlines>
          <c:spPr>
            <a:ln>
              <a:solidFill>
                <a:sysClr val="window" lastClr="FFFFFF"/>
              </a:solidFill>
            </a:ln>
          </c:spPr>
        </c:majorGridlines>
        <c:numFmt formatCode="0%" sourceLinked="0"/>
        <c:majorTickMark val="out"/>
        <c:minorTickMark val="none"/>
        <c:tickLblPos val="nextTo"/>
        <c:crossAx val="177516504"/>
        <c:crosses val="autoZero"/>
        <c:crossBetween val="between"/>
      </c:valAx>
    </c:plotArea>
    <c:legend>
      <c:legendPos val="b"/>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barChart>
        <c:barDir val="col"/>
        <c:grouping val="clustered"/>
        <c:varyColors val="0"/>
        <c:ser>
          <c:idx val="0"/>
          <c:order val="0"/>
          <c:tx>
            <c:strRef>
              <c:f>'[2]Fig1a-c'!$D$7</c:f>
              <c:strCache>
                <c:ptCount val="1"/>
                <c:pt idx="0">
                  <c:v>First-year capacity</c:v>
                </c:pt>
              </c:strCache>
            </c:strRef>
          </c:tx>
          <c:spPr>
            <a:solidFill>
              <a:srgbClr val="3366CC"/>
            </a:solidFill>
          </c:spPr>
          <c:invertIfNegative val="0"/>
          <c:dLbls>
            <c:dLbl>
              <c:idx val="0"/>
              <c:layout>
                <c:manualLayout>
                  <c:x val="0"/>
                  <c:y val="-1.602564102564102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3478260869565313E-3"/>
                  <c:y val="-6.4102564102564196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a:lstStyle/>
              <a:p>
                <a:pPr>
                  <a:defRPr sz="900"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'[2]Fig1a-c'!$C$8:$C$18</c:f>
              <c:strCache>
                <c:ptCount val="11"/>
                <c:pt idx="0">
                  <c:v>2002-03</c:v>
                </c:pt>
                <c:pt idx="1">
                  <c:v>2003-04</c:v>
                </c:pt>
                <c:pt idx="2">
                  <c:v>2004-05</c:v>
                </c:pt>
                <c:pt idx="3">
                  <c:v>2005-06</c:v>
                </c:pt>
                <c:pt idx="4">
                  <c:v>2006-07</c:v>
                </c:pt>
                <c:pt idx="5">
                  <c:v>2007-08</c:v>
                </c:pt>
                <c:pt idx="6">
                  <c:v>2008-09</c:v>
                </c:pt>
                <c:pt idx="7">
                  <c:v>2009-10</c:v>
                </c:pt>
                <c:pt idx="8">
                  <c:v>2010-11</c:v>
                </c:pt>
                <c:pt idx="9">
                  <c:v>2011-12</c:v>
                </c:pt>
                <c:pt idx="10">
                  <c:v>2012-13</c:v>
                </c:pt>
              </c:strCache>
            </c:strRef>
          </c:cat>
          <c:val>
            <c:numRef>
              <c:f>'[2]Fig1a-c'!$D$8:$D$18</c:f>
              <c:numCache>
                <c:formatCode>General</c:formatCode>
                <c:ptCount val="11"/>
                <c:pt idx="0">
                  <c:v>7261</c:v>
                </c:pt>
                <c:pt idx="1">
                  <c:v>7524</c:v>
                </c:pt>
                <c:pt idx="2">
                  <c:v>7491</c:v>
                </c:pt>
                <c:pt idx="3">
                  <c:v>7696</c:v>
                </c:pt>
                <c:pt idx="4">
                  <c:v>7898</c:v>
                </c:pt>
                <c:pt idx="5">
                  <c:v>8166</c:v>
                </c:pt>
                <c:pt idx="6">
                  <c:v>8690</c:v>
                </c:pt>
                <c:pt idx="7">
                  <c:v>8620</c:v>
                </c:pt>
                <c:pt idx="8">
                  <c:v>9185</c:v>
                </c:pt>
                <c:pt idx="9">
                  <c:v>9479</c:v>
                </c:pt>
                <c:pt idx="10">
                  <c:v>9613</c:v>
                </c:pt>
              </c:numCache>
            </c:numRef>
          </c:val>
        </c:ser>
        <c:ser>
          <c:idx val="1"/>
          <c:order val="1"/>
          <c:tx>
            <c:strRef>
              <c:f>'[2]Fig1a-c'!$E$7</c:f>
              <c:strCache>
                <c:ptCount val="1"/>
                <c:pt idx="0">
                  <c:v>First-year enrollment</c:v>
                </c:pt>
              </c:strCache>
            </c:strRef>
          </c:tx>
          <c:spPr>
            <a:solidFill>
              <a:srgbClr val="F0B323"/>
            </a:solidFill>
          </c:spPr>
          <c:invertIfNegative val="0"/>
          <c:dLbls>
            <c:dLbl>
              <c:idx val="0"/>
              <c:layout>
                <c:manualLayout>
                  <c:x val="6.9504778453518754E-3"/>
                  <c:y val="-2.9380002480046258E-17"/>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144927536231882E-2"/>
                  <c:y val="9.6153846153846662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8.6956521739130679E-3"/>
                  <c:y val="1.9230769230769225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0144927536231882E-2"/>
                  <c:y val="1.6025641025640965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8.6956521739130158E-3"/>
                  <c:y val="9.6153846153846662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0144927536231882E-2"/>
                  <c:y val="9.6153846153846662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9.2673037938025699E-3"/>
                  <c:y val="6.410256410256476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1.0144927536231882E-2"/>
                  <c:y val="9.6151322430850349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9.2824452547254632E-3"/>
                  <c:y val="3.2051282051282081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8.6956521739131546E-3"/>
                  <c:y val="6.4102564102564196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a:lstStyle/>
              <a:p>
                <a:pPr>
                  <a:defRPr sz="900"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'[2]Fig1a-c'!$C$8:$C$18</c:f>
              <c:strCache>
                <c:ptCount val="11"/>
                <c:pt idx="0">
                  <c:v>2002-03</c:v>
                </c:pt>
                <c:pt idx="1">
                  <c:v>2003-04</c:v>
                </c:pt>
                <c:pt idx="2">
                  <c:v>2004-05</c:v>
                </c:pt>
                <c:pt idx="3">
                  <c:v>2005-06</c:v>
                </c:pt>
                <c:pt idx="4">
                  <c:v>2006-07</c:v>
                </c:pt>
                <c:pt idx="5">
                  <c:v>2007-08</c:v>
                </c:pt>
                <c:pt idx="6">
                  <c:v>2008-09</c:v>
                </c:pt>
                <c:pt idx="7">
                  <c:v>2009-10</c:v>
                </c:pt>
                <c:pt idx="8">
                  <c:v>2010-11</c:v>
                </c:pt>
                <c:pt idx="9">
                  <c:v>2011-12</c:v>
                </c:pt>
                <c:pt idx="10">
                  <c:v>2012-13</c:v>
                </c:pt>
              </c:strCache>
            </c:strRef>
          </c:cat>
          <c:val>
            <c:numRef>
              <c:f>'[2]Fig1a-c'!$E$8:$E$18</c:f>
              <c:numCache>
                <c:formatCode>General</c:formatCode>
                <c:ptCount val="11"/>
                <c:pt idx="0">
                  <c:v>6729</c:v>
                </c:pt>
                <c:pt idx="1">
                  <c:v>6889</c:v>
                </c:pt>
                <c:pt idx="2">
                  <c:v>7214</c:v>
                </c:pt>
                <c:pt idx="3">
                  <c:v>7393</c:v>
                </c:pt>
                <c:pt idx="4">
                  <c:v>7420</c:v>
                </c:pt>
                <c:pt idx="5">
                  <c:v>7525</c:v>
                </c:pt>
                <c:pt idx="6">
                  <c:v>7690</c:v>
                </c:pt>
                <c:pt idx="7">
                  <c:v>7784</c:v>
                </c:pt>
                <c:pt idx="8">
                  <c:v>8007</c:v>
                </c:pt>
                <c:pt idx="9">
                  <c:v>8110</c:v>
                </c:pt>
                <c:pt idx="10">
                  <c:v>8258</c:v>
                </c:pt>
              </c:numCache>
            </c:numRef>
          </c:val>
        </c:ser>
        <c:dLbls>
          <c:showLegendKey val="0"/>
          <c:showVal val="0"/>
          <c:showCatName val="0"/>
          <c:showSerName val="0"/>
          <c:showPercent val="0"/>
          <c:showBubbleSize val="0"/>
        </c:dLbls>
        <c:gapWidth val="150"/>
        <c:axId val="161933752"/>
        <c:axId val="161944536"/>
      </c:barChart>
      <c:lineChart>
        <c:grouping val="standard"/>
        <c:varyColors val="0"/>
        <c:ser>
          <c:idx val="2"/>
          <c:order val="2"/>
          <c:tx>
            <c:strRef>
              <c:f>'[2]Fig1a-c'!$F$7</c:f>
              <c:strCache>
                <c:ptCount val="1"/>
                <c:pt idx="0">
                  <c:v>Number of Programs</c:v>
                </c:pt>
              </c:strCache>
            </c:strRef>
          </c:tx>
          <c:spPr>
            <a:ln>
              <a:solidFill>
                <a:srgbClr val="C8102E"/>
              </a:solidFill>
              <a:prstDash val="sysDash"/>
            </a:ln>
          </c:spPr>
          <c:marker>
            <c:symbol val="triangle"/>
            <c:size val="7"/>
            <c:spPr>
              <a:solidFill>
                <a:srgbClr val="C8102E"/>
              </a:solidFill>
              <a:ln>
                <a:solidFill>
                  <a:schemeClr val="bg1"/>
                </a:solidFill>
              </a:ln>
            </c:spPr>
          </c:marker>
          <c:dLbls>
            <c:spPr>
              <a:solidFill>
                <a:schemeClr val="bg1"/>
              </a:solidFill>
            </c:spPr>
            <c:txPr>
              <a:bodyPr/>
              <a:lstStyle/>
              <a:p>
                <a:pPr>
                  <a:defRPr sz="900" b="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'[2]Fig1a-c'!$C$8:$C$18</c:f>
              <c:strCache>
                <c:ptCount val="11"/>
                <c:pt idx="0">
                  <c:v>2002-03</c:v>
                </c:pt>
                <c:pt idx="1">
                  <c:v>2003-04</c:v>
                </c:pt>
                <c:pt idx="2">
                  <c:v>2004-05</c:v>
                </c:pt>
                <c:pt idx="3">
                  <c:v>2005-06</c:v>
                </c:pt>
                <c:pt idx="4">
                  <c:v>2006-07</c:v>
                </c:pt>
                <c:pt idx="5">
                  <c:v>2007-08</c:v>
                </c:pt>
                <c:pt idx="6">
                  <c:v>2008-09</c:v>
                </c:pt>
                <c:pt idx="7">
                  <c:v>2009-10</c:v>
                </c:pt>
                <c:pt idx="8">
                  <c:v>2010-11</c:v>
                </c:pt>
                <c:pt idx="9">
                  <c:v>2011-12</c:v>
                </c:pt>
                <c:pt idx="10">
                  <c:v>2012-13</c:v>
                </c:pt>
              </c:strCache>
            </c:strRef>
          </c:cat>
          <c:val>
            <c:numRef>
              <c:f>'[2]Fig1a-c'!$F$8:$F$18</c:f>
              <c:numCache>
                <c:formatCode>General</c:formatCode>
                <c:ptCount val="11"/>
                <c:pt idx="0">
                  <c:v>265</c:v>
                </c:pt>
                <c:pt idx="1">
                  <c:v>273</c:v>
                </c:pt>
                <c:pt idx="2">
                  <c:v>277</c:v>
                </c:pt>
                <c:pt idx="3">
                  <c:v>285</c:v>
                </c:pt>
                <c:pt idx="4">
                  <c:v>286</c:v>
                </c:pt>
                <c:pt idx="5">
                  <c:v>293</c:v>
                </c:pt>
                <c:pt idx="6">
                  <c:v>301</c:v>
                </c:pt>
                <c:pt idx="7">
                  <c:v>309</c:v>
                </c:pt>
                <c:pt idx="8">
                  <c:v>323</c:v>
                </c:pt>
                <c:pt idx="9">
                  <c:v>332</c:v>
                </c:pt>
                <c:pt idx="10">
                  <c:v>335</c:v>
                </c:pt>
              </c:numCache>
            </c:numRef>
          </c:val>
          <c:smooth val="0"/>
        </c:ser>
        <c:dLbls>
          <c:showLegendKey val="0"/>
          <c:showVal val="0"/>
          <c:showCatName val="0"/>
          <c:showSerName val="0"/>
          <c:showPercent val="0"/>
          <c:showBubbleSize val="0"/>
        </c:dLbls>
        <c:marker val="1"/>
        <c:smooth val="0"/>
        <c:axId val="161965784"/>
        <c:axId val="161957208"/>
      </c:lineChart>
      <c:catAx>
        <c:axId val="161933752"/>
        <c:scaling>
          <c:orientation val="minMax"/>
        </c:scaling>
        <c:delete val="0"/>
        <c:axPos val="b"/>
        <c:title>
          <c:tx>
            <c:rich>
              <a:bodyPr/>
              <a:lstStyle/>
              <a:p>
                <a:pPr>
                  <a:defRPr/>
                </a:pPr>
                <a:r>
                  <a:rPr lang="en-US"/>
                  <a:t>Academic Year</a:t>
                </a:r>
              </a:p>
            </c:rich>
          </c:tx>
          <c:layout>
            <c:manualLayout>
              <c:xMode val="edge"/>
              <c:yMode val="edge"/>
              <c:x val="0.46422097772537863"/>
              <c:y val="0.86446168988491756"/>
            </c:manualLayout>
          </c:layout>
          <c:overlay val="0"/>
        </c:title>
        <c:numFmt formatCode="General" sourceLinked="0"/>
        <c:majorTickMark val="out"/>
        <c:minorTickMark val="none"/>
        <c:tickLblPos val="nextTo"/>
        <c:crossAx val="161944536"/>
        <c:crosses val="autoZero"/>
        <c:auto val="1"/>
        <c:lblAlgn val="ctr"/>
        <c:lblOffset val="100"/>
        <c:noMultiLvlLbl val="0"/>
      </c:catAx>
      <c:valAx>
        <c:axId val="161944536"/>
        <c:scaling>
          <c:orientation val="minMax"/>
          <c:max val="10000"/>
        </c:scaling>
        <c:delete val="0"/>
        <c:axPos val="l"/>
        <c:majorGridlines>
          <c:spPr>
            <a:ln>
              <a:solidFill>
                <a:schemeClr val="bg1"/>
              </a:solidFill>
            </a:ln>
          </c:spPr>
        </c:majorGridlines>
        <c:title>
          <c:tx>
            <c:rich>
              <a:bodyPr rot="-5400000" vert="horz"/>
              <a:lstStyle/>
              <a:p>
                <a:pPr>
                  <a:defRPr/>
                </a:pPr>
                <a:r>
                  <a:rPr lang="en-US"/>
                  <a:t>Capacity/Enrollment</a:t>
                </a:r>
              </a:p>
            </c:rich>
          </c:tx>
          <c:overlay val="0"/>
        </c:title>
        <c:numFmt formatCode="#,##0" sourceLinked="0"/>
        <c:majorTickMark val="out"/>
        <c:minorTickMark val="none"/>
        <c:tickLblPos val="nextTo"/>
        <c:crossAx val="161933752"/>
        <c:crosses val="autoZero"/>
        <c:crossBetween val="between"/>
        <c:majorUnit val="2000"/>
      </c:valAx>
      <c:valAx>
        <c:axId val="161957208"/>
        <c:scaling>
          <c:orientation val="minMax"/>
          <c:max val="500"/>
        </c:scaling>
        <c:delete val="0"/>
        <c:axPos val="r"/>
        <c:title>
          <c:tx>
            <c:rich>
              <a:bodyPr rot="5400000" vert="horz"/>
              <a:lstStyle/>
              <a:p>
                <a:pPr>
                  <a:defRPr/>
                </a:pPr>
                <a:r>
                  <a:rPr lang="en-US"/>
                  <a:t>Number of Programs</a:t>
                </a:r>
              </a:p>
            </c:rich>
          </c:tx>
          <c:overlay val="0"/>
        </c:title>
        <c:numFmt formatCode="#,##0" sourceLinked="0"/>
        <c:majorTickMark val="out"/>
        <c:minorTickMark val="none"/>
        <c:tickLblPos val="nextTo"/>
        <c:crossAx val="161965784"/>
        <c:crosses val="max"/>
        <c:crossBetween val="between"/>
        <c:majorUnit val="100"/>
      </c:valAx>
      <c:catAx>
        <c:axId val="161965784"/>
        <c:scaling>
          <c:orientation val="minMax"/>
        </c:scaling>
        <c:delete val="1"/>
        <c:axPos val="b"/>
        <c:numFmt formatCode="General" sourceLinked="1"/>
        <c:majorTickMark val="out"/>
        <c:minorTickMark val="none"/>
        <c:tickLblPos val="none"/>
        <c:crossAx val="161957208"/>
        <c:crosses val="autoZero"/>
        <c:auto val="1"/>
        <c:lblAlgn val="ctr"/>
        <c:lblOffset val="100"/>
        <c:noMultiLvlLbl val="0"/>
      </c:catAx>
    </c:plotArea>
    <c:legend>
      <c:legendPos val="b"/>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44" l="0.70000000000000095" r="0.70000000000000095" t="0.75000000000000144" header="0.30000000000000021" footer="0.30000000000000021"/>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clustered"/>
        <c:varyColors val="0"/>
        <c:ser>
          <c:idx val="0"/>
          <c:order val="0"/>
          <c:tx>
            <c:strRef>
              <c:f>'Fig11a-c'!$D$68</c:f>
              <c:strCache>
                <c:ptCount val="1"/>
                <c:pt idx="0">
                  <c:v>2012-13</c:v>
                </c:pt>
              </c:strCache>
            </c:strRef>
          </c:tx>
          <c:spPr>
            <a:solidFill>
              <a:srgbClr val="F0B323"/>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'Fig11a-c'!$C$69:$C$73</c:f>
              <c:strCache>
                <c:ptCount val="5"/>
                <c:pt idx="0">
                  <c:v>Other</c:v>
                </c:pt>
                <c:pt idx="1">
                  <c:v>Dental laboratory technician</c:v>
                </c:pt>
                <c:pt idx="2">
                  <c:v>Dentist</c:v>
                </c:pt>
                <c:pt idx="3">
                  <c:v>Dental hygienist</c:v>
                </c:pt>
                <c:pt idx="4">
                  <c:v>Dental assistant</c:v>
                </c:pt>
              </c:strCache>
            </c:strRef>
          </c:cat>
          <c:val>
            <c:numRef>
              <c:f>'Fig11a-c'!$D$69:$D$73</c:f>
              <c:numCache>
                <c:formatCode>0.0%</c:formatCode>
                <c:ptCount val="5"/>
                <c:pt idx="0">
                  <c:v>3.3000000000000002E-2</c:v>
                </c:pt>
                <c:pt idx="1">
                  <c:v>2.2000000000000001E-3</c:v>
                </c:pt>
                <c:pt idx="2">
                  <c:v>0.152</c:v>
                </c:pt>
                <c:pt idx="3">
                  <c:v>0.28499999999999998</c:v>
                </c:pt>
                <c:pt idx="4">
                  <c:v>0.70299999999999996</c:v>
                </c:pt>
              </c:numCache>
            </c:numRef>
          </c:val>
        </c:ser>
        <c:ser>
          <c:idx val="1"/>
          <c:order val="1"/>
          <c:tx>
            <c:strRef>
              <c:f>'Fig11a-c'!$E$68</c:f>
              <c:strCache>
                <c:ptCount val="1"/>
                <c:pt idx="0">
                  <c:v>2011-12</c:v>
                </c:pt>
              </c:strCache>
            </c:strRef>
          </c:tx>
          <c:spPr>
            <a:solidFill>
              <a:srgbClr val="3366CC"/>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'Fig11a-c'!$C$69:$C$73</c:f>
              <c:strCache>
                <c:ptCount val="5"/>
                <c:pt idx="0">
                  <c:v>Other</c:v>
                </c:pt>
                <c:pt idx="1">
                  <c:v>Dental laboratory technician</c:v>
                </c:pt>
                <c:pt idx="2">
                  <c:v>Dentist</c:v>
                </c:pt>
                <c:pt idx="3">
                  <c:v>Dental hygienist</c:v>
                </c:pt>
                <c:pt idx="4">
                  <c:v>Dental assistant</c:v>
                </c:pt>
              </c:strCache>
            </c:strRef>
          </c:cat>
          <c:val>
            <c:numRef>
              <c:f>'Fig11a-c'!$E$69:$E$73</c:f>
              <c:numCache>
                <c:formatCode>0.0%</c:formatCode>
                <c:ptCount val="5"/>
                <c:pt idx="0">
                  <c:v>3.867791842475387E-2</c:v>
                </c:pt>
                <c:pt idx="1">
                  <c:v>2.8129395218002813E-3</c:v>
                </c:pt>
                <c:pt idx="2">
                  <c:v>0.13080168776371309</c:v>
                </c:pt>
                <c:pt idx="3">
                  <c:v>0.2580872011251758</c:v>
                </c:pt>
                <c:pt idx="4">
                  <c:v>0.74824191279887486</c:v>
                </c:pt>
              </c:numCache>
            </c:numRef>
          </c:val>
        </c:ser>
        <c:dLbls>
          <c:showLegendKey val="0"/>
          <c:showVal val="0"/>
          <c:showCatName val="0"/>
          <c:showSerName val="0"/>
          <c:showPercent val="0"/>
          <c:showBubbleSize val="0"/>
        </c:dLbls>
        <c:gapWidth val="150"/>
        <c:axId val="177517680"/>
        <c:axId val="177518072"/>
      </c:barChart>
      <c:catAx>
        <c:axId val="177517680"/>
        <c:scaling>
          <c:orientation val="minMax"/>
        </c:scaling>
        <c:delete val="0"/>
        <c:axPos val="l"/>
        <c:title>
          <c:tx>
            <c:rich>
              <a:bodyPr rot="-5400000" vert="horz"/>
              <a:lstStyle/>
              <a:p>
                <a:pPr>
                  <a:defRPr/>
                </a:pPr>
                <a:r>
                  <a:rPr lang="en-US"/>
                  <a:t>Discipline</a:t>
                </a:r>
              </a:p>
            </c:rich>
          </c:tx>
          <c:overlay val="0"/>
        </c:title>
        <c:numFmt formatCode="General" sourceLinked="0"/>
        <c:majorTickMark val="out"/>
        <c:minorTickMark val="none"/>
        <c:tickLblPos val="nextTo"/>
        <c:crossAx val="177518072"/>
        <c:crosses val="autoZero"/>
        <c:auto val="1"/>
        <c:lblAlgn val="ctr"/>
        <c:lblOffset val="100"/>
        <c:noMultiLvlLbl val="0"/>
      </c:catAx>
      <c:valAx>
        <c:axId val="177518072"/>
        <c:scaling>
          <c:orientation val="minMax"/>
          <c:max val="1"/>
        </c:scaling>
        <c:delete val="0"/>
        <c:axPos val="b"/>
        <c:majorGridlines>
          <c:spPr>
            <a:ln>
              <a:solidFill>
                <a:sysClr val="window" lastClr="FFFFFF"/>
              </a:solidFill>
            </a:ln>
          </c:spPr>
        </c:majorGridlines>
        <c:numFmt formatCode="0%" sourceLinked="0"/>
        <c:majorTickMark val="out"/>
        <c:minorTickMark val="none"/>
        <c:tickLblPos val="nextTo"/>
        <c:crossAx val="177517680"/>
        <c:crosses val="autoZero"/>
        <c:crossBetween val="between"/>
      </c:valAx>
    </c:plotArea>
    <c:legend>
      <c:legendPos val="b"/>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'[2]Fig1a-c'!$D$38</c:f>
              <c:strCache>
                <c:ptCount val="1"/>
                <c:pt idx="0">
                  <c:v>First-year capacity</c:v>
                </c:pt>
              </c:strCache>
            </c:strRef>
          </c:tx>
          <c:spPr>
            <a:solidFill>
              <a:srgbClr val="3366CC"/>
            </a:solidFill>
            <a:ln>
              <a:noFill/>
            </a:ln>
          </c:spPr>
          <c:invertIfNegative val="0"/>
          <c:dLbls>
            <c:dLbl>
              <c:idx val="9"/>
              <c:layout>
                <c:manualLayout>
                  <c:x val="1.1604293588627801E-3"/>
                  <c:y val="-1.4453477868111981E-2"/>
                </c:manualLayout>
              </c:layout>
              <c:tx>
                <c:rich>
                  <a:bodyPr/>
                  <a:lstStyle/>
                  <a:p>
                    <a:r>
                      <a:rPr lang="en-US" sz="900"/>
                      <a:t> </a:t>
                    </a:r>
                    <a:r>
                      <a:rPr lang="en-US"/>
                      <a:t>15,784 </a:t>
                    </a:r>
                  </a:p>
                </c:rich>
              </c:tx>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'[2]Fig1a-c'!$C$39:$C$49</c:f>
              <c:strCache>
                <c:ptCount val="11"/>
                <c:pt idx="0">
                  <c:v>2002-03</c:v>
                </c:pt>
                <c:pt idx="1">
                  <c:v>2003-04</c:v>
                </c:pt>
                <c:pt idx="2">
                  <c:v>2004-05</c:v>
                </c:pt>
                <c:pt idx="3">
                  <c:v>2005-06</c:v>
                </c:pt>
                <c:pt idx="4">
                  <c:v>2006-07</c:v>
                </c:pt>
                <c:pt idx="5">
                  <c:v>2007-08</c:v>
                </c:pt>
                <c:pt idx="6">
                  <c:v>2008-09</c:v>
                </c:pt>
                <c:pt idx="7">
                  <c:v>2009-10</c:v>
                </c:pt>
                <c:pt idx="8">
                  <c:v>2010-11</c:v>
                </c:pt>
                <c:pt idx="9">
                  <c:v>2011-12</c:v>
                </c:pt>
                <c:pt idx="10">
                  <c:v>2012-13</c:v>
                </c:pt>
              </c:strCache>
            </c:strRef>
          </c:cat>
          <c:val>
            <c:numRef>
              <c:f>'[2]Fig1a-c'!$D$39:$D$49</c:f>
              <c:numCache>
                <c:formatCode>General</c:formatCode>
                <c:ptCount val="11"/>
                <c:pt idx="0">
                  <c:v>9725</c:v>
                </c:pt>
                <c:pt idx="1">
                  <c:v>9367</c:v>
                </c:pt>
                <c:pt idx="2">
                  <c:v>10465</c:v>
                </c:pt>
                <c:pt idx="3">
                  <c:v>11367</c:v>
                </c:pt>
                <c:pt idx="4">
                  <c:v>13148</c:v>
                </c:pt>
                <c:pt idx="5">
                  <c:v>13674</c:v>
                </c:pt>
                <c:pt idx="6">
                  <c:v>14596</c:v>
                </c:pt>
                <c:pt idx="7">
                  <c:v>15149</c:v>
                </c:pt>
                <c:pt idx="8">
                  <c:v>15122</c:v>
                </c:pt>
                <c:pt idx="9">
                  <c:v>15784</c:v>
                </c:pt>
                <c:pt idx="10">
                  <c:v>13330</c:v>
                </c:pt>
              </c:numCache>
            </c:numRef>
          </c:val>
        </c:ser>
        <c:ser>
          <c:idx val="1"/>
          <c:order val="1"/>
          <c:tx>
            <c:strRef>
              <c:f>'[2]Fig1a-c'!$E$38</c:f>
              <c:strCache>
                <c:ptCount val="1"/>
                <c:pt idx="0">
                  <c:v>First-year enrollment</c:v>
                </c:pt>
              </c:strCache>
            </c:strRef>
          </c:tx>
          <c:spPr>
            <a:solidFill>
              <a:srgbClr val="F0B323"/>
            </a:solidFill>
          </c:spPr>
          <c:invertIfNegative val="0"/>
          <c:dLbls>
            <c:dLbl>
              <c:idx val="1"/>
              <c:layout>
                <c:manualLayout>
                  <c:x val="1.2764722947490571E-2"/>
                  <c:y val="7.2267389340560824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2764722947490571E-2"/>
                  <c:y val="1.0840108401084105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0443864229765063E-2"/>
                  <c:y val="7.2267389340560104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5.80214679431391E-3"/>
                  <c:y val="1.084010840108404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9.2834348709022862E-3"/>
                  <c:y val="1.084010840108404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2834348709022862E-3"/>
                  <c:y val="1.084010840108404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3925152306353385E-2"/>
                  <c:y val="0"/>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1.1604293588627797E-2"/>
                  <c:y val="-7.2267389340560104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6.9625761531766864E-3"/>
                  <c:y val="0"/>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6417174354511388E-3"/>
                  <c:y val="7.2267389340560104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'[2]Fig1a-c'!$C$39:$C$49</c:f>
              <c:strCache>
                <c:ptCount val="11"/>
                <c:pt idx="0">
                  <c:v>2002-03</c:v>
                </c:pt>
                <c:pt idx="1">
                  <c:v>2003-04</c:v>
                </c:pt>
                <c:pt idx="2">
                  <c:v>2004-05</c:v>
                </c:pt>
                <c:pt idx="3">
                  <c:v>2005-06</c:v>
                </c:pt>
                <c:pt idx="4">
                  <c:v>2006-07</c:v>
                </c:pt>
                <c:pt idx="5">
                  <c:v>2007-08</c:v>
                </c:pt>
                <c:pt idx="6">
                  <c:v>2008-09</c:v>
                </c:pt>
                <c:pt idx="7">
                  <c:v>2009-10</c:v>
                </c:pt>
                <c:pt idx="8">
                  <c:v>2010-11</c:v>
                </c:pt>
                <c:pt idx="9">
                  <c:v>2011-12</c:v>
                </c:pt>
                <c:pt idx="10">
                  <c:v>2012-13</c:v>
                </c:pt>
              </c:strCache>
            </c:strRef>
          </c:cat>
          <c:val>
            <c:numRef>
              <c:f>'[2]Fig1a-c'!$E$39:$E$49</c:f>
              <c:numCache>
                <c:formatCode>General</c:formatCode>
                <c:ptCount val="11"/>
                <c:pt idx="0">
                  <c:v>7304</c:v>
                </c:pt>
                <c:pt idx="1">
                  <c:v>7240</c:v>
                </c:pt>
                <c:pt idx="2">
                  <c:v>7726</c:v>
                </c:pt>
                <c:pt idx="3">
                  <c:v>8160</c:v>
                </c:pt>
                <c:pt idx="4">
                  <c:v>8279</c:v>
                </c:pt>
                <c:pt idx="5">
                  <c:v>8413</c:v>
                </c:pt>
                <c:pt idx="6">
                  <c:v>8633</c:v>
                </c:pt>
                <c:pt idx="7">
                  <c:v>10054</c:v>
                </c:pt>
                <c:pt idx="8">
                  <c:v>10390</c:v>
                </c:pt>
                <c:pt idx="9">
                  <c:v>9620</c:v>
                </c:pt>
                <c:pt idx="10">
                  <c:v>8198</c:v>
                </c:pt>
              </c:numCache>
            </c:numRef>
          </c:val>
        </c:ser>
        <c:dLbls>
          <c:showLegendKey val="0"/>
          <c:showVal val="0"/>
          <c:showCatName val="0"/>
          <c:showSerName val="0"/>
          <c:showPercent val="0"/>
          <c:showBubbleSize val="0"/>
        </c:dLbls>
        <c:gapWidth val="150"/>
        <c:axId val="176237080"/>
        <c:axId val="176241560"/>
      </c:barChart>
      <c:lineChart>
        <c:grouping val="standard"/>
        <c:varyColors val="0"/>
        <c:ser>
          <c:idx val="2"/>
          <c:order val="2"/>
          <c:tx>
            <c:strRef>
              <c:f>'[2]Fig1a-c'!$F$38</c:f>
              <c:strCache>
                <c:ptCount val="1"/>
                <c:pt idx="0">
                  <c:v>Number of Programs</c:v>
                </c:pt>
              </c:strCache>
            </c:strRef>
          </c:tx>
          <c:spPr>
            <a:ln>
              <a:solidFill>
                <a:srgbClr val="C8102E"/>
              </a:solidFill>
              <a:prstDash val="sysDash"/>
            </a:ln>
          </c:spPr>
          <c:marker>
            <c:spPr>
              <a:solidFill>
                <a:srgbClr val="C8102E"/>
              </a:solidFill>
              <a:ln>
                <a:solidFill>
                  <a:schemeClr val="bg1"/>
                </a:solidFill>
              </a:ln>
            </c:spPr>
          </c:marker>
          <c:dLbls>
            <c:spPr>
              <a:solidFill>
                <a:schemeClr val="bg1"/>
              </a:solidFill>
            </c:spPr>
            <c:txPr>
              <a:bodyPr/>
              <a:lstStyle/>
              <a:p>
                <a:pPr>
                  <a:defRPr sz="90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'[2]Fig1a-c'!$C$39:$C$49</c:f>
              <c:strCache>
                <c:ptCount val="11"/>
                <c:pt idx="0">
                  <c:v>2002-03</c:v>
                </c:pt>
                <c:pt idx="1">
                  <c:v>2003-04</c:v>
                </c:pt>
                <c:pt idx="2">
                  <c:v>2004-05</c:v>
                </c:pt>
                <c:pt idx="3">
                  <c:v>2005-06</c:v>
                </c:pt>
                <c:pt idx="4">
                  <c:v>2006-07</c:v>
                </c:pt>
                <c:pt idx="5">
                  <c:v>2007-08</c:v>
                </c:pt>
                <c:pt idx="6">
                  <c:v>2008-09</c:v>
                </c:pt>
                <c:pt idx="7">
                  <c:v>2009-10</c:v>
                </c:pt>
                <c:pt idx="8">
                  <c:v>2010-11</c:v>
                </c:pt>
                <c:pt idx="9">
                  <c:v>2011-12</c:v>
                </c:pt>
                <c:pt idx="10">
                  <c:v>2012-13</c:v>
                </c:pt>
              </c:strCache>
            </c:strRef>
          </c:cat>
          <c:val>
            <c:numRef>
              <c:f>'[2]Fig1a-c'!$F$39:$F$49</c:f>
              <c:numCache>
                <c:formatCode>General</c:formatCode>
                <c:ptCount val="11"/>
                <c:pt idx="0">
                  <c:v>259</c:v>
                </c:pt>
                <c:pt idx="1">
                  <c:v>255</c:v>
                </c:pt>
                <c:pt idx="2">
                  <c:v>259</c:v>
                </c:pt>
                <c:pt idx="3">
                  <c:v>271</c:v>
                </c:pt>
                <c:pt idx="4">
                  <c:v>268</c:v>
                </c:pt>
                <c:pt idx="5">
                  <c:v>271</c:v>
                </c:pt>
                <c:pt idx="6">
                  <c:v>272</c:v>
                </c:pt>
                <c:pt idx="7">
                  <c:v>277</c:v>
                </c:pt>
                <c:pt idx="8">
                  <c:v>279</c:v>
                </c:pt>
                <c:pt idx="9">
                  <c:v>287</c:v>
                </c:pt>
                <c:pt idx="10">
                  <c:v>278</c:v>
                </c:pt>
              </c:numCache>
            </c:numRef>
          </c:val>
          <c:smooth val="1"/>
        </c:ser>
        <c:dLbls>
          <c:showLegendKey val="0"/>
          <c:showVal val="0"/>
          <c:showCatName val="0"/>
          <c:showSerName val="0"/>
          <c:showPercent val="0"/>
          <c:showBubbleSize val="0"/>
        </c:dLbls>
        <c:marker val="1"/>
        <c:smooth val="0"/>
        <c:axId val="176262832"/>
        <c:axId val="176258328"/>
      </c:lineChart>
      <c:catAx>
        <c:axId val="176237080"/>
        <c:scaling>
          <c:orientation val="minMax"/>
        </c:scaling>
        <c:delete val="0"/>
        <c:axPos val="b"/>
        <c:title>
          <c:tx>
            <c:rich>
              <a:bodyPr/>
              <a:lstStyle/>
              <a:p>
                <a:pPr>
                  <a:defRPr/>
                </a:pPr>
                <a:r>
                  <a:rPr lang="en-US"/>
                  <a:t>Academic Year</a:t>
                </a:r>
              </a:p>
            </c:rich>
          </c:tx>
          <c:layout>
            <c:manualLayout>
              <c:xMode val="edge"/>
              <c:yMode val="edge"/>
              <c:x val="0.46467435498756982"/>
              <c:y val="0.85081137215571778"/>
            </c:manualLayout>
          </c:layout>
          <c:overlay val="0"/>
        </c:title>
        <c:numFmt formatCode="General" sourceLinked="0"/>
        <c:majorTickMark val="out"/>
        <c:minorTickMark val="none"/>
        <c:tickLblPos val="nextTo"/>
        <c:crossAx val="176241560"/>
        <c:crosses val="autoZero"/>
        <c:auto val="1"/>
        <c:lblAlgn val="ctr"/>
        <c:lblOffset val="100"/>
        <c:noMultiLvlLbl val="0"/>
      </c:catAx>
      <c:valAx>
        <c:axId val="176241560"/>
        <c:scaling>
          <c:orientation val="minMax"/>
          <c:max val="16000"/>
        </c:scaling>
        <c:delete val="0"/>
        <c:axPos val="l"/>
        <c:majorGridlines>
          <c:spPr>
            <a:ln>
              <a:solidFill>
                <a:schemeClr val="bg1"/>
              </a:solidFill>
            </a:ln>
          </c:spPr>
        </c:majorGridlines>
        <c:title>
          <c:tx>
            <c:rich>
              <a:bodyPr rot="-5400000" vert="horz"/>
              <a:lstStyle/>
              <a:p>
                <a:pPr>
                  <a:defRPr/>
                </a:pPr>
                <a:r>
                  <a:rPr lang="en-US"/>
                  <a:t>Capacity/Enrollment</a:t>
                </a:r>
              </a:p>
            </c:rich>
          </c:tx>
          <c:overlay val="0"/>
        </c:title>
        <c:numFmt formatCode="#,##0" sourceLinked="0"/>
        <c:majorTickMark val="out"/>
        <c:minorTickMark val="none"/>
        <c:tickLblPos val="nextTo"/>
        <c:crossAx val="176237080"/>
        <c:crosses val="autoZero"/>
        <c:crossBetween val="between"/>
        <c:majorUnit val="2000"/>
      </c:valAx>
      <c:valAx>
        <c:axId val="176258328"/>
        <c:scaling>
          <c:orientation val="minMax"/>
          <c:max val="600"/>
          <c:min val="0"/>
        </c:scaling>
        <c:delete val="0"/>
        <c:axPos val="r"/>
        <c:title>
          <c:tx>
            <c:rich>
              <a:bodyPr rot="5400000" vert="horz"/>
              <a:lstStyle/>
              <a:p>
                <a:pPr>
                  <a:defRPr/>
                </a:pPr>
                <a:r>
                  <a:rPr lang="en-US"/>
                  <a:t>Number of Programs</a:t>
                </a:r>
              </a:p>
            </c:rich>
          </c:tx>
          <c:overlay val="0"/>
        </c:title>
        <c:numFmt formatCode="#,##0" sourceLinked="0"/>
        <c:majorTickMark val="out"/>
        <c:minorTickMark val="none"/>
        <c:tickLblPos val="nextTo"/>
        <c:crossAx val="176262832"/>
        <c:crosses val="max"/>
        <c:crossBetween val="between"/>
        <c:majorUnit val="100"/>
      </c:valAx>
      <c:catAx>
        <c:axId val="176262832"/>
        <c:scaling>
          <c:orientation val="minMax"/>
        </c:scaling>
        <c:delete val="1"/>
        <c:axPos val="b"/>
        <c:numFmt formatCode="General" sourceLinked="1"/>
        <c:majorTickMark val="out"/>
        <c:minorTickMark val="none"/>
        <c:tickLblPos val="none"/>
        <c:crossAx val="176258328"/>
        <c:crosses val="autoZero"/>
        <c:auto val="1"/>
        <c:lblAlgn val="ctr"/>
        <c:lblOffset val="100"/>
        <c:noMultiLvlLbl val="0"/>
      </c:catAx>
    </c:plotArea>
    <c:legend>
      <c:legendPos val="b"/>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160"/>
      <c:rAngAx val="0"/>
    </c:view3D>
    <c:floor>
      <c:thickness val="0"/>
    </c:floor>
    <c:sideWall>
      <c:thickness val="0"/>
    </c:sideWall>
    <c:backWall>
      <c:thickness val="0"/>
    </c:backWall>
    <c:plotArea>
      <c:layout/>
      <c:pie3DChart>
        <c:varyColors val="1"/>
        <c:ser>
          <c:idx val="0"/>
          <c:order val="0"/>
          <c:spPr>
            <a:solidFill>
              <a:schemeClr val="accent1"/>
            </a:solidFill>
          </c:spPr>
          <c:explosion val="25"/>
          <c:dPt>
            <c:idx val="0"/>
            <c:bubble3D val="0"/>
            <c:spPr>
              <a:solidFill>
                <a:srgbClr val="3366CC"/>
              </a:solidFill>
            </c:spPr>
          </c:dPt>
          <c:dPt>
            <c:idx val="1"/>
            <c:bubble3D val="0"/>
            <c:spPr>
              <a:solidFill>
                <a:srgbClr val="F0B323"/>
              </a:solidFill>
            </c:spPr>
          </c:dPt>
          <c:dPt>
            <c:idx val="2"/>
            <c:bubble3D val="0"/>
            <c:spPr>
              <a:solidFill>
                <a:schemeClr val="bg1"/>
              </a:solidFill>
            </c:spPr>
          </c:dPt>
          <c:dPt>
            <c:idx val="3"/>
            <c:bubble3D val="0"/>
            <c:spPr>
              <a:solidFill>
                <a:schemeClr val="tx1"/>
              </a:solidFill>
            </c:spPr>
          </c:dPt>
          <c:dLbls>
            <c:dLbl>
              <c:idx val="0"/>
              <c:layout>
                <c:manualLayout>
                  <c:x val="-0.10818851045986114"/>
                  <c:y val="-2.4445690418728849E-2"/>
                </c:manualLayout>
              </c:layout>
              <c:tx>
                <c:rich>
                  <a:bodyPr/>
                  <a:lstStyle/>
                  <a:p>
                    <a:r>
                      <a:rPr lang="en-US" sz="900" b="1"/>
                      <a:t>P</a:t>
                    </a:r>
                    <a:r>
                      <a:rPr lang="en-US" b="1"/>
                      <a:t>ublic
86.0%</a:t>
                    </a:r>
                  </a:p>
                </c:rich>
              </c:tx>
              <c:showLegendKey val="0"/>
              <c:showVal val="1"/>
              <c:showCatName val="1"/>
              <c:showSerName val="0"/>
              <c:showPercent val="1"/>
              <c:showBubbleSize val="0"/>
              <c:extLst>
                <c:ext xmlns:c15="http://schemas.microsoft.com/office/drawing/2012/chart" uri="{CE6537A1-D6FC-4f65-9D91-7224C49458BB}"/>
              </c:extLst>
            </c:dLbl>
            <c:dLbl>
              <c:idx val="1"/>
              <c:layout>
                <c:manualLayout>
                  <c:x val="1.3109914174838574E-2"/>
                  <c:y val="-2.1564772556296706E-2"/>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3.6069433038661579E-2"/>
                  <c:y val="0.12206529916244546"/>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6.4069851697985611E-2"/>
                  <c:y val="-1.4828894795793841E-2"/>
                </c:manualLayout>
              </c:layou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a:lstStyle/>
              <a:p>
                <a:pPr>
                  <a:defRPr sz="900" b="1"/>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'Fig2'!$D$5:$D$8</c:f>
              <c:strCache>
                <c:ptCount val="4"/>
                <c:pt idx="0">
                  <c:v>Public</c:v>
                </c:pt>
                <c:pt idx="1">
                  <c:v>Private non-profit</c:v>
                </c:pt>
                <c:pt idx="2">
                  <c:v>Private for-profit</c:v>
                </c:pt>
                <c:pt idx="3">
                  <c:v>Other</c:v>
                </c:pt>
              </c:strCache>
            </c:strRef>
          </c:cat>
          <c:val>
            <c:numRef>
              <c:f>'Fig2'!$E$5:$E$8</c:f>
              <c:numCache>
                <c:formatCode>General</c:formatCode>
                <c:ptCount val="4"/>
                <c:pt idx="0">
                  <c:v>0.86</c:v>
                </c:pt>
                <c:pt idx="1">
                  <c:v>1.7999999999999999E-2</c:v>
                </c:pt>
                <c:pt idx="2">
                  <c:v>0.11899999999999999</c:v>
                </c:pt>
                <c:pt idx="3">
                  <c:v>3.0000000000000001E-3</c:v>
                </c:pt>
              </c:numCache>
            </c:numRef>
          </c:val>
        </c:ser>
        <c:dLbls>
          <c:showLegendKey val="0"/>
          <c:showVal val="0"/>
          <c:showCatName val="0"/>
          <c:showSerName val="0"/>
          <c:showPercent val="0"/>
          <c:showBubbleSize val="0"/>
          <c:showLeaderLines val="0"/>
        </c:dLbls>
      </c:pie3DChart>
    </c:plotArea>
    <c:plotVisOnly val="1"/>
    <c:dispBlanksAs val="zero"/>
    <c:showDLblsOverMax val="0"/>
  </c:chart>
  <c:txPr>
    <a:bodyPr/>
    <a:lstStyle/>
    <a:p>
      <a:pPr>
        <a:defRPr>
          <a:latin typeface="Arial" pitchFamily="34" charset="0"/>
          <a:cs typeface="Arial" pitchFamily="34" charset="0"/>
        </a:defRPr>
      </a:pPr>
      <a:endParaRPr lang="en-US"/>
    </a:p>
  </c:txPr>
  <c:printSettings>
    <c:headerFooter/>
    <c:pageMargins b="0.750000000000004" l="0.70000000000000062" r="0.70000000000000062" t="0.750000000000004"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264623571877876"/>
          <c:y val="2.5776210826894224E-2"/>
          <c:w val="0.86415932313694788"/>
          <c:h val="0.81657891930330062"/>
        </c:manualLayout>
      </c:layout>
      <c:barChart>
        <c:barDir val="bar"/>
        <c:grouping val="clustered"/>
        <c:varyColors val="0"/>
        <c:ser>
          <c:idx val="0"/>
          <c:order val="0"/>
          <c:tx>
            <c:strRef>
              <c:f>'Fig3a-b'!$B$7</c:f>
              <c:strCache>
                <c:ptCount val="1"/>
                <c:pt idx="0">
                  <c:v>Students Accepted</c:v>
                </c:pt>
              </c:strCache>
            </c:strRef>
          </c:tx>
          <c:spPr>
            <a:solidFill>
              <a:srgbClr val="F0B323"/>
            </a:solidFill>
            <a:ln>
              <a:noFill/>
            </a:ln>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'Fig3a-b'!$C$6:$M$6</c:f>
              <c:strCache>
                <c:ptCount val="11"/>
                <c:pt idx="0">
                  <c:v>2002-03</c:v>
                </c:pt>
                <c:pt idx="1">
                  <c:v>2003-04</c:v>
                </c:pt>
                <c:pt idx="2">
                  <c:v>2004-05</c:v>
                </c:pt>
                <c:pt idx="3">
                  <c:v>2005-06</c:v>
                </c:pt>
                <c:pt idx="4">
                  <c:v>2006-07</c:v>
                </c:pt>
                <c:pt idx="5">
                  <c:v>2007-08</c:v>
                </c:pt>
                <c:pt idx="6">
                  <c:v>2008-09</c:v>
                </c:pt>
                <c:pt idx="7">
                  <c:v>2009-10</c:v>
                </c:pt>
                <c:pt idx="8">
                  <c:v>2010-11</c:v>
                </c:pt>
                <c:pt idx="9">
                  <c:v>2011-12</c:v>
                </c:pt>
                <c:pt idx="10">
                  <c:v>2012-13</c:v>
                </c:pt>
              </c:strCache>
            </c:strRef>
          </c:cat>
          <c:val>
            <c:numRef>
              <c:f>'Fig3a-b'!$C$7:$M$7</c:f>
              <c:numCache>
                <c:formatCode>General</c:formatCode>
                <c:ptCount val="11"/>
                <c:pt idx="0">
                  <c:v>8260</c:v>
                </c:pt>
                <c:pt idx="1">
                  <c:v>8623</c:v>
                </c:pt>
                <c:pt idx="2">
                  <c:v>9335</c:v>
                </c:pt>
                <c:pt idx="3">
                  <c:v>10075</c:v>
                </c:pt>
                <c:pt idx="4">
                  <c:v>10528</c:v>
                </c:pt>
                <c:pt idx="5">
                  <c:v>10727</c:v>
                </c:pt>
                <c:pt idx="6">
                  <c:v>10614</c:v>
                </c:pt>
                <c:pt idx="7">
                  <c:v>11998</c:v>
                </c:pt>
                <c:pt idx="8">
                  <c:v>11952</c:v>
                </c:pt>
                <c:pt idx="9">
                  <c:v>11927</c:v>
                </c:pt>
                <c:pt idx="10">
                  <c:v>10897</c:v>
                </c:pt>
              </c:numCache>
            </c:numRef>
          </c:val>
        </c:ser>
        <c:ser>
          <c:idx val="1"/>
          <c:order val="1"/>
          <c:tx>
            <c:strRef>
              <c:f>'Fig3a-b'!$B$8</c:f>
              <c:strCache>
                <c:ptCount val="1"/>
                <c:pt idx="0">
                  <c:v>Applications</c:v>
                </c:pt>
              </c:strCache>
            </c:strRef>
          </c:tx>
          <c:spPr>
            <a:solidFill>
              <a:srgbClr val="3366CC"/>
            </a:solidFill>
            <a:ln>
              <a:noFill/>
            </a:ln>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'Fig3a-b'!$C$6:$M$6</c:f>
              <c:strCache>
                <c:ptCount val="11"/>
                <c:pt idx="0">
                  <c:v>2002-03</c:v>
                </c:pt>
                <c:pt idx="1">
                  <c:v>2003-04</c:v>
                </c:pt>
                <c:pt idx="2">
                  <c:v>2004-05</c:v>
                </c:pt>
                <c:pt idx="3">
                  <c:v>2005-06</c:v>
                </c:pt>
                <c:pt idx="4">
                  <c:v>2006-07</c:v>
                </c:pt>
                <c:pt idx="5">
                  <c:v>2007-08</c:v>
                </c:pt>
                <c:pt idx="6">
                  <c:v>2008-09</c:v>
                </c:pt>
                <c:pt idx="7">
                  <c:v>2009-10</c:v>
                </c:pt>
                <c:pt idx="8">
                  <c:v>2010-11</c:v>
                </c:pt>
                <c:pt idx="9">
                  <c:v>2011-12</c:v>
                </c:pt>
                <c:pt idx="10">
                  <c:v>2012-13</c:v>
                </c:pt>
              </c:strCache>
            </c:strRef>
          </c:cat>
          <c:val>
            <c:numRef>
              <c:f>'Fig3a-b'!$C$8:$M$8</c:f>
              <c:numCache>
                <c:formatCode>General</c:formatCode>
                <c:ptCount val="11"/>
                <c:pt idx="0">
                  <c:v>11954</c:v>
                </c:pt>
                <c:pt idx="1">
                  <c:v>13042</c:v>
                </c:pt>
                <c:pt idx="2">
                  <c:v>13506</c:v>
                </c:pt>
                <c:pt idx="3">
                  <c:v>14663</c:v>
                </c:pt>
                <c:pt idx="4">
                  <c:v>15264</c:v>
                </c:pt>
                <c:pt idx="5">
                  <c:v>14967</c:v>
                </c:pt>
                <c:pt idx="6">
                  <c:v>15530</c:v>
                </c:pt>
                <c:pt idx="7">
                  <c:v>18273</c:v>
                </c:pt>
                <c:pt idx="8">
                  <c:v>18642</c:v>
                </c:pt>
                <c:pt idx="9">
                  <c:v>18707</c:v>
                </c:pt>
                <c:pt idx="10">
                  <c:v>16944</c:v>
                </c:pt>
              </c:numCache>
            </c:numRef>
          </c:val>
        </c:ser>
        <c:dLbls>
          <c:showLegendKey val="0"/>
          <c:showVal val="0"/>
          <c:showCatName val="0"/>
          <c:showSerName val="0"/>
          <c:showPercent val="0"/>
          <c:showBubbleSize val="0"/>
        </c:dLbls>
        <c:gapWidth val="150"/>
        <c:axId val="176265968"/>
        <c:axId val="176266360"/>
      </c:barChart>
      <c:catAx>
        <c:axId val="176265968"/>
        <c:scaling>
          <c:orientation val="minMax"/>
        </c:scaling>
        <c:delete val="0"/>
        <c:axPos val="l"/>
        <c:title>
          <c:tx>
            <c:rich>
              <a:bodyPr rot="-5400000" vert="horz"/>
              <a:lstStyle/>
              <a:p>
                <a:pPr>
                  <a:defRPr/>
                </a:pPr>
                <a:r>
                  <a:rPr lang="en-US"/>
                  <a:t>Academic Year</a:t>
                </a:r>
              </a:p>
            </c:rich>
          </c:tx>
          <c:layout>
            <c:manualLayout>
              <c:xMode val="edge"/>
              <c:yMode val="edge"/>
              <c:x val="1.262626137096742E-2"/>
              <c:y val="0.34302878042174106"/>
            </c:manualLayout>
          </c:layout>
          <c:overlay val="0"/>
        </c:title>
        <c:numFmt formatCode="General" sourceLinked="0"/>
        <c:majorTickMark val="out"/>
        <c:minorTickMark val="none"/>
        <c:tickLblPos val="nextTo"/>
        <c:crossAx val="176266360"/>
        <c:crosses val="autoZero"/>
        <c:auto val="1"/>
        <c:lblAlgn val="ctr"/>
        <c:lblOffset val="100"/>
        <c:noMultiLvlLbl val="0"/>
      </c:catAx>
      <c:valAx>
        <c:axId val="176266360"/>
        <c:scaling>
          <c:orientation val="minMax"/>
        </c:scaling>
        <c:delete val="0"/>
        <c:axPos val="b"/>
        <c:majorGridlines>
          <c:spPr>
            <a:ln>
              <a:solidFill>
                <a:schemeClr val="bg1">
                  <a:lumMod val="75000"/>
                </a:schemeClr>
              </a:solidFill>
            </a:ln>
          </c:spPr>
        </c:majorGridlines>
        <c:title>
          <c:tx>
            <c:rich>
              <a:bodyPr/>
              <a:lstStyle/>
              <a:p>
                <a:pPr>
                  <a:defRPr/>
                </a:pPr>
                <a:r>
                  <a:rPr lang="en-US"/>
                  <a:t>Number of Students</a:t>
                </a:r>
              </a:p>
            </c:rich>
          </c:tx>
          <c:layout>
            <c:manualLayout>
              <c:xMode val="edge"/>
              <c:yMode val="edge"/>
              <c:x val="0.46097176904305792"/>
              <c:y val="0.90729180774083462"/>
            </c:manualLayout>
          </c:layout>
          <c:overlay val="0"/>
        </c:title>
        <c:numFmt formatCode="#,##0" sourceLinked="0"/>
        <c:majorTickMark val="out"/>
        <c:minorTickMark val="none"/>
        <c:tickLblPos val="nextTo"/>
        <c:crossAx val="176265968"/>
        <c:crosses val="autoZero"/>
        <c:crossBetween val="between"/>
      </c:valAx>
    </c:plotArea>
    <c:legend>
      <c:legendPos val="b"/>
      <c:layout>
        <c:manualLayout>
          <c:xMode val="edge"/>
          <c:yMode val="edge"/>
          <c:x val="0.39212649401619132"/>
          <c:y val="0.94595612398117568"/>
          <c:w val="0.3098811778796115"/>
          <c:h val="3.9984124658700458E-2"/>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4" l="0.70000000000000062" r="0.70000000000000062" t="0.75000000000000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332181641136665"/>
          <c:y val="3.0178326474622794E-2"/>
          <c:w val="0.8758872231366559"/>
          <c:h val="0.78525388030199927"/>
        </c:manualLayout>
      </c:layout>
      <c:barChart>
        <c:barDir val="bar"/>
        <c:grouping val="clustered"/>
        <c:varyColors val="0"/>
        <c:ser>
          <c:idx val="0"/>
          <c:order val="0"/>
          <c:tx>
            <c:strRef>
              <c:f>'[3]3b DA'!$A$6</c:f>
              <c:strCache>
                <c:ptCount val="1"/>
                <c:pt idx="0">
                  <c:v>Accepted per program</c:v>
                </c:pt>
              </c:strCache>
            </c:strRef>
          </c:tx>
          <c:spPr>
            <a:solidFill>
              <a:srgbClr val="F0B323"/>
            </a:solidFill>
            <a:ln>
              <a:noFill/>
            </a:ln>
          </c:spPr>
          <c:invertIfNegative val="0"/>
          <c:dLbls>
            <c:dLbl>
              <c:idx val="5"/>
              <c:tx>
                <c:rich>
                  <a:bodyPr/>
                  <a:lstStyle/>
                  <a:p>
                    <a:r>
                      <a:rPr lang="en-US"/>
                      <a:t>39.6</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39.0</a:t>
                    </a:r>
                  </a:p>
                </c:rich>
              </c:tx>
              <c:showLegendKey val="0"/>
              <c:showVal val="1"/>
              <c:showCatName val="0"/>
              <c:showSerName val="0"/>
              <c:showPercent val="0"/>
              <c:showBubbleSize val="0"/>
              <c:extLst>
                <c:ext xmlns:c15="http://schemas.microsoft.com/office/drawing/2012/chart" uri="{CE6537A1-D6FC-4f65-9D91-7224C49458BB}"/>
              </c:extLst>
            </c:dLbl>
            <c:dLbl>
              <c:idx val="9"/>
              <c:tx>
                <c:rich>
                  <a:bodyPr/>
                  <a:lstStyle/>
                  <a:p>
                    <a:r>
                      <a:rPr lang="en-US"/>
                      <a:t>41.6</a:t>
                    </a:r>
                  </a:p>
                </c:rich>
              </c:tx>
              <c:showLegendKey val="0"/>
              <c:showVal val="1"/>
              <c:showCatName val="0"/>
              <c:showSerName val="0"/>
              <c:showPercent val="0"/>
              <c:showBubbleSize val="0"/>
              <c:extLst>
                <c:ext xmlns:c15="http://schemas.microsoft.com/office/drawing/2012/chart" uri="{CE6537A1-D6FC-4f65-9D91-7224C49458BB}"/>
              </c:extLst>
            </c:dLbl>
            <c:dLbl>
              <c:idx val="10"/>
              <c:tx>
                <c:rich>
                  <a:bodyPr/>
                  <a:lstStyle/>
                  <a:p>
                    <a:r>
                      <a:rPr lang="en-US"/>
                      <a:t>39.2</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'[3]3b DA'!$B$5:$L$5</c:f>
              <c:strCache>
                <c:ptCount val="11"/>
                <c:pt idx="0">
                  <c:v>2002-03</c:v>
                </c:pt>
                <c:pt idx="1">
                  <c:v>2003-04</c:v>
                </c:pt>
                <c:pt idx="2">
                  <c:v>2004-05</c:v>
                </c:pt>
                <c:pt idx="3">
                  <c:v>2005-06</c:v>
                </c:pt>
                <c:pt idx="4">
                  <c:v>2006-07</c:v>
                </c:pt>
                <c:pt idx="5">
                  <c:v>2007-08</c:v>
                </c:pt>
                <c:pt idx="6">
                  <c:v>2008-09</c:v>
                </c:pt>
                <c:pt idx="7">
                  <c:v>2009-10</c:v>
                </c:pt>
                <c:pt idx="8">
                  <c:v>2010-11</c:v>
                </c:pt>
                <c:pt idx="9">
                  <c:v>2011-12</c:v>
                </c:pt>
                <c:pt idx="10">
                  <c:v>2012-13</c:v>
                </c:pt>
              </c:strCache>
            </c:strRef>
          </c:cat>
          <c:val>
            <c:numRef>
              <c:f>'[3]3b DA'!$B$6:$L$6</c:f>
              <c:numCache>
                <c:formatCode>General</c:formatCode>
                <c:ptCount val="11"/>
                <c:pt idx="0">
                  <c:v>31.891891891891891</c:v>
                </c:pt>
                <c:pt idx="1">
                  <c:v>33.815686274509801</c:v>
                </c:pt>
                <c:pt idx="2">
                  <c:v>36.042471042471043</c:v>
                </c:pt>
                <c:pt idx="3">
                  <c:v>37.177121771217713</c:v>
                </c:pt>
                <c:pt idx="4">
                  <c:v>39.28358208955224</c:v>
                </c:pt>
                <c:pt idx="5">
                  <c:v>39.877323420074347</c:v>
                </c:pt>
                <c:pt idx="6">
                  <c:v>39.166051660516608</c:v>
                </c:pt>
                <c:pt idx="7">
                  <c:v>43.314079422382669</c:v>
                </c:pt>
                <c:pt idx="8">
                  <c:v>42.838709677419352</c:v>
                </c:pt>
                <c:pt idx="9">
                  <c:v>42.444839857651246</c:v>
                </c:pt>
                <c:pt idx="10">
                  <c:v>39.481884057971016</c:v>
                </c:pt>
              </c:numCache>
            </c:numRef>
          </c:val>
        </c:ser>
        <c:ser>
          <c:idx val="1"/>
          <c:order val="1"/>
          <c:tx>
            <c:strRef>
              <c:f>'[3]3b DA'!$A$7</c:f>
              <c:strCache>
                <c:ptCount val="1"/>
                <c:pt idx="0">
                  <c:v>Applications per program</c:v>
                </c:pt>
              </c:strCache>
            </c:strRef>
          </c:tx>
          <c:spPr>
            <a:solidFill>
              <a:srgbClr val="3366CC"/>
            </a:solidFill>
            <a:ln>
              <a:noFill/>
            </a:ln>
          </c:spPr>
          <c:invertIfNegative val="0"/>
          <c:dLbls>
            <c:dLbl>
              <c:idx val="5"/>
              <c:tx>
                <c:rich>
                  <a:bodyPr/>
                  <a:lstStyle/>
                  <a:p>
                    <a:r>
                      <a:rPr lang="en-US"/>
                      <a:t>55.2</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57.1</a:t>
                    </a:r>
                  </a:p>
                </c:rich>
              </c:tx>
              <c:showLegendKey val="0"/>
              <c:showVal val="1"/>
              <c:showCatName val="0"/>
              <c:showSerName val="0"/>
              <c:showPercent val="0"/>
              <c:showBubbleSize val="0"/>
              <c:extLst>
                <c:ext xmlns:c15="http://schemas.microsoft.com/office/drawing/2012/chart" uri="{CE6537A1-D6FC-4f65-9D91-7224C49458BB}"/>
              </c:extLst>
            </c:dLbl>
            <c:dLbl>
              <c:idx val="9"/>
              <c:layout>
                <c:manualLayout>
                  <c:x val="2.5109855618328353E-3"/>
                  <c:y val="6.993006993006993E-3"/>
                </c:manualLayout>
              </c:layout>
              <c:tx>
                <c:rich>
                  <a:bodyPr/>
                  <a:lstStyle/>
                  <a:p>
                    <a:r>
                      <a:rPr lang="en-US"/>
                      <a:t>65.2</a:t>
                    </a:r>
                  </a:p>
                </c:rich>
              </c:tx>
              <c:showLegendKey val="0"/>
              <c:showVal val="1"/>
              <c:showCatName val="0"/>
              <c:showSerName val="0"/>
              <c:showPercent val="0"/>
              <c:showBubbleSize val="0"/>
              <c:extLst>
                <c:ext xmlns:c15="http://schemas.microsoft.com/office/drawing/2012/chart" uri="{CE6537A1-D6FC-4f65-9D91-7224C49458BB}"/>
              </c:extLst>
            </c:dLbl>
            <c:dLbl>
              <c:idx val="10"/>
              <c:tx>
                <c:rich>
                  <a:bodyPr/>
                  <a:lstStyle/>
                  <a:p>
                    <a:r>
                      <a:rPr lang="en-US"/>
                      <a:t>60.9</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'[3]3b DA'!$B$5:$L$5</c:f>
              <c:strCache>
                <c:ptCount val="11"/>
                <c:pt idx="0">
                  <c:v>2002-03</c:v>
                </c:pt>
                <c:pt idx="1">
                  <c:v>2003-04</c:v>
                </c:pt>
                <c:pt idx="2">
                  <c:v>2004-05</c:v>
                </c:pt>
                <c:pt idx="3">
                  <c:v>2005-06</c:v>
                </c:pt>
                <c:pt idx="4">
                  <c:v>2006-07</c:v>
                </c:pt>
                <c:pt idx="5">
                  <c:v>2007-08</c:v>
                </c:pt>
                <c:pt idx="6">
                  <c:v>2008-09</c:v>
                </c:pt>
                <c:pt idx="7">
                  <c:v>2009-10</c:v>
                </c:pt>
                <c:pt idx="8">
                  <c:v>2010-11</c:v>
                </c:pt>
                <c:pt idx="9">
                  <c:v>2011-12</c:v>
                </c:pt>
                <c:pt idx="10">
                  <c:v>2012-13</c:v>
                </c:pt>
              </c:strCache>
            </c:strRef>
          </c:cat>
          <c:val>
            <c:numRef>
              <c:f>'[3]3b DA'!$B$7:$L$7</c:f>
              <c:numCache>
                <c:formatCode>General</c:formatCode>
                <c:ptCount val="11"/>
                <c:pt idx="0">
                  <c:v>46.154440154440152</c:v>
                </c:pt>
                <c:pt idx="1">
                  <c:v>51.145098039215689</c:v>
                </c:pt>
                <c:pt idx="2">
                  <c:v>52.146718146718143</c:v>
                </c:pt>
                <c:pt idx="3">
                  <c:v>54.107011070110701</c:v>
                </c:pt>
                <c:pt idx="4">
                  <c:v>56.955223880597018</c:v>
                </c:pt>
                <c:pt idx="5">
                  <c:v>55.639405204460964</c:v>
                </c:pt>
                <c:pt idx="6">
                  <c:v>57.306273062730625</c:v>
                </c:pt>
                <c:pt idx="7">
                  <c:v>65.967509025270758</c:v>
                </c:pt>
                <c:pt idx="8">
                  <c:v>66.817204301075265</c:v>
                </c:pt>
                <c:pt idx="9">
                  <c:v>66.57295373665481</c:v>
                </c:pt>
                <c:pt idx="10">
                  <c:v>61.391304347826086</c:v>
                </c:pt>
              </c:numCache>
            </c:numRef>
          </c:val>
        </c:ser>
        <c:dLbls>
          <c:showLegendKey val="0"/>
          <c:showVal val="0"/>
          <c:showCatName val="0"/>
          <c:showSerName val="0"/>
          <c:showPercent val="0"/>
          <c:showBubbleSize val="0"/>
        </c:dLbls>
        <c:gapWidth val="150"/>
        <c:axId val="161241944"/>
        <c:axId val="161242336"/>
      </c:barChart>
      <c:catAx>
        <c:axId val="161241944"/>
        <c:scaling>
          <c:orientation val="minMax"/>
        </c:scaling>
        <c:delete val="0"/>
        <c:axPos val="l"/>
        <c:title>
          <c:tx>
            <c:rich>
              <a:bodyPr rot="-5400000" vert="horz"/>
              <a:lstStyle/>
              <a:p>
                <a:pPr>
                  <a:defRPr/>
                </a:pPr>
                <a:r>
                  <a:rPr lang="en-US"/>
                  <a:t>Academic Year</a:t>
                </a:r>
              </a:p>
            </c:rich>
          </c:tx>
          <c:layout>
            <c:manualLayout>
              <c:xMode val="edge"/>
              <c:yMode val="edge"/>
              <c:x val="1.2554927809165103E-2"/>
              <c:y val="0.31622090448570489"/>
            </c:manualLayout>
          </c:layout>
          <c:overlay val="0"/>
        </c:title>
        <c:numFmt formatCode="General" sourceLinked="0"/>
        <c:majorTickMark val="out"/>
        <c:minorTickMark val="none"/>
        <c:tickLblPos val="nextTo"/>
        <c:crossAx val="161242336"/>
        <c:crosses val="autoZero"/>
        <c:auto val="1"/>
        <c:lblAlgn val="ctr"/>
        <c:lblOffset val="100"/>
        <c:noMultiLvlLbl val="0"/>
      </c:catAx>
      <c:valAx>
        <c:axId val="161242336"/>
        <c:scaling>
          <c:orientation val="minMax"/>
        </c:scaling>
        <c:delete val="0"/>
        <c:axPos val="b"/>
        <c:majorGridlines>
          <c:spPr>
            <a:ln>
              <a:solidFill>
                <a:sysClr val="window" lastClr="FFFFFF">
                  <a:lumMod val="75000"/>
                </a:sysClr>
              </a:solidFill>
            </a:ln>
          </c:spPr>
        </c:majorGridlines>
        <c:title>
          <c:tx>
            <c:rich>
              <a:bodyPr/>
              <a:lstStyle/>
              <a:p>
                <a:pPr>
                  <a:defRPr/>
                </a:pPr>
                <a:r>
                  <a:rPr lang="en-US"/>
                  <a:t>Number of Students</a:t>
                </a:r>
              </a:p>
            </c:rich>
          </c:tx>
          <c:layout>
            <c:manualLayout>
              <c:xMode val="edge"/>
              <c:yMode val="edge"/>
              <c:x val="0.4680092894147394"/>
              <c:y val="0.88597193869284863"/>
            </c:manualLayout>
          </c:layout>
          <c:overlay val="0"/>
        </c:title>
        <c:numFmt formatCode="General" sourceLinked="1"/>
        <c:majorTickMark val="out"/>
        <c:minorTickMark val="none"/>
        <c:tickLblPos val="nextTo"/>
        <c:crossAx val="161241944"/>
        <c:crosses val="autoZero"/>
        <c:crossBetween val="between"/>
      </c:valAx>
    </c:plotArea>
    <c:legend>
      <c:legendPos val="b"/>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77" l="0.70000000000000062" r="0.70000000000000062" t="0.750000000000005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31142007895216"/>
          <c:y val="4.735883424408021E-2"/>
          <c:w val="0.84453241406213553"/>
          <c:h val="0.7557861824648977"/>
        </c:manualLayout>
      </c:layout>
      <c:barChart>
        <c:barDir val="col"/>
        <c:grouping val="clustered"/>
        <c:varyColors val="0"/>
        <c:ser>
          <c:idx val="0"/>
          <c:order val="0"/>
          <c:spPr>
            <a:solidFill>
              <a:srgbClr val="3366CC"/>
            </a:solidFill>
          </c:spPr>
          <c:invertIfNegative val="0"/>
          <c:dLbls>
            <c:numFmt formatCode="0.0%" sourceLinked="0"/>
            <c:spPr>
              <a:noFill/>
              <a:ln>
                <a:noFill/>
              </a:ln>
              <a:effectLst/>
            </c:spPr>
            <c:txPr>
              <a:bodyPr/>
              <a:lstStyle/>
              <a:p>
                <a:pPr>
                  <a:defRPr sz="1000"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'Fig4-6'!$C$9:$C$12</c:f>
              <c:strCache>
                <c:ptCount val="4"/>
                <c:pt idx="0">
                  <c:v>GED/High school diploma</c:v>
                </c:pt>
                <c:pt idx="1">
                  <c:v>Less than 1 year of college</c:v>
                </c:pt>
                <c:pt idx="2">
                  <c:v>1 year of college</c:v>
                </c:pt>
                <c:pt idx="3">
                  <c:v>Other</c:v>
                </c:pt>
              </c:strCache>
            </c:strRef>
          </c:cat>
          <c:val>
            <c:numRef>
              <c:f>'Fig4-6'!$D$9:$D$12</c:f>
              <c:numCache>
                <c:formatCode>General</c:formatCode>
                <c:ptCount val="4"/>
                <c:pt idx="0">
                  <c:v>0.85199999999999998</c:v>
                </c:pt>
                <c:pt idx="1">
                  <c:v>0.11899999999999999</c:v>
                </c:pt>
                <c:pt idx="2">
                  <c:v>1.7999999999999999E-2</c:v>
                </c:pt>
                <c:pt idx="3">
                  <c:v>1.0999999999999999E-2</c:v>
                </c:pt>
              </c:numCache>
            </c:numRef>
          </c:val>
        </c:ser>
        <c:dLbls>
          <c:showLegendKey val="0"/>
          <c:showVal val="0"/>
          <c:showCatName val="0"/>
          <c:showSerName val="0"/>
          <c:showPercent val="0"/>
          <c:showBubbleSize val="0"/>
        </c:dLbls>
        <c:gapWidth val="150"/>
        <c:axId val="161243120"/>
        <c:axId val="161243512"/>
      </c:barChart>
      <c:catAx>
        <c:axId val="161243120"/>
        <c:scaling>
          <c:orientation val="minMax"/>
        </c:scaling>
        <c:delete val="0"/>
        <c:axPos val="b"/>
        <c:title>
          <c:tx>
            <c:rich>
              <a:bodyPr/>
              <a:lstStyle/>
              <a:p>
                <a:pPr>
                  <a:defRPr/>
                </a:pPr>
                <a:r>
                  <a:rPr lang="en-US"/>
                  <a:t>Educational Requirements</a:t>
                </a:r>
              </a:p>
            </c:rich>
          </c:tx>
          <c:layout>
            <c:manualLayout>
              <c:xMode val="edge"/>
              <c:yMode val="edge"/>
              <c:x val="0.41172409991562092"/>
              <c:y val="0.93260473588342463"/>
            </c:manualLayout>
          </c:layout>
          <c:overlay val="0"/>
        </c:title>
        <c:numFmt formatCode="General" sourceLinked="0"/>
        <c:majorTickMark val="out"/>
        <c:minorTickMark val="none"/>
        <c:tickLblPos val="nextTo"/>
        <c:crossAx val="161243512"/>
        <c:crosses val="autoZero"/>
        <c:auto val="1"/>
        <c:lblAlgn val="ctr"/>
        <c:lblOffset val="100"/>
        <c:noMultiLvlLbl val="0"/>
      </c:catAx>
      <c:valAx>
        <c:axId val="161243512"/>
        <c:scaling>
          <c:orientation val="minMax"/>
          <c:max val="1"/>
        </c:scaling>
        <c:delete val="0"/>
        <c:axPos val="l"/>
        <c:majorGridlines>
          <c:spPr>
            <a:ln>
              <a:solidFill>
                <a:schemeClr val="bg1"/>
              </a:solidFill>
            </a:ln>
          </c:spPr>
        </c:majorGridlines>
        <c:title>
          <c:tx>
            <c:rich>
              <a:bodyPr rot="-5400000" vert="horz"/>
              <a:lstStyle/>
              <a:p>
                <a:pPr>
                  <a:defRPr/>
                </a:pPr>
                <a:r>
                  <a:rPr lang="en-US"/>
                  <a:t>Percent</a:t>
                </a:r>
              </a:p>
            </c:rich>
          </c:tx>
          <c:overlay val="0"/>
        </c:title>
        <c:numFmt formatCode="0%" sourceLinked="0"/>
        <c:majorTickMark val="out"/>
        <c:minorTickMark val="none"/>
        <c:tickLblPos val="nextTo"/>
        <c:crossAx val="161243120"/>
        <c:crosses val="autoZero"/>
        <c:crossBetween val="between"/>
        <c:majorUnit val="0.2"/>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Accredited Dental Assisting Programs Offering Advanced Placement</a:t>
            </a: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0322249044712144E-2"/>
          <c:y val="0.18106758530183753"/>
          <c:w val="0.8279162295724265"/>
          <c:h val="0.70378149606299323"/>
        </c:manualLayout>
      </c:layout>
      <c:pie3DChart>
        <c:varyColors val="1"/>
        <c:ser>
          <c:idx val="0"/>
          <c:order val="0"/>
          <c:explosion val="25"/>
          <c:dPt>
            <c:idx val="0"/>
            <c:bubble3D val="0"/>
            <c:spPr>
              <a:solidFill>
                <a:srgbClr val="3366CC"/>
              </a:solidFill>
            </c:spPr>
          </c:dPt>
          <c:dPt>
            <c:idx val="1"/>
            <c:bubble3D val="0"/>
            <c:explosion val="16"/>
            <c:spPr>
              <a:solidFill>
                <a:srgbClr val="F0B323"/>
              </a:solidFill>
            </c:spPr>
          </c:dPt>
          <c:dLbls>
            <c:dLbl>
              <c:idx val="0"/>
              <c:layout>
                <c:manualLayout>
                  <c:x val="-4.04228123169997E-2"/>
                  <c:y val="-0.11128937007874015"/>
                </c:manualLayout>
              </c:layout>
              <c:numFmt formatCode="0.0%" sourceLinked="0"/>
              <c:spPr/>
              <c:txPr>
                <a:bodyPr/>
                <a:lstStyle/>
                <a:p>
                  <a:pPr>
                    <a:defRPr sz="900" b="1"/>
                  </a:pPr>
                  <a:endParaRPr lang="en-U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3.8644270589771858E-2"/>
                  <c:y val="0.13501771653543346"/>
                </c:manualLayout>
              </c:layout>
              <c:numFmt formatCode="0.0%" sourceLinked="0"/>
              <c:spPr/>
              <c:txPr>
                <a:bodyPr/>
                <a:lstStyle/>
                <a:p>
                  <a:pPr>
                    <a:defRPr sz="900" b="1"/>
                  </a:pPr>
                  <a:endParaRPr lang="en-US"/>
                </a:p>
              </c:txPr>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b="1"/>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'Fig4-6'!$C$34:$C$35</c:f>
              <c:strCache>
                <c:ptCount val="2"/>
                <c:pt idx="0">
                  <c:v>Yes</c:v>
                </c:pt>
                <c:pt idx="1">
                  <c:v>No</c:v>
                </c:pt>
              </c:strCache>
            </c:strRef>
          </c:cat>
          <c:val>
            <c:numRef>
              <c:f>'Fig4-6'!$D$34:$D$35</c:f>
              <c:numCache>
                <c:formatCode>General</c:formatCode>
                <c:ptCount val="2"/>
                <c:pt idx="0">
                  <c:v>0.39600000000000002</c:v>
                </c:pt>
                <c:pt idx="1">
                  <c:v>0.60399999999999998</c:v>
                </c:pt>
              </c:numCache>
            </c:numRef>
          </c:val>
        </c:ser>
        <c:dLbls>
          <c:showLegendKey val="0"/>
          <c:showVal val="0"/>
          <c:showCatName val="0"/>
          <c:showSerName val="0"/>
          <c:showPercent val="0"/>
          <c:showBubbleSize val="0"/>
          <c:showLeaderLines val="0"/>
        </c:dLbls>
      </c:pie3DChart>
    </c:plotArea>
    <c:plotVisOnly val="1"/>
    <c:dispBlanksAs val="zero"/>
    <c:showDLblsOverMax val="0"/>
  </c:chart>
  <c:txPr>
    <a:bodyPr/>
    <a:lstStyle/>
    <a:p>
      <a:pPr>
        <a:defRPr>
          <a:latin typeface="Arial" pitchFamily="34" charset="0"/>
          <a:cs typeface="Arial" pitchFamily="34" charset="0"/>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109048475643691"/>
          <c:y val="2.1596237744634161E-2"/>
          <c:w val="0.86359174323455878"/>
          <c:h val="0.57521168896922437"/>
        </c:manualLayout>
      </c:layout>
      <c:barChart>
        <c:barDir val="col"/>
        <c:grouping val="clustered"/>
        <c:varyColors val="0"/>
        <c:ser>
          <c:idx val="0"/>
          <c:order val="0"/>
          <c:tx>
            <c:strRef>
              <c:f>'Fig4-6'!$C$63</c:f>
              <c:strCache>
                <c:ptCount val="1"/>
                <c:pt idx="0">
                  <c:v>2011-12</c:v>
                </c:pt>
              </c:strCache>
            </c:strRef>
          </c:tx>
          <c:spPr>
            <a:solidFill>
              <a:srgbClr val="3366CC"/>
            </a:solidFill>
            <a:ln>
              <a:noFill/>
            </a:ln>
          </c:spPr>
          <c:invertIfNegative val="0"/>
          <c:dLbls>
            <c:dLbl>
              <c:idx val="3"/>
              <c:tx>
                <c:rich>
                  <a:bodyPr/>
                  <a:lstStyle/>
                  <a:p>
                    <a:r>
                      <a:rPr lang="en-US" sz="1000" b="0"/>
                      <a:t>N/A</a:t>
                    </a:r>
                    <a:endParaRPr lang="en-US"/>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'Fig4-6'!$D$62:$H$62</c:f>
              <c:strCache>
                <c:ptCount val="5"/>
                <c:pt idx="0">
                  <c:v>Transfer of Credit</c:v>
                </c:pt>
                <c:pt idx="1">
                  <c:v>Equivalency Examinations</c:v>
                </c:pt>
                <c:pt idx="2">
                  <c:v>Challenge examinations</c:v>
                </c:pt>
                <c:pt idx="3">
                  <c:v>Completion of a non-accredited dental assisting program at this institution</c:v>
                </c:pt>
                <c:pt idx="4">
                  <c:v>Other</c:v>
                </c:pt>
              </c:strCache>
            </c:strRef>
          </c:cat>
          <c:val>
            <c:numRef>
              <c:f>'Fig4-6'!$D$63:$H$63</c:f>
              <c:numCache>
                <c:formatCode>General</c:formatCode>
                <c:ptCount val="5"/>
                <c:pt idx="0">
                  <c:v>104</c:v>
                </c:pt>
                <c:pt idx="1">
                  <c:v>55</c:v>
                </c:pt>
                <c:pt idx="2">
                  <c:v>53</c:v>
                </c:pt>
                <c:pt idx="3">
                  <c:v>0</c:v>
                </c:pt>
                <c:pt idx="4">
                  <c:v>18</c:v>
                </c:pt>
              </c:numCache>
            </c:numRef>
          </c:val>
        </c:ser>
        <c:ser>
          <c:idx val="1"/>
          <c:order val="1"/>
          <c:tx>
            <c:strRef>
              <c:f>'Fig4-6'!$C$64</c:f>
              <c:strCache>
                <c:ptCount val="1"/>
                <c:pt idx="0">
                  <c:v>2012-13</c:v>
                </c:pt>
              </c:strCache>
            </c:strRef>
          </c:tx>
          <c:spPr>
            <a:solidFill>
              <a:srgbClr val="F0B323"/>
            </a:solidFill>
          </c:spPr>
          <c:invertIfNegative val="0"/>
          <c:dLbls>
            <c:spPr>
              <a:noFill/>
              <a:ln>
                <a:noFill/>
              </a:ln>
              <a:effectLst/>
            </c:spPr>
            <c:txPr>
              <a:bodyPr/>
              <a:lstStyle/>
              <a:p>
                <a:pPr>
                  <a:defRPr sz="1000"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'Fig4-6'!$D$62:$H$62</c:f>
              <c:strCache>
                <c:ptCount val="5"/>
                <c:pt idx="0">
                  <c:v>Transfer of Credit</c:v>
                </c:pt>
                <c:pt idx="1">
                  <c:v>Equivalency Examinations</c:v>
                </c:pt>
                <c:pt idx="2">
                  <c:v>Challenge examinations</c:v>
                </c:pt>
                <c:pt idx="3">
                  <c:v>Completion of a non-accredited dental assisting program at this institution</c:v>
                </c:pt>
                <c:pt idx="4">
                  <c:v>Other</c:v>
                </c:pt>
              </c:strCache>
            </c:strRef>
          </c:cat>
          <c:val>
            <c:numRef>
              <c:f>'Fig4-6'!$D$64:$H$64</c:f>
              <c:numCache>
                <c:formatCode>General</c:formatCode>
                <c:ptCount val="5"/>
                <c:pt idx="0">
                  <c:v>99</c:v>
                </c:pt>
                <c:pt idx="1">
                  <c:v>54</c:v>
                </c:pt>
                <c:pt idx="2">
                  <c:v>50</c:v>
                </c:pt>
                <c:pt idx="3">
                  <c:v>5</c:v>
                </c:pt>
                <c:pt idx="4">
                  <c:v>17</c:v>
                </c:pt>
              </c:numCache>
            </c:numRef>
          </c:val>
        </c:ser>
        <c:dLbls>
          <c:showLegendKey val="0"/>
          <c:showVal val="0"/>
          <c:showCatName val="0"/>
          <c:showSerName val="0"/>
          <c:showPercent val="0"/>
          <c:showBubbleSize val="0"/>
        </c:dLbls>
        <c:gapWidth val="150"/>
        <c:axId val="161244688"/>
        <c:axId val="161245080"/>
      </c:barChart>
      <c:catAx>
        <c:axId val="161244688"/>
        <c:scaling>
          <c:orientation val="minMax"/>
        </c:scaling>
        <c:delete val="0"/>
        <c:axPos val="b"/>
        <c:title>
          <c:tx>
            <c:rich>
              <a:bodyPr/>
              <a:lstStyle/>
              <a:p>
                <a:pPr>
                  <a:defRPr/>
                </a:pPr>
                <a:r>
                  <a:rPr lang="en-US"/>
                  <a:t>Methods Used to Award Advanced Placement</a:t>
                </a:r>
              </a:p>
            </c:rich>
          </c:tx>
          <c:layout>
            <c:manualLayout>
              <c:xMode val="edge"/>
              <c:yMode val="edge"/>
              <c:x val="0.30646025179056074"/>
              <c:y val="0.83366032053223249"/>
            </c:manualLayout>
          </c:layout>
          <c:overlay val="0"/>
        </c:title>
        <c:numFmt formatCode="General" sourceLinked="0"/>
        <c:majorTickMark val="out"/>
        <c:minorTickMark val="none"/>
        <c:tickLblPos val="nextTo"/>
        <c:crossAx val="161245080"/>
        <c:crosses val="autoZero"/>
        <c:auto val="1"/>
        <c:lblAlgn val="ctr"/>
        <c:lblOffset val="100"/>
        <c:noMultiLvlLbl val="0"/>
      </c:catAx>
      <c:valAx>
        <c:axId val="161245080"/>
        <c:scaling>
          <c:orientation val="minMax"/>
          <c:max val="150"/>
          <c:min val="0"/>
        </c:scaling>
        <c:delete val="0"/>
        <c:axPos val="l"/>
        <c:majorGridlines>
          <c:spPr>
            <a:ln>
              <a:solidFill>
                <a:schemeClr val="bg1"/>
              </a:solidFill>
            </a:ln>
          </c:spPr>
        </c:majorGridlines>
        <c:title>
          <c:tx>
            <c:rich>
              <a:bodyPr rot="-5400000" vert="horz"/>
              <a:lstStyle/>
              <a:p>
                <a:pPr>
                  <a:defRPr/>
                </a:pPr>
                <a:r>
                  <a:rPr lang="en-US"/>
                  <a:t>Number of Accredited Dental Assisting Programs</a:t>
                </a:r>
              </a:p>
            </c:rich>
          </c:tx>
          <c:overlay val="0"/>
        </c:title>
        <c:numFmt formatCode="General" sourceLinked="1"/>
        <c:majorTickMark val="out"/>
        <c:minorTickMark val="none"/>
        <c:tickLblPos val="nextTo"/>
        <c:crossAx val="161244688"/>
        <c:crosses val="autoZero"/>
        <c:crossBetween val="between"/>
      </c:valAx>
    </c:plotArea>
    <c:legend>
      <c:legendPos val="b"/>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editAs="oneCell">
    <xdr:from>
      <xdr:col>98</xdr:col>
      <xdr:colOff>0</xdr:colOff>
      <xdr:row>3</xdr:row>
      <xdr:rowOff>0</xdr:rowOff>
    </xdr:from>
    <xdr:to>
      <xdr:col>117</xdr:col>
      <xdr:colOff>196093</xdr:colOff>
      <xdr:row>24</xdr:row>
      <xdr:rowOff>147755</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2522100" y="561975"/>
          <a:ext cx="11778493" cy="3548180"/>
        </a:xfrm>
        <a:prstGeom prst="rect">
          <a:avLst/>
        </a:prstGeom>
      </xdr:spPr>
    </xdr:pic>
    <xdr:clientData/>
  </xdr:twoCellAnchor>
  <xdr:twoCellAnchor editAs="oneCell">
    <xdr:from>
      <xdr:col>98</xdr:col>
      <xdr:colOff>0</xdr:colOff>
      <xdr:row>3</xdr:row>
      <xdr:rowOff>0</xdr:rowOff>
    </xdr:from>
    <xdr:to>
      <xdr:col>117</xdr:col>
      <xdr:colOff>196093</xdr:colOff>
      <xdr:row>24</xdr:row>
      <xdr:rowOff>147755</xdr:rowOff>
    </xdr:to>
    <xdr:pic>
      <xdr:nvPicPr>
        <xdr:cNvPr id="7" name="Picture 6"/>
        <xdr:cNvPicPr>
          <a:picLocks noChangeAspect="1"/>
        </xdr:cNvPicPr>
      </xdr:nvPicPr>
      <xdr:blipFill>
        <a:blip xmlns:r="http://schemas.openxmlformats.org/officeDocument/2006/relationships" r:embed="rId1" cstate="print"/>
        <a:stretch>
          <a:fillRect/>
        </a:stretch>
      </xdr:blipFill>
      <xdr:spPr>
        <a:xfrm>
          <a:off x="62522100" y="561975"/>
          <a:ext cx="11778493" cy="3548180"/>
        </a:xfrm>
        <a:prstGeom prst="rect">
          <a:avLst/>
        </a:prstGeom>
      </xdr:spPr>
    </xdr:pic>
    <xdr:clientData/>
  </xdr:twoCellAnchor>
  <xdr:twoCellAnchor>
    <xdr:from>
      <xdr:col>0</xdr:col>
      <xdr:colOff>419101</xdr:colOff>
      <xdr:row>63</xdr:row>
      <xdr:rowOff>19049</xdr:rowOff>
    </xdr:from>
    <xdr:to>
      <xdr:col>14</xdr:col>
      <xdr:colOff>171451</xdr:colOff>
      <xdr:row>87</xdr:row>
      <xdr:rowOff>104774</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495300</xdr:colOff>
      <xdr:row>2</xdr:row>
      <xdr:rowOff>152400</xdr:rowOff>
    </xdr:from>
    <xdr:to>
      <xdr:col>14</xdr:col>
      <xdr:colOff>142875</xdr:colOff>
      <xdr:row>27</xdr:row>
      <xdr:rowOff>66675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428625</xdr:colOff>
      <xdr:row>33</xdr:row>
      <xdr:rowOff>133349</xdr:rowOff>
    </xdr:from>
    <xdr:to>
      <xdr:col>14</xdr:col>
      <xdr:colOff>228600</xdr:colOff>
      <xdr:row>55</xdr:row>
      <xdr:rowOff>85724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xdr:row>
      <xdr:rowOff>66675</xdr:rowOff>
    </xdr:from>
    <xdr:to>
      <xdr:col>10</xdr:col>
      <xdr:colOff>466725</xdr:colOff>
      <xdr:row>25</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419099</xdr:colOff>
      <xdr:row>2</xdr:row>
      <xdr:rowOff>95249</xdr:rowOff>
    </xdr:from>
    <xdr:to>
      <xdr:col>13</xdr:col>
      <xdr:colOff>419100</xdr:colOff>
      <xdr:row>36</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438150</xdr:colOff>
      <xdr:row>42</xdr:row>
      <xdr:rowOff>57150</xdr:rowOff>
    </xdr:from>
    <xdr:to>
      <xdr:col>13</xdr:col>
      <xdr:colOff>495300</xdr:colOff>
      <xdr:row>75</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514350</xdr:colOff>
      <xdr:row>3</xdr:row>
      <xdr:rowOff>66675</xdr:rowOff>
    </xdr:from>
    <xdr:to>
      <xdr:col>10</xdr:col>
      <xdr:colOff>314325</xdr:colOff>
      <xdr:row>24</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390524</xdr:colOff>
      <xdr:row>30</xdr:row>
      <xdr:rowOff>133349</xdr:rowOff>
    </xdr:from>
    <xdr:to>
      <xdr:col>10</xdr:col>
      <xdr:colOff>228599</xdr:colOff>
      <xdr:row>50</xdr:row>
      <xdr:rowOff>123824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352425</xdr:colOff>
      <xdr:row>57</xdr:row>
      <xdr:rowOff>9524</xdr:rowOff>
    </xdr:from>
    <xdr:to>
      <xdr:col>10</xdr:col>
      <xdr:colOff>314325</xdr:colOff>
      <xdr:row>77</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320675</xdr:colOff>
      <xdr:row>2</xdr:row>
      <xdr:rowOff>123825</xdr:rowOff>
    </xdr:from>
    <xdr:to>
      <xdr:col>13</xdr:col>
      <xdr:colOff>66676</xdr:colOff>
      <xdr:row>31</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504824</xdr:colOff>
      <xdr:row>38</xdr:row>
      <xdr:rowOff>66674</xdr:rowOff>
    </xdr:from>
    <xdr:to>
      <xdr:col>13</xdr:col>
      <xdr:colOff>133350</xdr:colOff>
      <xdr:row>61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476249</xdr:colOff>
      <xdr:row>67</xdr:row>
      <xdr:rowOff>95248</xdr:rowOff>
    </xdr:from>
    <xdr:to>
      <xdr:col>13</xdr:col>
      <xdr:colOff>152400</xdr:colOff>
      <xdr:row>86</xdr:row>
      <xdr:rowOff>104774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609600</xdr:colOff>
      <xdr:row>7</xdr:row>
      <xdr:rowOff>19050</xdr:rowOff>
    </xdr:from>
    <xdr:to>
      <xdr:col>1</xdr:col>
      <xdr:colOff>628650</xdr:colOff>
      <xdr:row>7</xdr:row>
      <xdr:rowOff>19050</xdr:rowOff>
    </xdr:to>
    <xdr:graphicFrame macro="">
      <xdr:nvGraphicFramePr>
        <xdr:cNvPr id="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219076</xdr:colOff>
      <xdr:row>27</xdr:row>
      <xdr:rowOff>114299</xdr:rowOff>
    </xdr:from>
    <xdr:to>
      <xdr:col>9</xdr:col>
      <xdr:colOff>1</xdr:colOff>
      <xdr:row>47</xdr:row>
      <xdr:rowOff>161924</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209550</xdr:colOff>
      <xdr:row>2</xdr:row>
      <xdr:rowOff>95250</xdr:rowOff>
    </xdr:from>
    <xdr:to>
      <xdr:col>8</xdr:col>
      <xdr:colOff>533400</xdr:colOff>
      <xdr:row>22</xdr:row>
      <xdr:rowOff>9525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381001</xdr:colOff>
      <xdr:row>4</xdr:row>
      <xdr:rowOff>0</xdr:rowOff>
    </xdr:from>
    <xdr:to>
      <xdr:col>10</xdr:col>
      <xdr:colOff>447675</xdr:colOff>
      <xdr:row>25</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361951</xdr:colOff>
      <xdr:row>31</xdr:row>
      <xdr:rowOff>114300</xdr:rowOff>
    </xdr:from>
    <xdr:to>
      <xdr:col>10</xdr:col>
      <xdr:colOff>412750</xdr:colOff>
      <xdr:row>52</xdr:row>
      <xdr:rowOff>57150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352425</xdr:colOff>
      <xdr:row>31</xdr:row>
      <xdr:rowOff>95251</xdr:rowOff>
    </xdr:from>
    <xdr:to>
      <xdr:col>11</xdr:col>
      <xdr:colOff>542925</xdr:colOff>
      <xdr:row>57</xdr:row>
      <xdr:rowOff>47625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3</xdr:row>
      <xdr:rowOff>104775</xdr:rowOff>
    </xdr:from>
    <xdr:to>
      <xdr:col>11</xdr:col>
      <xdr:colOff>485775</xdr:colOff>
      <xdr:row>25</xdr:row>
      <xdr:rowOff>152400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342900</xdr:colOff>
      <xdr:row>62</xdr:row>
      <xdr:rowOff>114299</xdr:rowOff>
    </xdr:from>
    <xdr:to>
      <xdr:col>11</xdr:col>
      <xdr:colOff>590550</xdr:colOff>
      <xdr:row>85</xdr:row>
      <xdr:rowOff>161924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morrisseyr\Documents\Surveys%20of%20Allied%20Dental%20Education\2012-13\HYG\Report\2012-13%20Allied%20formulas%20work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morrisseyr\Documents\Surveys%20of%20Allied%20Dental%20Education\2012-13\DLT\2011-12%20and%202012-13%20DLT%20report%20DRA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morrisseyr\AppData\Local\Microsoft\Windows\Temporary%20Internet%20Files\Content.Outlook\852CQJC2\2012-13%20Allied%20formulas%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DA"/>
      <sheetName val="Tab13"/>
      <sheetName val="Tab14"/>
      <sheetName val="Tab15"/>
      <sheetName val="Tab16b"/>
      <sheetName val="Tab16a"/>
      <sheetName val="Tab18ab"/>
      <sheetName val="Tab19"/>
      <sheetName val="Sheet2"/>
      <sheetName val="Sheet3"/>
      <sheetName val="Sheet4"/>
      <sheetName val="Sheet5"/>
      <sheetName val="Sheet1"/>
      <sheetName val="Sheet6"/>
      <sheetName val="Fig1a"/>
      <sheetName val="Fig1b"/>
      <sheetName val="Fig 1c"/>
      <sheetName val="Fig2"/>
      <sheetName val="Fig3a"/>
      <sheetName val="Fig4"/>
      <sheetName val="Fig5"/>
      <sheetName val="Fig6"/>
      <sheetName val="Fig8"/>
      <sheetName val="Fig10"/>
      <sheetName val="Fig 11"/>
      <sheetName val="3b"/>
      <sheetName val="Occupation11"/>
      <sheetName val="Occ12"/>
      <sheetName val="Outcomes"/>
      <sheetName val="Faculty"/>
      <sheetName val="Sheet7"/>
      <sheetName val="11-12 DA enrollment"/>
      <sheetName val="DLT"/>
      <sheetName val="award"/>
      <sheetName val="Sheet9"/>
      <sheetName val="DA TAB6"/>
      <sheetName val="DA TAB7"/>
      <sheetName val="Sheet8"/>
      <sheetName val="Sheet10"/>
      <sheetName val="Sheet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B1" t="str">
            <v>First-year capacity</v>
          </cell>
          <cell r="C1" t="str">
            <v>First-year enrollment</v>
          </cell>
          <cell r="D1" t="str">
            <v>Number of Programs</v>
          </cell>
        </row>
        <row r="2">
          <cell r="A2" t="str">
            <v>2002-03</v>
          </cell>
          <cell r="B2">
            <v>609</v>
          </cell>
          <cell r="C2">
            <v>517</v>
          </cell>
          <cell r="D2">
            <v>24</v>
          </cell>
        </row>
        <row r="3">
          <cell r="A3" t="str">
            <v>2003-04</v>
          </cell>
          <cell r="B3">
            <v>627</v>
          </cell>
          <cell r="C3">
            <v>556</v>
          </cell>
          <cell r="D3">
            <v>24</v>
          </cell>
        </row>
        <row r="4">
          <cell r="A4" t="str">
            <v>2004-05</v>
          </cell>
          <cell r="B4">
            <v>660</v>
          </cell>
          <cell r="C4">
            <v>551</v>
          </cell>
          <cell r="D4">
            <v>23</v>
          </cell>
        </row>
        <row r="5">
          <cell r="A5" t="str">
            <v>2005-06</v>
          </cell>
          <cell r="B5">
            <v>537</v>
          </cell>
          <cell r="C5">
            <v>418</v>
          </cell>
          <cell r="D5">
            <v>22</v>
          </cell>
        </row>
        <row r="6">
          <cell r="A6" t="str">
            <v>2006-07</v>
          </cell>
          <cell r="B6">
            <v>554</v>
          </cell>
          <cell r="C6">
            <v>425</v>
          </cell>
          <cell r="D6">
            <v>20</v>
          </cell>
        </row>
        <row r="7">
          <cell r="A7" t="str">
            <v>2007-08</v>
          </cell>
          <cell r="B7">
            <v>469</v>
          </cell>
          <cell r="C7">
            <v>389</v>
          </cell>
          <cell r="D7">
            <v>20</v>
          </cell>
        </row>
        <row r="8">
          <cell r="A8" t="str">
            <v>2008-09</v>
          </cell>
          <cell r="B8">
            <v>482</v>
          </cell>
          <cell r="C8">
            <v>380</v>
          </cell>
          <cell r="D8">
            <v>20</v>
          </cell>
        </row>
        <row r="9">
          <cell r="A9" t="str">
            <v>2009-10</v>
          </cell>
          <cell r="B9">
            <v>502</v>
          </cell>
          <cell r="C9">
            <v>416</v>
          </cell>
          <cell r="D9">
            <v>20</v>
          </cell>
        </row>
        <row r="10">
          <cell r="A10" t="str">
            <v>2010-11</v>
          </cell>
          <cell r="B10">
            <v>659</v>
          </cell>
          <cell r="C10">
            <v>431</v>
          </cell>
          <cell r="D10">
            <v>20</v>
          </cell>
        </row>
        <row r="11">
          <cell r="A11" t="str">
            <v>2011-12</v>
          </cell>
          <cell r="B11">
            <v>582</v>
          </cell>
          <cell r="C11">
            <v>421</v>
          </cell>
          <cell r="D11">
            <v>19</v>
          </cell>
        </row>
        <row r="12">
          <cell r="A12" t="str">
            <v>2012-13</v>
          </cell>
          <cell r="B12">
            <v>555</v>
          </cell>
          <cell r="C12">
            <v>435</v>
          </cell>
          <cell r="D12">
            <v>19</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tro"/>
      <sheetName val="Glossary"/>
      <sheetName val="State Abbr."/>
      <sheetName val="Tab1"/>
      <sheetName val="Fig1a-c"/>
      <sheetName val="Tab2"/>
      <sheetName val="Tab3"/>
      <sheetName val="Tab4"/>
      <sheetName val="Tab5"/>
      <sheetName val="Fig2"/>
      <sheetName val="Fig3a-b"/>
      <sheetName val="Fig4-6"/>
      <sheetName val="Tab6"/>
      <sheetName val="Tab7"/>
      <sheetName val="Tab8"/>
      <sheetName val="Tab9"/>
      <sheetName val="Fig7-8b"/>
      <sheetName val="Tab10a-c"/>
      <sheetName val="Tab11a-c"/>
      <sheetName val="Fig9a-b"/>
      <sheetName val="Tab12"/>
      <sheetName val="Tab13a"/>
      <sheetName val="Tab13b"/>
      <sheetName val="Fig10a-b"/>
      <sheetName val="Tab14"/>
      <sheetName val="Tab15a-b"/>
      <sheetName val="Fig11a-c"/>
      <sheetName val="Tab16"/>
      <sheetName val="Tab17"/>
      <sheetName val="Tab18"/>
      <sheetName val="Tab19"/>
      <sheetName val="Fig12"/>
      <sheetName val="Sheet2"/>
    </sheetNames>
    <sheetDataSet>
      <sheetData sheetId="0" refreshError="1"/>
      <sheetData sheetId="1" refreshError="1"/>
      <sheetData sheetId="2" refreshError="1"/>
      <sheetData sheetId="3" refreshError="1"/>
      <sheetData sheetId="4" refreshError="1"/>
      <sheetData sheetId="5">
        <row r="7">
          <cell r="D7" t="str">
            <v>First-year capacity</v>
          </cell>
          <cell r="E7" t="str">
            <v>First-year enrollment</v>
          </cell>
          <cell r="F7" t="str">
            <v>Number of Programs</v>
          </cell>
        </row>
        <row r="8">
          <cell r="C8" t="str">
            <v>2002-03</v>
          </cell>
          <cell r="D8">
            <v>7261</v>
          </cell>
          <cell r="E8">
            <v>6729</v>
          </cell>
          <cell r="F8">
            <v>265</v>
          </cell>
        </row>
        <row r="9">
          <cell r="C9" t="str">
            <v>2003-04</v>
          </cell>
          <cell r="D9">
            <v>7524</v>
          </cell>
          <cell r="E9">
            <v>6889</v>
          </cell>
          <cell r="F9">
            <v>273</v>
          </cell>
        </row>
        <row r="10">
          <cell r="C10" t="str">
            <v>2004-05</v>
          </cell>
          <cell r="D10">
            <v>7491</v>
          </cell>
          <cell r="E10">
            <v>7214</v>
          </cell>
          <cell r="F10">
            <v>277</v>
          </cell>
        </row>
        <row r="11">
          <cell r="C11" t="str">
            <v>2005-06</v>
          </cell>
          <cell r="D11">
            <v>7696</v>
          </cell>
          <cell r="E11">
            <v>7393</v>
          </cell>
          <cell r="F11">
            <v>285</v>
          </cell>
        </row>
        <row r="12">
          <cell r="C12" t="str">
            <v>2006-07</v>
          </cell>
          <cell r="D12">
            <v>7898</v>
          </cell>
          <cell r="E12">
            <v>7420</v>
          </cell>
          <cell r="F12">
            <v>286</v>
          </cell>
        </row>
        <row r="13">
          <cell r="C13" t="str">
            <v>2007-08</v>
          </cell>
          <cell r="D13">
            <v>8166</v>
          </cell>
          <cell r="E13">
            <v>7525</v>
          </cell>
          <cell r="F13">
            <v>293</v>
          </cell>
        </row>
        <row r="14">
          <cell r="C14" t="str">
            <v>2008-09</v>
          </cell>
          <cell r="D14">
            <v>8690</v>
          </cell>
          <cell r="E14">
            <v>7690</v>
          </cell>
          <cell r="F14">
            <v>301</v>
          </cell>
        </row>
        <row r="15">
          <cell r="C15" t="str">
            <v>2009-10</v>
          </cell>
          <cell r="D15">
            <v>8620</v>
          </cell>
          <cell r="E15">
            <v>7784</v>
          </cell>
          <cell r="F15">
            <v>309</v>
          </cell>
        </row>
        <row r="16">
          <cell r="C16" t="str">
            <v>2010-11</v>
          </cell>
          <cell r="D16">
            <v>9185</v>
          </cell>
          <cell r="E16">
            <v>8007</v>
          </cell>
          <cell r="F16">
            <v>323</v>
          </cell>
        </row>
        <row r="17">
          <cell r="C17" t="str">
            <v>2011-12</v>
          </cell>
          <cell r="D17">
            <v>9479</v>
          </cell>
          <cell r="E17">
            <v>8110</v>
          </cell>
          <cell r="F17">
            <v>332</v>
          </cell>
        </row>
        <row r="18">
          <cell r="C18" t="str">
            <v>2012-13</v>
          </cell>
          <cell r="D18">
            <v>9613</v>
          </cell>
          <cell r="E18">
            <v>8258</v>
          </cell>
          <cell r="F18">
            <v>335</v>
          </cell>
        </row>
        <row r="38">
          <cell r="D38" t="str">
            <v>First-year capacity</v>
          </cell>
          <cell r="E38" t="str">
            <v>First-year enrollment</v>
          </cell>
          <cell r="F38" t="str">
            <v>Number of Programs</v>
          </cell>
        </row>
        <row r="39">
          <cell r="C39" t="str">
            <v>2002-03</v>
          </cell>
          <cell r="D39">
            <v>9725</v>
          </cell>
          <cell r="E39">
            <v>7304</v>
          </cell>
          <cell r="F39">
            <v>259</v>
          </cell>
        </row>
        <row r="40">
          <cell r="C40" t="str">
            <v>2003-04</v>
          </cell>
          <cell r="D40">
            <v>9367</v>
          </cell>
          <cell r="E40">
            <v>7240</v>
          </cell>
          <cell r="F40">
            <v>255</v>
          </cell>
        </row>
        <row r="41">
          <cell r="C41" t="str">
            <v>2004-05</v>
          </cell>
          <cell r="D41">
            <v>10465</v>
          </cell>
          <cell r="E41">
            <v>7726</v>
          </cell>
          <cell r="F41">
            <v>259</v>
          </cell>
        </row>
        <row r="42">
          <cell r="C42" t="str">
            <v>2005-06</v>
          </cell>
          <cell r="D42">
            <v>11367</v>
          </cell>
          <cell r="E42">
            <v>8160</v>
          </cell>
          <cell r="F42">
            <v>271</v>
          </cell>
        </row>
        <row r="43">
          <cell r="C43" t="str">
            <v>2006-07</v>
          </cell>
          <cell r="D43">
            <v>13148</v>
          </cell>
          <cell r="E43">
            <v>8279</v>
          </cell>
          <cell r="F43">
            <v>268</v>
          </cell>
        </row>
        <row r="44">
          <cell r="C44" t="str">
            <v>2007-08</v>
          </cell>
          <cell r="D44">
            <v>13674</v>
          </cell>
          <cell r="E44">
            <v>8413</v>
          </cell>
          <cell r="F44">
            <v>271</v>
          </cell>
        </row>
        <row r="45">
          <cell r="C45" t="str">
            <v>2008-09</v>
          </cell>
          <cell r="D45">
            <v>14596</v>
          </cell>
          <cell r="E45">
            <v>8633</v>
          </cell>
          <cell r="F45">
            <v>272</v>
          </cell>
        </row>
        <row r="46">
          <cell r="C46" t="str">
            <v>2009-10</v>
          </cell>
          <cell r="D46">
            <v>15149</v>
          </cell>
          <cell r="E46">
            <v>10054</v>
          </cell>
          <cell r="F46">
            <v>277</v>
          </cell>
        </row>
        <row r="47">
          <cell r="C47" t="str">
            <v>2010-11</v>
          </cell>
          <cell r="D47">
            <v>15122</v>
          </cell>
          <cell r="E47">
            <v>10390</v>
          </cell>
          <cell r="F47">
            <v>279</v>
          </cell>
        </row>
        <row r="48">
          <cell r="C48" t="str">
            <v>2011-12</v>
          </cell>
          <cell r="D48">
            <v>15784</v>
          </cell>
          <cell r="E48">
            <v>9620</v>
          </cell>
          <cell r="F48">
            <v>287</v>
          </cell>
        </row>
        <row r="49">
          <cell r="C49" t="str">
            <v>2012-13</v>
          </cell>
          <cell r="D49">
            <v>13330</v>
          </cell>
          <cell r="E49">
            <v>8198</v>
          </cell>
          <cell r="F49">
            <v>278</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DA"/>
      <sheetName val="Tab13"/>
      <sheetName val="Tab14"/>
      <sheetName val="Tab15"/>
      <sheetName val="Tab16b"/>
      <sheetName val="Tab16a"/>
      <sheetName val="Tab18ab"/>
      <sheetName val="Tab19"/>
      <sheetName val="Sheet2"/>
      <sheetName val="Sheet3"/>
      <sheetName val="Sheet4"/>
      <sheetName val="Sheet5"/>
      <sheetName val="Sheet1"/>
      <sheetName val="Sheet6"/>
      <sheetName val="Fig1a"/>
      <sheetName val="Fig1b"/>
      <sheetName val="Fig 1c"/>
      <sheetName val="Fig2"/>
      <sheetName val="Fig3a"/>
      <sheetName val="Fig4"/>
      <sheetName val="Fig5"/>
      <sheetName val="Fig6"/>
      <sheetName val="Fig8"/>
      <sheetName val="Fig10"/>
      <sheetName val="Fig 11"/>
      <sheetName val="3b"/>
      <sheetName val="Occupation11"/>
      <sheetName val="Occ12"/>
      <sheetName val="Outcomes"/>
      <sheetName val="Faculty"/>
      <sheetName val="Sheet7"/>
      <sheetName val="11-12 DA enrollment"/>
      <sheetName val="DLT"/>
      <sheetName val="award"/>
      <sheetName val="Sheet9"/>
      <sheetName val="DA TAB6"/>
      <sheetName val="DA TAB7"/>
      <sheetName val="Sheet8"/>
      <sheetName val="Sheet10"/>
      <sheetName val="Sheet11"/>
    </sheetNames>
    <sheetDataSet>
      <sheetData sheetId="0">
        <row r="5">
          <cell r="B5" t="str">
            <v>2002-03</v>
          </cell>
          <cell r="C5" t="str">
            <v>2003-04</v>
          </cell>
          <cell r="D5" t="str">
            <v>2004-05</v>
          </cell>
          <cell r="E5" t="str">
            <v>2005-06</v>
          </cell>
          <cell r="F5" t="str">
            <v>2006-07</v>
          </cell>
          <cell r="G5" t="str">
            <v>2007-08</v>
          </cell>
          <cell r="H5" t="str">
            <v>2008-09</v>
          </cell>
          <cell r="I5" t="str">
            <v>2009-10</v>
          </cell>
          <cell r="J5" t="str">
            <v>2010-11</v>
          </cell>
          <cell r="K5" t="str">
            <v>2011-12</v>
          </cell>
          <cell r="L5" t="str">
            <v>2012-13</v>
          </cell>
        </row>
        <row r="6">
          <cell r="A6" t="str">
            <v>Accepted per program</v>
          </cell>
          <cell r="B6">
            <v>31.891891891891891</v>
          </cell>
          <cell r="C6">
            <v>33.815686274509801</v>
          </cell>
          <cell r="D6">
            <v>36.042471042471043</v>
          </cell>
          <cell r="E6">
            <v>37.177121771217713</v>
          </cell>
          <cell r="F6">
            <v>39.28358208955224</v>
          </cell>
          <cell r="G6">
            <v>39.877323420074347</v>
          </cell>
          <cell r="H6">
            <v>39.166051660516608</v>
          </cell>
          <cell r="I6">
            <v>43.314079422382669</v>
          </cell>
          <cell r="J6">
            <v>42.838709677419352</v>
          </cell>
          <cell r="K6">
            <v>42.444839857651246</v>
          </cell>
          <cell r="L6">
            <v>39.481884057971016</v>
          </cell>
        </row>
        <row r="7">
          <cell r="A7" t="str">
            <v>Applications per program</v>
          </cell>
          <cell r="B7">
            <v>46.154440154440152</v>
          </cell>
          <cell r="C7">
            <v>51.145098039215689</v>
          </cell>
          <cell r="D7">
            <v>52.146718146718143</v>
          </cell>
          <cell r="E7">
            <v>54.107011070110701</v>
          </cell>
          <cell r="F7">
            <v>56.955223880597018</v>
          </cell>
          <cell r="G7">
            <v>55.639405204460964</v>
          </cell>
          <cell r="H7">
            <v>57.306273062730625</v>
          </cell>
          <cell r="I7">
            <v>65.967509025270758</v>
          </cell>
          <cell r="J7">
            <v>66.817204301075265</v>
          </cell>
          <cell r="K7">
            <v>66.57295373665481</v>
          </cell>
          <cell r="L7">
            <v>61.391304347826086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B1" t="str">
            <v>First-year capacity</v>
          </cell>
        </row>
      </sheetData>
      <sheetData sheetId="16"/>
      <sheetData sheetId="17"/>
      <sheetData sheetId="18"/>
      <sheetData sheetId="19"/>
      <sheetData sheetId="20"/>
      <sheetData sheetId="21"/>
      <sheetData sheetId="22"/>
      <sheetData sheetId="23">
        <row r="5">
          <cell r="B5" t="str">
            <v>Total Enrollment in Dental Hygiene Programs</v>
          </cell>
        </row>
      </sheetData>
      <sheetData sheetId="24">
        <row r="2">
          <cell r="A2" t="str">
            <v>Total Enrollment</v>
          </cell>
        </row>
      </sheetData>
      <sheetData sheetId="25"/>
      <sheetData sheetId="26"/>
      <sheetData sheetId="27">
        <row r="7">
          <cell r="A7" t="str">
            <v xml:space="preserve">Employed in private dental office </v>
          </cell>
        </row>
      </sheetData>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queryTables/queryTable1.xml><?xml version="1.0" encoding="utf-8"?>
<queryTable xmlns="http://schemas.openxmlformats.org/spreadsheetml/2006/main" name="ExternalData_1" growShrinkType="overwriteClear"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abSelected="1" workbookViewId="0">
      <pane ySplit="4" topLeftCell="A41" activePane="bottomLeft" state="frozen"/>
      <selection pane="bottomLeft"/>
    </sheetView>
  </sheetViews>
  <sheetFormatPr defaultColWidth="9.109375" defaultRowHeight="13.2" x14ac:dyDescent="0.25"/>
  <cols>
    <col min="1" max="1" width="135.5546875" style="3" customWidth="1"/>
    <col min="2" max="16384" width="9.109375" style="3"/>
  </cols>
  <sheetData>
    <row r="1" spans="1:1" x14ac:dyDescent="0.25">
      <c r="A1" s="2" t="s">
        <v>789</v>
      </c>
    </row>
    <row r="2" spans="1:1" x14ac:dyDescent="0.25">
      <c r="A2" s="2" t="s">
        <v>788</v>
      </c>
    </row>
    <row r="3" spans="1:1" ht="17.25" customHeight="1" x14ac:dyDescent="0.25">
      <c r="A3" s="13" t="s">
        <v>0</v>
      </c>
    </row>
    <row r="4" spans="1:1" ht="17.25" customHeight="1" x14ac:dyDescent="0.25">
      <c r="A4" s="394"/>
    </row>
    <row r="5" spans="1:1" x14ac:dyDescent="0.25">
      <c r="A5" s="4" t="s">
        <v>1</v>
      </c>
    </row>
    <row r="6" spans="1:1" x14ac:dyDescent="0.25">
      <c r="A6" s="4" t="s">
        <v>2</v>
      </c>
    </row>
    <row r="7" spans="1:1" x14ac:dyDescent="0.25">
      <c r="A7" s="4" t="s">
        <v>3</v>
      </c>
    </row>
    <row r="8" spans="1:1" x14ac:dyDescent="0.25">
      <c r="A8" s="4" t="s">
        <v>4</v>
      </c>
    </row>
    <row r="9" spans="1:1" x14ac:dyDescent="0.25">
      <c r="A9" s="4" t="s">
        <v>5</v>
      </c>
    </row>
    <row r="10" spans="1:1" x14ac:dyDescent="0.25">
      <c r="A10" s="4" t="s">
        <v>6</v>
      </c>
    </row>
    <row r="11" spans="1:1" x14ac:dyDescent="0.25">
      <c r="A11" s="4" t="s">
        <v>7</v>
      </c>
    </row>
    <row r="12" spans="1:1" x14ac:dyDescent="0.25">
      <c r="A12" s="4" t="s">
        <v>8</v>
      </c>
    </row>
    <row r="13" spans="1:1" x14ac:dyDescent="0.25">
      <c r="A13" s="4" t="s">
        <v>9</v>
      </c>
    </row>
    <row r="14" spans="1:1" ht="23.25" customHeight="1" x14ac:dyDescent="0.25">
      <c r="A14" s="13" t="s">
        <v>792</v>
      </c>
    </row>
    <row r="15" spans="1:1" x14ac:dyDescent="0.25">
      <c r="A15" s="4" t="s">
        <v>148</v>
      </c>
    </row>
    <row r="16" spans="1:1" x14ac:dyDescent="0.25">
      <c r="A16" s="4" t="s">
        <v>163</v>
      </c>
    </row>
    <row r="17" spans="1:15" x14ac:dyDescent="0.25">
      <c r="A17" s="4" t="s">
        <v>169</v>
      </c>
    </row>
    <row r="18" spans="1:15" x14ac:dyDescent="0.25">
      <c r="A18" s="4" t="s">
        <v>149</v>
      </c>
    </row>
    <row r="19" spans="1:15" x14ac:dyDescent="0.25">
      <c r="A19" s="4" t="s">
        <v>150</v>
      </c>
    </row>
    <row r="20" spans="1:15" x14ac:dyDescent="0.25">
      <c r="A20" s="4" t="s">
        <v>151</v>
      </c>
    </row>
    <row r="21" spans="1:15" x14ac:dyDescent="0.25">
      <c r="A21" s="4" t="s">
        <v>131</v>
      </c>
      <c r="O21" s="110"/>
    </row>
    <row r="22" spans="1:15" x14ac:dyDescent="0.25">
      <c r="A22" s="4" t="s">
        <v>132</v>
      </c>
    </row>
    <row r="23" spans="1:15" x14ac:dyDescent="0.25">
      <c r="A23" s="4" t="s">
        <v>133</v>
      </c>
      <c r="J23" s="85"/>
    </row>
    <row r="24" spans="1:15" x14ac:dyDescent="0.25">
      <c r="A24" s="4" t="s">
        <v>134</v>
      </c>
      <c r="K24" s="85"/>
    </row>
    <row r="25" spans="1:15" x14ac:dyDescent="0.25">
      <c r="A25" s="4" t="s">
        <v>152</v>
      </c>
      <c r="K25" s="85"/>
    </row>
    <row r="26" spans="1:15" x14ac:dyDescent="0.25">
      <c r="A26" s="4" t="s">
        <v>153</v>
      </c>
      <c r="L26" s="85"/>
    </row>
    <row r="27" spans="1:15" x14ac:dyDescent="0.25">
      <c r="A27" s="4" t="s">
        <v>154</v>
      </c>
      <c r="L27" s="85"/>
    </row>
    <row r="28" spans="1:15" x14ac:dyDescent="0.25">
      <c r="A28" s="4" t="s">
        <v>135</v>
      </c>
    </row>
    <row r="29" spans="1:15" x14ac:dyDescent="0.25">
      <c r="A29" s="4" t="s">
        <v>136</v>
      </c>
    </row>
    <row r="30" spans="1:15" x14ac:dyDescent="0.25">
      <c r="A30" s="4" t="s">
        <v>137</v>
      </c>
    </row>
    <row r="31" spans="1:15" x14ac:dyDescent="0.25">
      <c r="A31" s="4" t="s">
        <v>138</v>
      </c>
    </row>
    <row r="32" spans="1:15" x14ac:dyDescent="0.25">
      <c r="A32" s="4" t="s">
        <v>139</v>
      </c>
    </row>
    <row r="33" spans="1:1" x14ac:dyDescent="0.25">
      <c r="A33" s="4" t="s">
        <v>140</v>
      </c>
    </row>
    <row r="34" spans="1:1" x14ac:dyDescent="0.25">
      <c r="A34" s="4" t="s">
        <v>155</v>
      </c>
    </row>
    <row r="35" spans="1:1" x14ac:dyDescent="0.25">
      <c r="A35" s="4" t="s">
        <v>156</v>
      </c>
    </row>
    <row r="36" spans="1:1" x14ac:dyDescent="0.25">
      <c r="A36" s="4" t="s">
        <v>141</v>
      </c>
    </row>
    <row r="37" spans="1:1" x14ac:dyDescent="0.25">
      <c r="A37" s="4" t="s">
        <v>142</v>
      </c>
    </row>
    <row r="38" spans="1:1" x14ac:dyDescent="0.25">
      <c r="A38" s="4" t="s">
        <v>143</v>
      </c>
    </row>
    <row r="39" spans="1:1" x14ac:dyDescent="0.25">
      <c r="A39" s="4" t="s">
        <v>157</v>
      </c>
    </row>
    <row r="40" spans="1:1" x14ac:dyDescent="0.25">
      <c r="A40" s="4" t="s">
        <v>158</v>
      </c>
    </row>
    <row r="41" spans="1:1" x14ac:dyDescent="0.25">
      <c r="A41" s="4" t="s">
        <v>144</v>
      </c>
    </row>
    <row r="42" spans="1:1" x14ac:dyDescent="0.25">
      <c r="A42" s="4" t="s">
        <v>175</v>
      </c>
    </row>
    <row r="43" spans="1:1" x14ac:dyDescent="0.25">
      <c r="A43" s="4" t="s">
        <v>176</v>
      </c>
    </row>
    <row r="44" spans="1:1" x14ac:dyDescent="0.25">
      <c r="A44" s="4" t="s">
        <v>622</v>
      </c>
    </row>
    <row r="45" spans="1:1" x14ac:dyDescent="0.25">
      <c r="A45" s="4" t="s">
        <v>623</v>
      </c>
    </row>
    <row r="46" spans="1:1" x14ac:dyDescent="0.25">
      <c r="A46" s="4" t="s">
        <v>624</v>
      </c>
    </row>
    <row r="47" spans="1:1" x14ac:dyDescent="0.25">
      <c r="A47" s="4" t="s">
        <v>145</v>
      </c>
    </row>
    <row r="48" spans="1:1" x14ac:dyDescent="0.25">
      <c r="A48" s="4" t="s">
        <v>146</v>
      </c>
    </row>
    <row r="49" spans="1:1" x14ac:dyDescent="0.25">
      <c r="A49" s="4" t="s">
        <v>690</v>
      </c>
    </row>
    <row r="50" spans="1:1" x14ac:dyDescent="0.25">
      <c r="A50" s="4" t="s">
        <v>783</v>
      </c>
    </row>
    <row r="51" spans="1:1" x14ac:dyDescent="0.25">
      <c r="A51" s="4" t="s">
        <v>147</v>
      </c>
    </row>
    <row r="53" spans="1:1" x14ac:dyDescent="0.25">
      <c r="A53" s="399" t="s">
        <v>799</v>
      </c>
    </row>
  </sheetData>
  <hyperlinks>
    <hyperlink ref="A5" location="Glossary!A1" display="Glossary of Terms"/>
    <hyperlink ref="A6" location="'Tab1'!A1" display="Table 1: First-Year Enrollment in Allied Dental Education Programs, 2002-03 to 2012-13"/>
    <hyperlink ref="A7" location="'Fig1a-c'!A1" display="Figure 1a: First-Year Student Capacity Versus Enrollment, by Number of Dental Hygiene Education Programs, 2002-03 to 2012-13"/>
    <hyperlink ref="A8" location="'Fig1a-c'!A50" display="Figure 1b: First-Year Student Capacity Versus Enrollment, by Number of Dental Assisting Education Programs, 2002-03 to 2012-13"/>
    <hyperlink ref="A9" location="'Fig1a-c'!A75" display="Figure 1c: First Year Student Capacity Versus Enrollment, by Number of Dental Laboratory Technology Education Programs, 2002-03 to 2012-13"/>
    <hyperlink ref="A10" location="'Tab2'!A1" display="Table 2: Comparison of First-Year Student Capacity Versus Enrollment by Educational Setting, 2012-13"/>
    <hyperlink ref="A12" location="'Tab4'!A1" display="Table 4: Graduates of Allied Dental Education Programs, 2002 to 2012"/>
    <hyperlink ref="A11" location="'Tab3'!A1" display="Table 3: Total Enrollment in Allied Dental Education Programs, 2002-03 to 2012-13"/>
    <hyperlink ref="A13" location="'Tab5'!A1" display="Table 5: Number of Institutions Awarding Degrees in Allied Dental Education Programs, 2012-13"/>
    <hyperlink ref="A15" location="'Fig2'!A1" display="Figure 2: Classification of Institutions Offering Dental Assisting Education, 2012-13"/>
    <hyperlink ref="A16" location="'Fig3a-b'!A1" display="Figure 3a: Number of Applications and Number of Students Accepted into Accredited Dental Assisting Programs, 2002-03 and 2012-13"/>
    <hyperlink ref="A17" location="'Fig3a-b'!A50" display="Figure 3b: Number of Applaications per Program and Number of Dental Assisting Students Accepted per Program, 2002-03 to 2012-13"/>
    <hyperlink ref="A21" location="'Tab6'!A1" display="Table 6: Advanced Placement Provision and Methods Used to Award Advanced Placement at Accredited Dental Assisting Education Programs, 2012-13"/>
    <hyperlink ref="A22" location="'Tab7'!A1" display="Table 7: Number of Dental Assisting Students Awarded Advanced Placement and the Source of Previous Training, 2012-13 "/>
    <hyperlink ref="A23" location="'Tab8'!A1" display="Table 8: Admission Policies at Accredited Dental Assisting Education Programs, 2012-13"/>
    <hyperlink ref="A24" location="'Tab9'!A1" display="Table 9: First-Year In-District Tuition and Fees at Accredited Dental Assisting Education Programs, 2012-13"/>
    <hyperlink ref="A20" location="'Fig4-6'!A54" display="Figure 6: Methods Used to Award Advanced Placement in Accredited Dental Assisting Education Programs, 2011-12 and 2012-13"/>
    <hyperlink ref="A38" location="Tab13b!A1" display="Table 13b: 2012-13 Enrollment and 2012 Graduates at Accredited Dental Assisting Education Programs"/>
    <hyperlink ref="A36" location="'Tab12'!A1" display="Table 12: Highest Level of Education Completed by First-Year Dental Assisting Students, 2012-13"/>
    <hyperlink ref="A28" location="'Tab10a-c'!A1" display="Table 10a: Total Enrollment in Accredited Dental Assisting Programs by Citizenship and Gender, 2011-12 and 2012-13"/>
    <hyperlink ref="A29" location="'Tab10a-c'!A1" display="Table 10b: Total  Enrollment in Accredited Dental Assisting Programs by Age and Gender, 2011-12 and 2012-13"/>
    <hyperlink ref="A30" location="'Tab10a-c'!A1" display="Table 10c: Total Enrollment in Accredited Dental Assisting Programs by Ethnicity/Race and Gender, 2011-12 and 2012-13"/>
    <hyperlink ref="A31" location="'Tab11a-c'!A1" display="Table 11a: Graduates of Accredited Dental Assisting Programs by Citizenship and Gender, 2011 and 2012"/>
    <hyperlink ref="A32" location="'Tab11a-c'!A1" display="Table 11b: Graduates of Accredited Dental Assisting Programs by Age and Gender, 2011 and 2012"/>
    <hyperlink ref="A33" location="'Tab11a-c'!A1" display="Table 11c: Graduates of Accredited Dental Assisting Programs by Ethnicity/Race and Gender, 2011 and 2012"/>
    <hyperlink ref="A34" location="'Fig9a-b'!A1" display="Figure 9a: Number of Dental Assisting Students with Job/Family Care Responsibilities and Financial Assistance, 2011-12"/>
    <hyperlink ref="A35" location="'Fig9a-b'!A1" display="Figure 9b: Number of Dental Assisting Students with Job/Family Care Responsibilities and Financial Assistance, 2012-13"/>
    <hyperlink ref="A37" location="Tab13a!A1" display="Table 13a: 2011-12 Enrollment and 2011 Graduates at Accredited Dental Assisting Education Programs"/>
    <hyperlink ref="A39" location="'Fig10a-b'!A1" display="Figure 10a: Outcomes Assessment for Dental Assisting Class of 2010"/>
    <hyperlink ref="A40" location="'Fig10a-b'!A1" display="Figure 10b: Outcomes Assessment for Dental Assisting Class of 2011"/>
    <hyperlink ref="A41" location="'Tab14'!A1" display="Table 14: Hours Spent Weekly in Program Activities by Dental Assisting Program Administrators, 2011-12 and 2012-13"/>
    <hyperlink ref="A42" location="'Tab15a-b'!A1" display="Table 15a: Faculty of Accredited Dental Assisting Programs by Age and Gender, 2011-12 and 2012-13"/>
    <hyperlink ref="A43" location="'Tab15a-b'!A1" display="Table 15b: Faculty of Accredited Dental Assisting Programs by Ethnicity/Race and Gender, 2011-12 and 2012-13"/>
    <hyperlink ref="A44" location="'Fig11a-c'!A1" display="Figure 11a: Highest Academic Degree Earned by Dental Assisting Faculty, 2011-12 and 2012-13"/>
    <hyperlink ref="A45" location="'Fig11a-c'!A1" display="Figure 11b: Academic Rank of Dental Assisting Faculty, 2011-12 and 2012-13"/>
    <hyperlink ref="A46" location="'Fig11a-c'!A80" display="Figure 11c: Occupational Discipline of Dental Assisting Faculty, 2011-12 and 2012-13"/>
    <hyperlink ref="A47" location="'Tab16'!A1" display="Table 16: Number of Faculty Members in Accredited Dental Assisting Education Programs, 2011-12 and 2012-13"/>
    <hyperlink ref="A48" location="'Tab17'!A1" display="Table 17: Non-Traditional Designs Offered by Accredited Dental Assisting Education Programs, 2012-13"/>
    <hyperlink ref="A49" location="'Tab18'!A1" display="Table 18: Instruction Methods at Accredited Dental Assisting Education Programs, 2012-13"/>
    <hyperlink ref="A50" location="'Tab19'!A1" display="Table 19: Average Total Clock Hours of Instruction for Dental Assisting Education Programs, 2011-12"/>
    <hyperlink ref="A51" location="'Tab20'!A1" display="Table 20: Additional Functions Taught and Taught to Laboratory, Pre-Clinical, or Clinical Competence at Accredited Dental Assisting Education Programs, 2011-12"/>
    <hyperlink ref="A19" location="'Fig4-6'!A29" display="Figure 5: Percentage of Accredited Dental Assisting Education Programs Offering Advanced Placement, 2012-13"/>
    <hyperlink ref="A18" location="'Fig4-6'!A1" display="Figure 4: Minimum Educational Requirements Needed to Enroll in Accredited Dental Assisting Programs, 2012-13"/>
    <hyperlink ref="A25" location="'Fig7-8b'!A1" display="Figure 7: Average Costs for Tuition and Fees in Accredited Dental Assisting Programs, 2002-03 to 2012-13"/>
    <hyperlink ref="A26" location="'Fig7-8b'!A1" display="Figure 8a: Average First-Year In-District Tuition in Accredited Dental Assisting Programs by Educational Setting, 2011-12"/>
    <hyperlink ref="A27" location="'Fig7-8b'!A1" display="Figure 8b: Average First-Year In-District Tuition in Accredited Dental Assisting Programs by Educational Setting, 2012-13"/>
  </hyperlinks>
  <pageMargins left="0.25" right="0.25" top="0.75" bottom="0.75" header="0.3" footer="0.3"/>
  <pageSetup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zoomScaleNormal="100" workbookViewId="0"/>
  </sheetViews>
  <sheetFormatPr defaultColWidth="9.109375" defaultRowHeight="13.2" x14ac:dyDescent="0.25"/>
  <cols>
    <col min="1" max="1" width="24.44140625" style="29" customWidth="1"/>
    <col min="2" max="2" width="16.88671875" style="29" customWidth="1"/>
    <col min="3" max="3" width="11.88671875" style="29" customWidth="1"/>
    <col min="4" max="4" width="11.6640625" style="29" customWidth="1"/>
    <col min="5" max="5" width="11.109375" style="29" customWidth="1"/>
    <col min="6" max="6" width="10.88671875" style="29" customWidth="1"/>
    <col min="7" max="16384" width="9.109375" style="29"/>
  </cols>
  <sheetData>
    <row r="1" spans="1:13" s="3" customFormat="1" x14ac:dyDescent="0.25">
      <c r="A1" s="13" t="s">
        <v>163</v>
      </c>
    </row>
    <row r="2" spans="1:13" s="3" customFormat="1" x14ac:dyDescent="0.25">
      <c r="A2" s="4" t="s">
        <v>10</v>
      </c>
    </row>
    <row r="6" spans="1:13" x14ac:dyDescent="0.25">
      <c r="C6" s="29" t="s">
        <v>92</v>
      </c>
      <c r="D6" s="29" t="s">
        <v>93</v>
      </c>
      <c r="E6" s="29" t="s">
        <v>94</v>
      </c>
      <c r="F6" s="29" t="s">
        <v>95</v>
      </c>
      <c r="G6" s="29" t="s">
        <v>96</v>
      </c>
      <c r="H6" s="29" t="s">
        <v>97</v>
      </c>
      <c r="I6" s="29" t="s">
        <v>98</v>
      </c>
      <c r="J6" s="29" t="s">
        <v>99</v>
      </c>
      <c r="K6" s="29" t="s">
        <v>100</v>
      </c>
      <c r="L6" s="29" t="s">
        <v>101</v>
      </c>
      <c r="M6" s="29" t="s">
        <v>102</v>
      </c>
    </row>
    <row r="7" spans="1:13" x14ac:dyDescent="0.25">
      <c r="B7" s="29" t="s">
        <v>164</v>
      </c>
      <c r="C7" s="29">
        <v>8260</v>
      </c>
      <c r="D7" s="29">
        <v>8623</v>
      </c>
      <c r="E7" s="29">
        <v>9335</v>
      </c>
      <c r="F7" s="29">
        <v>10075</v>
      </c>
      <c r="G7" s="29">
        <v>10528</v>
      </c>
      <c r="H7" s="29">
        <v>10727</v>
      </c>
      <c r="I7" s="29">
        <v>10614</v>
      </c>
      <c r="J7" s="29">
        <v>11998</v>
      </c>
      <c r="K7" s="29">
        <v>11952</v>
      </c>
      <c r="L7" s="29">
        <v>11927</v>
      </c>
      <c r="M7" s="29">
        <v>10897</v>
      </c>
    </row>
    <row r="8" spans="1:13" x14ac:dyDescent="0.25">
      <c r="B8" s="29" t="s">
        <v>165</v>
      </c>
      <c r="C8" s="29">
        <v>11954</v>
      </c>
      <c r="D8" s="29">
        <v>13042</v>
      </c>
      <c r="E8" s="29">
        <v>13506</v>
      </c>
      <c r="F8" s="29">
        <v>14663</v>
      </c>
      <c r="G8" s="29">
        <v>15264</v>
      </c>
      <c r="H8" s="29">
        <v>14967</v>
      </c>
      <c r="I8" s="29">
        <v>15530</v>
      </c>
      <c r="J8" s="29">
        <v>18273</v>
      </c>
      <c r="K8" s="29">
        <v>18642</v>
      </c>
      <c r="L8" s="29">
        <v>18707</v>
      </c>
      <c r="M8" s="29">
        <v>16944</v>
      </c>
    </row>
    <row r="37" spans="1:13" ht="20.25" customHeight="1" x14ac:dyDescent="0.25"/>
    <row r="38" spans="1:13" x14ac:dyDescent="0.25">
      <c r="B38" s="66" t="s">
        <v>744</v>
      </c>
    </row>
    <row r="39" spans="1:13" x14ac:dyDescent="0.25">
      <c r="B39" s="66" t="s">
        <v>737</v>
      </c>
    </row>
    <row r="41" spans="1:13" x14ac:dyDescent="0.25">
      <c r="A41" s="34" t="s">
        <v>169</v>
      </c>
    </row>
    <row r="44" spans="1:13" x14ac:dyDescent="0.25">
      <c r="C44" s="34" t="s">
        <v>92</v>
      </c>
      <c r="D44" s="34" t="s">
        <v>93</v>
      </c>
      <c r="E44" s="34" t="s">
        <v>94</v>
      </c>
      <c r="F44" s="34" t="s">
        <v>95</v>
      </c>
      <c r="G44" s="34" t="s">
        <v>96</v>
      </c>
      <c r="H44" s="34" t="s">
        <v>97</v>
      </c>
      <c r="I44" s="34" t="s">
        <v>98</v>
      </c>
      <c r="J44" s="67" t="s">
        <v>99</v>
      </c>
      <c r="K44" s="67" t="s">
        <v>100</v>
      </c>
      <c r="L44" s="34" t="s">
        <v>101</v>
      </c>
      <c r="M44" s="34" t="s">
        <v>102</v>
      </c>
    </row>
    <row r="45" spans="1:13" x14ac:dyDescent="0.25">
      <c r="B45" s="29" t="s">
        <v>164</v>
      </c>
      <c r="C45" s="68">
        <v>8260</v>
      </c>
      <c r="D45" s="68">
        <v>8623</v>
      </c>
      <c r="E45" s="68">
        <v>9335</v>
      </c>
      <c r="F45" s="68">
        <v>10075</v>
      </c>
      <c r="G45" s="68">
        <v>10528</v>
      </c>
      <c r="H45" s="68">
        <v>10727</v>
      </c>
      <c r="I45" s="68">
        <v>10614</v>
      </c>
      <c r="J45" s="68">
        <v>11998</v>
      </c>
      <c r="K45" s="68">
        <v>11952</v>
      </c>
      <c r="L45" s="68">
        <v>11927</v>
      </c>
      <c r="M45" s="68">
        <v>10897</v>
      </c>
    </row>
    <row r="46" spans="1:13" x14ac:dyDescent="0.25">
      <c r="B46" s="29" t="s">
        <v>165</v>
      </c>
      <c r="C46" s="68">
        <v>11954</v>
      </c>
      <c r="D46" s="68">
        <v>13042</v>
      </c>
      <c r="E46" s="68">
        <v>13506</v>
      </c>
      <c r="F46" s="68">
        <v>14663</v>
      </c>
      <c r="G46" s="68">
        <v>15264</v>
      </c>
      <c r="H46" s="68">
        <v>14967</v>
      </c>
      <c r="I46" s="68">
        <v>15530</v>
      </c>
      <c r="J46" s="68">
        <v>18273</v>
      </c>
      <c r="K46" s="68">
        <v>18642</v>
      </c>
      <c r="L46" s="68">
        <v>18707</v>
      </c>
      <c r="M46" s="68">
        <v>16944</v>
      </c>
    </row>
    <row r="47" spans="1:13" x14ac:dyDescent="0.25">
      <c r="B47" s="29" t="s">
        <v>166</v>
      </c>
      <c r="C47" s="68">
        <v>259</v>
      </c>
      <c r="D47" s="68">
        <v>255</v>
      </c>
      <c r="E47" s="68">
        <v>259</v>
      </c>
      <c r="F47" s="68">
        <v>271</v>
      </c>
      <c r="G47" s="68">
        <v>268</v>
      </c>
      <c r="H47" s="68">
        <v>271</v>
      </c>
      <c r="I47" s="68">
        <v>272</v>
      </c>
      <c r="J47" s="68">
        <v>277</v>
      </c>
      <c r="K47" s="68">
        <v>279</v>
      </c>
      <c r="L47" s="68">
        <v>287</v>
      </c>
      <c r="M47" s="68">
        <v>278</v>
      </c>
    </row>
    <row r="48" spans="1:13" x14ac:dyDescent="0.25">
      <c r="C48" s="34" t="s">
        <v>92</v>
      </c>
      <c r="D48" s="34" t="s">
        <v>93</v>
      </c>
      <c r="E48" s="34" t="s">
        <v>94</v>
      </c>
      <c r="F48" s="34" t="s">
        <v>95</v>
      </c>
      <c r="G48" s="34" t="s">
        <v>96</v>
      </c>
      <c r="H48" s="34" t="s">
        <v>97</v>
      </c>
      <c r="I48" s="34" t="s">
        <v>98</v>
      </c>
      <c r="J48" s="67" t="s">
        <v>99</v>
      </c>
      <c r="K48" s="67" t="s">
        <v>100</v>
      </c>
      <c r="L48" s="34" t="s">
        <v>101</v>
      </c>
      <c r="M48" s="34" t="s">
        <v>102</v>
      </c>
    </row>
    <row r="49" spans="2:13" x14ac:dyDescent="0.25">
      <c r="B49" s="29" t="s">
        <v>167</v>
      </c>
      <c r="C49" s="398">
        <f t="shared" ref="C49:J49" si="0">C45/C47</f>
        <v>31.891891891891891</v>
      </c>
      <c r="D49" s="398">
        <f t="shared" si="0"/>
        <v>33.815686274509801</v>
      </c>
      <c r="E49" s="398">
        <f t="shared" si="0"/>
        <v>36.042471042471043</v>
      </c>
      <c r="F49" s="398">
        <f t="shared" si="0"/>
        <v>37.177121771217713</v>
      </c>
      <c r="G49" s="398">
        <f t="shared" si="0"/>
        <v>39.28358208955224</v>
      </c>
      <c r="H49" s="398">
        <f t="shared" si="0"/>
        <v>39.5830258302583</v>
      </c>
      <c r="I49" s="398">
        <f t="shared" si="0"/>
        <v>39.022058823529413</v>
      </c>
      <c r="J49" s="398">
        <f t="shared" si="0"/>
        <v>43.314079422382669</v>
      </c>
      <c r="K49" s="398">
        <f>K45/K47</f>
        <v>42.838709677419352</v>
      </c>
      <c r="L49" s="398">
        <f>L45/L47</f>
        <v>41.557491289198609</v>
      </c>
      <c r="M49" s="398">
        <f>M45/M47</f>
        <v>39.197841726618705</v>
      </c>
    </row>
    <row r="50" spans="2:13" x14ac:dyDescent="0.25">
      <c r="B50" s="29" t="s">
        <v>168</v>
      </c>
      <c r="C50" s="398">
        <f t="shared" ref="C50:J50" si="1">C46/C47</f>
        <v>46.154440154440152</v>
      </c>
      <c r="D50" s="398">
        <f t="shared" si="1"/>
        <v>51.145098039215689</v>
      </c>
      <c r="E50" s="398">
        <f t="shared" si="1"/>
        <v>52.146718146718143</v>
      </c>
      <c r="F50" s="398">
        <f t="shared" si="1"/>
        <v>54.107011070110701</v>
      </c>
      <c r="G50" s="398">
        <f t="shared" si="1"/>
        <v>56.955223880597018</v>
      </c>
      <c r="H50" s="398">
        <f t="shared" si="1"/>
        <v>55.228782287822881</v>
      </c>
      <c r="I50" s="398">
        <f t="shared" si="1"/>
        <v>57.095588235294116</v>
      </c>
      <c r="J50" s="398">
        <f t="shared" si="1"/>
        <v>65.967509025270758</v>
      </c>
      <c r="K50" s="398">
        <f>K46/K47</f>
        <v>66.817204301075265</v>
      </c>
      <c r="L50" s="398">
        <f>L46/L47</f>
        <v>65.181184668989545</v>
      </c>
      <c r="M50" s="398">
        <f>M46/M47</f>
        <v>60.949640287769782</v>
      </c>
    </row>
    <row r="72" spans="2:2" ht="18" customHeight="1" x14ac:dyDescent="0.25"/>
    <row r="77" spans="2:2" x14ac:dyDescent="0.25">
      <c r="B77" s="66" t="s">
        <v>744</v>
      </c>
    </row>
    <row r="78" spans="2:2" x14ac:dyDescent="0.25">
      <c r="B78" s="66" t="s">
        <v>737</v>
      </c>
    </row>
  </sheetData>
  <hyperlinks>
    <hyperlink ref="A2" location="TOC!A1" display="Return to Table of Contents"/>
  </hyperlinks>
  <pageMargins left="0.25" right="0.25" top="0.75" bottom="0.75" header="0.3" footer="0.3"/>
  <pageSetup scale="65" fitToHeight="0" orientation="portrait" r:id="rId1"/>
  <headerFooter>
    <oddHeader>&amp;L2011-12 and 2012-13 &amp;"Arial,Italic"Survey of Allied Dental Education&amp;"Arial,Regular"
Report 2: Dental Assisting Education Programs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zoomScaleNormal="100" workbookViewId="0"/>
  </sheetViews>
  <sheetFormatPr defaultColWidth="9.109375" defaultRowHeight="13.2" x14ac:dyDescent="0.25"/>
  <cols>
    <col min="1" max="1" width="24.109375" style="3" customWidth="1"/>
    <col min="2" max="16384" width="9.109375" style="3"/>
  </cols>
  <sheetData>
    <row r="1" spans="1:4" x14ac:dyDescent="0.25">
      <c r="A1" s="2" t="s">
        <v>149</v>
      </c>
    </row>
    <row r="2" spans="1:4" x14ac:dyDescent="0.25">
      <c r="A2" s="4" t="s">
        <v>10</v>
      </c>
    </row>
    <row r="9" spans="1:4" x14ac:dyDescent="0.25">
      <c r="C9" s="3" t="s">
        <v>170</v>
      </c>
      <c r="D9" s="3">
        <v>0.85199999999999998</v>
      </c>
    </row>
    <row r="10" spans="1:4" x14ac:dyDescent="0.25">
      <c r="C10" s="3" t="s">
        <v>171</v>
      </c>
      <c r="D10" s="3">
        <v>0.11899999999999999</v>
      </c>
    </row>
    <row r="11" spans="1:4" x14ac:dyDescent="0.25">
      <c r="C11" s="3" t="s">
        <v>172</v>
      </c>
      <c r="D11" s="3">
        <v>1.7999999999999999E-2</v>
      </c>
    </row>
    <row r="12" spans="1:4" x14ac:dyDescent="0.25">
      <c r="C12" s="3" t="s">
        <v>120</v>
      </c>
      <c r="D12" s="3">
        <v>1.0999999999999999E-2</v>
      </c>
    </row>
    <row r="27" spans="1:2" x14ac:dyDescent="0.25">
      <c r="B27" s="97" t="s">
        <v>745</v>
      </c>
    </row>
    <row r="28" spans="1:2" x14ac:dyDescent="0.25">
      <c r="B28" s="97" t="s">
        <v>737</v>
      </c>
    </row>
    <row r="30" spans="1:2" x14ac:dyDescent="0.25">
      <c r="A30" s="2" t="s">
        <v>150</v>
      </c>
    </row>
    <row r="34" spans="3:4" x14ac:dyDescent="0.25">
      <c r="C34" s="3" t="s">
        <v>173</v>
      </c>
      <c r="D34" s="3">
        <v>0.39600000000000002</v>
      </c>
    </row>
    <row r="35" spans="3:4" x14ac:dyDescent="0.25">
      <c r="C35" s="3" t="s">
        <v>174</v>
      </c>
      <c r="D35" s="3">
        <v>0.60399999999999998</v>
      </c>
    </row>
    <row r="53" spans="1:17" x14ac:dyDescent="0.25">
      <c r="B53" s="97" t="s">
        <v>745</v>
      </c>
    </row>
    <row r="54" spans="1:17" x14ac:dyDescent="0.25">
      <c r="B54" s="97" t="s">
        <v>737</v>
      </c>
    </row>
    <row r="56" spans="1:17" x14ac:dyDescent="0.25">
      <c r="A56" s="2" t="s">
        <v>151</v>
      </c>
    </row>
    <row r="59" spans="1:17" x14ac:dyDescent="0.25">
      <c r="N59" s="110"/>
    </row>
    <row r="60" spans="1:17" x14ac:dyDescent="0.25">
      <c r="N60" s="85"/>
      <c r="Q60" s="299"/>
    </row>
    <row r="61" spans="1:17" x14ac:dyDescent="0.25">
      <c r="N61" s="85"/>
    </row>
    <row r="62" spans="1:17" x14ac:dyDescent="0.25">
      <c r="D62" s="3" t="s">
        <v>483</v>
      </c>
      <c r="E62" s="3" t="s">
        <v>484</v>
      </c>
      <c r="F62" s="3" t="s">
        <v>485</v>
      </c>
      <c r="G62" s="3" t="s">
        <v>486</v>
      </c>
      <c r="H62" s="3" t="s">
        <v>120</v>
      </c>
      <c r="N62" s="85"/>
    </row>
    <row r="63" spans="1:17" x14ac:dyDescent="0.25">
      <c r="C63" s="3" t="s">
        <v>101</v>
      </c>
      <c r="D63" s="3">
        <v>104</v>
      </c>
      <c r="E63" s="3">
        <v>55</v>
      </c>
      <c r="F63" s="3">
        <v>53</v>
      </c>
      <c r="G63" s="3" t="s">
        <v>470</v>
      </c>
      <c r="H63" s="3">
        <v>18</v>
      </c>
      <c r="N63" s="85"/>
    </row>
    <row r="64" spans="1:17" x14ac:dyDescent="0.25">
      <c r="C64" s="3" t="s">
        <v>102</v>
      </c>
      <c r="D64" s="3">
        <v>99</v>
      </c>
      <c r="E64" s="3">
        <v>54</v>
      </c>
      <c r="F64" s="3">
        <v>50</v>
      </c>
      <c r="G64" s="3">
        <v>5</v>
      </c>
      <c r="H64" s="3">
        <v>17</v>
      </c>
      <c r="N64" s="85"/>
    </row>
    <row r="66" spans="2:14" x14ac:dyDescent="0.25">
      <c r="N66" s="110"/>
    </row>
    <row r="67" spans="2:14" x14ac:dyDescent="0.25">
      <c r="N67" s="85"/>
    </row>
    <row r="68" spans="2:14" x14ac:dyDescent="0.25">
      <c r="N68" s="85"/>
    </row>
    <row r="69" spans="2:14" x14ac:dyDescent="0.25">
      <c r="N69" s="85"/>
    </row>
    <row r="70" spans="2:14" x14ac:dyDescent="0.25">
      <c r="N70" s="85"/>
    </row>
    <row r="80" spans="2:14" x14ac:dyDescent="0.25">
      <c r="B80" s="97" t="s">
        <v>745</v>
      </c>
    </row>
    <row r="81" spans="2:3" x14ac:dyDescent="0.25">
      <c r="B81" s="97" t="s">
        <v>737</v>
      </c>
    </row>
    <row r="84" spans="2:3" x14ac:dyDescent="0.25">
      <c r="C84" s="49"/>
    </row>
    <row r="85" spans="2:3" x14ac:dyDescent="0.25">
      <c r="C85" s="49"/>
    </row>
    <row r="86" spans="2:3" x14ac:dyDescent="0.25">
      <c r="C86" s="49"/>
    </row>
    <row r="87" spans="2:3" x14ac:dyDescent="0.25">
      <c r="C87" s="49"/>
    </row>
    <row r="88" spans="2:3" x14ac:dyDescent="0.25">
      <c r="C88" s="49"/>
    </row>
    <row r="89" spans="2:3" x14ac:dyDescent="0.25">
      <c r="C89" s="49"/>
    </row>
  </sheetData>
  <hyperlinks>
    <hyperlink ref="A2" location="TOC!A1" display="Return to Table of Contents"/>
  </hyperlinks>
  <pageMargins left="0.25" right="0.25" top="0.75" bottom="0.75" header="0.3" footer="0.3"/>
  <pageSetup scale="66" orientation="portrait" r:id="rId1"/>
  <headerFooter>
    <oddHeader>&amp;L2011-12 and 2012-13 &amp;"Arial,Italic"Survey of Allied Dental Education&amp;"Arial,Regular"
Report 2: Dental Assisting Education Programs</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5"/>
  <sheetViews>
    <sheetView zoomScaleNormal="100" workbookViewId="0">
      <pane ySplit="4" topLeftCell="A5" activePane="bottomLeft" state="frozen"/>
      <selection pane="bottomLeft"/>
    </sheetView>
  </sheetViews>
  <sheetFormatPr defaultColWidth="9.109375" defaultRowHeight="13.2" x14ac:dyDescent="0.25"/>
  <cols>
    <col min="1" max="1" width="5" style="3" customWidth="1"/>
    <col min="2" max="2" width="53.44140625" style="3" customWidth="1"/>
    <col min="3" max="3" width="14.109375" style="69" customWidth="1"/>
    <col min="4" max="4" width="10.88671875" style="69" bestFit="1" customWidth="1"/>
    <col min="5" max="5" width="15.33203125" style="69" bestFit="1" customWidth="1"/>
    <col min="6" max="6" width="15.109375" style="69" customWidth="1"/>
    <col min="7" max="7" width="18.6640625" style="69" customWidth="1"/>
    <col min="8" max="8" width="8.6640625" style="69" customWidth="1"/>
    <col min="9" max="16384" width="9.109375" style="3"/>
  </cols>
  <sheetData>
    <row r="1" spans="1:8" x14ac:dyDescent="0.25">
      <c r="A1" s="2" t="s">
        <v>284</v>
      </c>
    </row>
    <row r="2" spans="1:8" x14ac:dyDescent="0.25">
      <c r="A2" s="408" t="s">
        <v>10</v>
      </c>
      <c r="B2" s="408"/>
    </row>
    <row r="3" spans="1:8" ht="17.25" customHeight="1" x14ac:dyDescent="0.25">
      <c r="A3" s="70"/>
      <c r="B3" s="70"/>
      <c r="C3" s="71"/>
      <c r="D3" s="402" t="s">
        <v>177</v>
      </c>
      <c r="E3" s="402"/>
      <c r="F3" s="402"/>
      <c r="G3" s="402"/>
      <c r="H3" s="402"/>
    </row>
    <row r="4" spans="1:8" ht="56.25" customHeight="1" thickBot="1" x14ac:dyDescent="0.3">
      <c r="A4" s="38" t="s">
        <v>178</v>
      </c>
      <c r="B4" s="72" t="s">
        <v>179</v>
      </c>
      <c r="C4" s="38" t="s">
        <v>180</v>
      </c>
      <c r="D4" s="38" t="s">
        <v>181</v>
      </c>
      <c r="E4" s="38" t="s">
        <v>182</v>
      </c>
      <c r="F4" s="38" t="s">
        <v>183</v>
      </c>
      <c r="G4" s="38" t="s">
        <v>760</v>
      </c>
      <c r="H4" s="38" t="s">
        <v>184</v>
      </c>
    </row>
    <row r="5" spans="1:8" ht="14.25" customHeight="1" x14ac:dyDescent="0.25">
      <c r="A5" s="285" t="s">
        <v>44</v>
      </c>
      <c r="B5" s="73" t="s">
        <v>215</v>
      </c>
      <c r="C5" s="74" t="s">
        <v>186</v>
      </c>
      <c r="D5" s="74" t="s">
        <v>188</v>
      </c>
      <c r="E5" s="74" t="s">
        <v>188</v>
      </c>
      <c r="F5" s="74" t="s">
        <v>188</v>
      </c>
      <c r="G5" s="74" t="s">
        <v>188</v>
      </c>
      <c r="H5" s="74" t="s">
        <v>188</v>
      </c>
    </row>
    <row r="6" spans="1:8" ht="14.25" customHeight="1" x14ac:dyDescent="0.25">
      <c r="A6" s="74" t="s">
        <v>44</v>
      </c>
      <c r="B6" s="75" t="s">
        <v>285</v>
      </c>
      <c r="C6" s="74" t="s">
        <v>185</v>
      </c>
      <c r="D6" s="74" t="s">
        <v>185</v>
      </c>
      <c r="E6" s="74" t="s">
        <v>185</v>
      </c>
      <c r="F6" s="74" t="s">
        <v>185</v>
      </c>
      <c r="G6" s="74" t="s">
        <v>186</v>
      </c>
      <c r="H6" s="74" t="s">
        <v>186</v>
      </c>
    </row>
    <row r="7" spans="1:8" ht="14.25" customHeight="1" x14ac:dyDescent="0.25">
      <c r="A7" s="74" t="s">
        <v>44</v>
      </c>
      <c r="B7" s="75" t="s">
        <v>286</v>
      </c>
      <c r="C7" s="74" t="s">
        <v>185</v>
      </c>
      <c r="D7" s="74" t="s">
        <v>185</v>
      </c>
      <c r="E7" s="74" t="s">
        <v>186</v>
      </c>
      <c r="F7" s="74" t="s">
        <v>186</v>
      </c>
      <c r="G7" s="74" t="s">
        <v>186</v>
      </c>
      <c r="H7" s="74" t="s">
        <v>186</v>
      </c>
    </row>
    <row r="8" spans="1:8" ht="14.25" customHeight="1" x14ac:dyDescent="0.25">
      <c r="A8" s="74" t="s">
        <v>44</v>
      </c>
      <c r="B8" s="75" t="s">
        <v>287</v>
      </c>
      <c r="C8" s="74" t="s">
        <v>186</v>
      </c>
      <c r="D8" s="74" t="s">
        <v>188</v>
      </c>
      <c r="E8" s="74" t="s">
        <v>188</v>
      </c>
      <c r="F8" s="74" t="s">
        <v>188</v>
      </c>
      <c r="G8" s="74" t="s">
        <v>188</v>
      </c>
      <c r="H8" s="74" t="s">
        <v>188</v>
      </c>
    </row>
    <row r="9" spans="1:8" ht="14.25" customHeight="1" x14ac:dyDescent="0.25">
      <c r="A9" s="74" t="s">
        <v>44</v>
      </c>
      <c r="B9" s="75" t="s">
        <v>288</v>
      </c>
      <c r="C9" s="74" t="s">
        <v>186</v>
      </c>
      <c r="D9" s="74" t="s">
        <v>188</v>
      </c>
      <c r="E9" s="74" t="s">
        <v>188</v>
      </c>
      <c r="F9" s="74" t="s">
        <v>188</v>
      </c>
      <c r="G9" s="74" t="s">
        <v>188</v>
      </c>
      <c r="H9" s="74" t="s">
        <v>188</v>
      </c>
    </row>
    <row r="10" spans="1:8" ht="14.25" customHeight="1" x14ac:dyDescent="0.25">
      <c r="A10" s="74" t="s">
        <v>44</v>
      </c>
      <c r="B10" s="75" t="s">
        <v>187</v>
      </c>
      <c r="C10" s="74" t="s">
        <v>186</v>
      </c>
      <c r="D10" s="74" t="s">
        <v>188</v>
      </c>
      <c r="E10" s="74" t="s">
        <v>188</v>
      </c>
      <c r="F10" s="74" t="s">
        <v>188</v>
      </c>
      <c r="G10" s="74" t="s">
        <v>188</v>
      </c>
      <c r="H10" s="74" t="s">
        <v>188</v>
      </c>
    </row>
    <row r="11" spans="1:8" ht="14.25" customHeight="1" x14ac:dyDescent="0.25">
      <c r="A11" s="74" t="s">
        <v>46</v>
      </c>
      <c r="B11" s="75" t="s">
        <v>289</v>
      </c>
      <c r="C11" s="74" t="s">
        <v>186</v>
      </c>
      <c r="D11" s="74" t="s">
        <v>188</v>
      </c>
      <c r="E11" s="74" t="s">
        <v>188</v>
      </c>
      <c r="F11" s="74" t="s">
        <v>188</v>
      </c>
      <c r="G11" s="74" t="s">
        <v>188</v>
      </c>
      <c r="H11" s="74" t="s">
        <v>188</v>
      </c>
    </row>
    <row r="12" spans="1:8" ht="14.25" customHeight="1" x14ac:dyDescent="0.25">
      <c r="A12" s="74" t="s">
        <v>48</v>
      </c>
      <c r="B12" s="75" t="s">
        <v>189</v>
      </c>
      <c r="C12" s="74" t="s">
        <v>186</v>
      </c>
      <c r="D12" s="74" t="s">
        <v>188</v>
      </c>
      <c r="E12" s="74" t="s">
        <v>188</v>
      </c>
      <c r="F12" s="74" t="s">
        <v>188</v>
      </c>
      <c r="G12" s="74" t="s">
        <v>188</v>
      </c>
      <c r="H12" s="74" t="s">
        <v>188</v>
      </c>
    </row>
    <row r="13" spans="1:8" ht="14.25" customHeight="1" x14ac:dyDescent="0.25">
      <c r="A13" s="74" t="s">
        <v>48</v>
      </c>
      <c r="B13" s="75" t="s">
        <v>190</v>
      </c>
      <c r="C13" s="74" t="s">
        <v>186</v>
      </c>
      <c r="D13" s="74" t="s">
        <v>188</v>
      </c>
      <c r="E13" s="74" t="s">
        <v>188</v>
      </c>
      <c r="F13" s="74" t="s">
        <v>188</v>
      </c>
      <c r="G13" s="74" t="s">
        <v>188</v>
      </c>
      <c r="H13" s="74" t="s">
        <v>188</v>
      </c>
    </row>
    <row r="14" spans="1:8" ht="14.25" customHeight="1" x14ac:dyDescent="0.25">
      <c r="A14" s="74" t="s">
        <v>48</v>
      </c>
      <c r="B14" s="75" t="s">
        <v>191</v>
      </c>
      <c r="C14" s="74" t="s">
        <v>186</v>
      </c>
      <c r="D14" s="74" t="s">
        <v>188</v>
      </c>
      <c r="E14" s="74" t="s">
        <v>188</v>
      </c>
      <c r="F14" s="74" t="s">
        <v>188</v>
      </c>
      <c r="G14" s="74" t="s">
        <v>188</v>
      </c>
      <c r="H14" s="74" t="s">
        <v>188</v>
      </c>
    </row>
    <row r="15" spans="1:8" ht="14.25" customHeight="1" x14ac:dyDescent="0.25">
      <c r="A15" s="74" t="s">
        <v>50</v>
      </c>
      <c r="B15" s="75" t="s">
        <v>290</v>
      </c>
      <c r="C15" s="74" t="s">
        <v>186</v>
      </c>
      <c r="D15" s="74" t="s">
        <v>188</v>
      </c>
      <c r="E15" s="74" t="s">
        <v>188</v>
      </c>
      <c r="F15" s="74" t="s">
        <v>188</v>
      </c>
      <c r="G15" s="74" t="s">
        <v>188</v>
      </c>
      <c r="H15" s="74" t="s">
        <v>188</v>
      </c>
    </row>
    <row r="16" spans="1:8" ht="14.25" customHeight="1" x14ac:dyDescent="0.25">
      <c r="A16" s="74" t="s">
        <v>50</v>
      </c>
      <c r="B16" s="75" t="s">
        <v>291</v>
      </c>
      <c r="C16" s="74" t="s">
        <v>186</v>
      </c>
      <c r="D16" s="74" t="s">
        <v>188</v>
      </c>
      <c r="E16" s="74" t="s">
        <v>188</v>
      </c>
      <c r="F16" s="74" t="s">
        <v>188</v>
      </c>
      <c r="G16" s="74" t="s">
        <v>188</v>
      </c>
      <c r="H16" s="74" t="s">
        <v>188</v>
      </c>
    </row>
    <row r="17" spans="1:8" ht="14.25" customHeight="1" x14ac:dyDescent="0.25">
      <c r="A17" s="74" t="s">
        <v>52</v>
      </c>
      <c r="B17" s="75" t="s">
        <v>192</v>
      </c>
      <c r="C17" s="74" t="s">
        <v>185</v>
      </c>
      <c r="D17" s="74" t="s">
        <v>186</v>
      </c>
      <c r="E17" s="74" t="s">
        <v>185</v>
      </c>
      <c r="F17" s="74" t="s">
        <v>185</v>
      </c>
      <c r="G17" s="74" t="s">
        <v>186</v>
      </c>
      <c r="H17" s="74" t="s">
        <v>186</v>
      </c>
    </row>
    <row r="18" spans="1:8" ht="14.25" customHeight="1" x14ac:dyDescent="0.25">
      <c r="A18" s="74" t="s">
        <v>52</v>
      </c>
      <c r="B18" s="75" t="s">
        <v>292</v>
      </c>
      <c r="C18" s="74" t="s">
        <v>185</v>
      </c>
      <c r="D18" s="74" t="s">
        <v>185</v>
      </c>
      <c r="E18" s="74" t="s">
        <v>185</v>
      </c>
      <c r="F18" s="74" t="s">
        <v>185</v>
      </c>
      <c r="G18" s="74" t="s">
        <v>185</v>
      </c>
      <c r="H18" s="74" t="s">
        <v>186</v>
      </c>
    </row>
    <row r="19" spans="1:8" ht="14.25" customHeight="1" x14ac:dyDescent="0.25">
      <c r="A19" s="74" t="s">
        <v>52</v>
      </c>
      <c r="B19" s="75" t="s">
        <v>293</v>
      </c>
      <c r="C19" s="74" t="s">
        <v>185</v>
      </c>
      <c r="D19" s="74" t="s">
        <v>186</v>
      </c>
      <c r="E19" s="74" t="s">
        <v>185</v>
      </c>
      <c r="F19" s="74" t="s">
        <v>185</v>
      </c>
      <c r="G19" s="74" t="s">
        <v>186</v>
      </c>
      <c r="H19" s="74" t="s">
        <v>186</v>
      </c>
    </row>
    <row r="20" spans="1:8" ht="14.25" customHeight="1" x14ac:dyDescent="0.25">
      <c r="A20" s="74" t="s">
        <v>52</v>
      </c>
      <c r="B20" s="75" t="s">
        <v>294</v>
      </c>
      <c r="C20" s="74" t="s">
        <v>185</v>
      </c>
      <c r="D20" s="74" t="s">
        <v>186</v>
      </c>
      <c r="E20" s="74" t="s">
        <v>186</v>
      </c>
      <c r="F20" s="74" t="s">
        <v>185</v>
      </c>
      <c r="G20" s="74" t="s">
        <v>186</v>
      </c>
      <c r="H20" s="74" t="s">
        <v>186</v>
      </c>
    </row>
    <row r="21" spans="1:8" ht="14.25" customHeight="1" x14ac:dyDescent="0.25">
      <c r="A21" s="74" t="s">
        <v>52</v>
      </c>
      <c r="B21" s="75" t="s">
        <v>295</v>
      </c>
      <c r="C21" s="74" t="s">
        <v>186</v>
      </c>
      <c r="D21" s="74" t="s">
        <v>188</v>
      </c>
      <c r="E21" s="74" t="s">
        <v>188</v>
      </c>
      <c r="F21" s="74" t="s">
        <v>188</v>
      </c>
      <c r="G21" s="74" t="s">
        <v>188</v>
      </c>
      <c r="H21" s="74" t="s">
        <v>188</v>
      </c>
    </row>
    <row r="22" spans="1:8" ht="14.25" customHeight="1" x14ac:dyDescent="0.25">
      <c r="A22" s="74" t="s">
        <v>52</v>
      </c>
      <c r="B22" s="75" t="s">
        <v>296</v>
      </c>
      <c r="C22" s="74" t="s">
        <v>186</v>
      </c>
      <c r="D22" s="74" t="s">
        <v>188</v>
      </c>
      <c r="E22" s="74" t="s">
        <v>188</v>
      </c>
      <c r="F22" s="74" t="s">
        <v>188</v>
      </c>
      <c r="G22" s="74" t="s">
        <v>188</v>
      </c>
      <c r="H22" s="74" t="s">
        <v>188</v>
      </c>
    </row>
    <row r="23" spans="1:8" ht="14.25" customHeight="1" x14ac:dyDescent="0.25">
      <c r="A23" s="74" t="s">
        <v>52</v>
      </c>
      <c r="B23" s="75" t="s">
        <v>297</v>
      </c>
      <c r="C23" s="74" t="s">
        <v>186</v>
      </c>
      <c r="D23" s="74" t="s">
        <v>188</v>
      </c>
      <c r="E23" s="74" t="s">
        <v>188</v>
      </c>
      <c r="F23" s="74" t="s">
        <v>188</v>
      </c>
      <c r="G23" s="74" t="s">
        <v>188</v>
      </c>
      <c r="H23" s="74" t="s">
        <v>188</v>
      </c>
    </row>
    <row r="24" spans="1:8" ht="14.25" customHeight="1" x14ac:dyDescent="0.25">
      <c r="A24" s="74" t="s">
        <v>52</v>
      </c>
      <c r="B24" s="75" t="s">
        <v>298</v>
      </c>
      <c r="C24" s="74" t="s">
        <v>186</v>
      </c>
      <c r="D24" s="74" t="s">
        <v>188</v>
      </c>
      <c r="E24" s="74" t="s">
        <v>188</v>
      </c>
      <c r="F24" s="74" t="s">
        <v>188</v>
      </c>
      <c r="G24" s="74" t="s">
        <v>188</v>
      </c>
      <c r="H24" s="74" t="s">
        <v>188</v>
      </c>
    </row>
    <row r="25" spans="1:8" ht="14.25" customHeight="1" x14ac:dyDescent="0.25">
      <c r="A25" s="74" t="s">
        <v>52</v>
      </c>
      <c r="B25" s="75" t="s">
        <v>299</v>
      </c>
      <c r="C25" s="74" t="s">
        <v>185</v>
      </c>
      <c r="D25" s="74" t="s">
        <v>185</v>
      </c>
      <c r="E25" s="74" t="s">
        <v>185</v>
      </c>
      <c r="F25" s="74" t="s">
        <v>185</v>
      </c>
      <c r="G25" s="74" t="s">
        <v>186</v>
      </c>
      <c r="H25" s="74" t="s">
        <v>186</v>
      </c>
    </row>
    <row r="26" spans="1:8" ht="14.25" customHeight="1" x14ac:dyDescent="0.25">
      <c r="A26" s="74" t="s">
        <v>52</v>
      </c>
      <c r="B26" s="75" t="s">
        <v>193</v>
      </c>
      <c r="C26" s="74" t="s">
        <v>185</v>
      </c>
      <c r="D26" s="74" t="s">
        <v>186</v>
      </c>
      <c r="E26" s="74" t="s">
        <v>185</v>
      </c>
      <c r="F26" s="74" t="s">
        <v>185</v>
      </c>
      <c r="G26" s="74" t="s">
        <v>186</v>
      </c>
      <c r="H26" s="74" t="s">
        <v>186</v>
      </c>
    </row>
    <row r="27" spans="1:8" ht="14.25" customHeight="1" x14ac:dyDescent="0.25">
      <c r="A27" s="74" t="s">
        <v>52</v>
      </c>
      <c r="B27" s="75" t="s">
        <v>194</v>
      </c>
      <c r="C27" s="74" t="s">
        <v>186</v>
      </c>
      <c r="D27" s="74" t="s">
        <v>188</v>
      </c>
      <c r="E27" s="74" t="s">
        <v>188</v>
      </c>
      <c r="F27" s="74" t="s">
        <v>188</v>
      </c>
      <c r="G27" s="74" t="s">
        <v>188</v>
      </c>
      <c r="H27" s="74" t="s">
        <v>188</v>
      </c>
    </row>
    <row r="28" spans="1:8" ht="14.25" customHeight="1" x14ac:dyDescent="0.25">
      <c r="A28" s="74" t="s">
        <v>52</v>
      </c>
      <c r="B28" s="75" t="s">
        <v>195</v>
      </c>
      <c r="C28" s="74" t="s">
        <v>186</v>
      </c>
      <c r="D28" s="74" t="s">
        <v>188</v>
      </c>
      <c r="E28" s="74" t="s">
        <v>188</v>
      </c>
      <c r="F28" s="74" t="s">
        <v>188</v>
      </c>
      <c r="G28" s="74" t="s">
        <v>188</v>
      </c>
      <c r="H28" s="74" t="s">
        <v>188</v>
      </c>
    </row>
    <row r="29" spans="1:8" ht="14.25" customHeight="1" x14ac:dyDescent="0.25">
      <c r="A29" s="74" t="s">
        <v>52</v>
      </c>
      <c r="B29" s="75" t="s">
        <v>300</v>
      </c>
      <c r="C29" s="74" t="s">
        <v>186</v>
      </c>
      <c r="D29" s="74" t="s">
        <v>188</v>
      </c>
      <c r="E29" s="74" t="s">
        <v>188</v>
      </c>
      <c r="F29" s="74" t="s">
        <v>188</v>
      </c>
      <c r="G29" s="74" t="s">
        <v>188</v>
      </c>
      <c r="H29" s="74" t="s">
        <v>188</v>
      </c>
    </row>
    <row r="30" spans="1:8" ht="14.25" customHeight="1" x14ac:dyDescent="0.25">
      <c r="A30" s="74" t="s">
        <v>52</v>
      </c>
      <c r="B30" s="75" t="s">
        <v>301</v>
      </c>
      <c r="C30" s="74" t="s">
        <v>186</v>
      </c>
      <c r="D30" s="74" t="s">
        <v>188</v>
      </c>
      <c r="E30" s="74" t="s">
        <v>188</v>
      </c>
      <c r="F30" s="74" t="s">
        <v>188</v>
      </c>
      <c r="G30" s="74" t="s">
        <v>188</v>
      </c>
      <c r="H30" s="74" t="s">
        <v>188</v>
      </c>
    </row>
    <row r="31" spans="1:8" ht="14.25" customHeight="1" x14ac:dyDescent="0.25">
      <c r="A31" s="74" t="s">
        <v>52</v>
      </c>
      <c r="B31" s="75" t="s">
        <v>302</v>
      </c>
      <c r="C31" s="74" t="s">
        <v>186</v>
      </c>
      <c r="D31" s="74" t="s">
        <v>188</v>
      </c>
      <c r="E31" s="74" t="s">
        <v>188</v>
      </c>
      <c r="F31" s="74" t="s">
        <v>188</v>
      </c>
      <c r="G31" s="74" t="s">
        <v>188</v>
      </c>
      <c r="H31" s="74" t="s">
        <v>188</v>
      </c>
    </row>
    <row r="32" spans="1:8" ht="14.25" customHeight="1" x14ac:dyDescent="0.25">
      <c r="A32" s="74" t="s">
        <v>52</v>
      </c>
      <c r="B32" s="75" t="s">
        <v>303</v>
      </c>
      <c r="C32" s="74" t="s">
        <v>186</v>
      </c>
      <c r="D32" s="74" t="s">
        <v>188</v>
      </c>
      <c r="E32" s="74" t="s">
        <v>188</v>
      </c>
      <c r="F32" s="74" t="s">
        <v>188</v>
      </c>
      <c r="G32" s="74" t="s">
        <v>188</v>
      </c>
      <c r="H32" s="74" t="s">
        <v>188</v>
      </c>
    </row>
    <row r="33" spans="1:8" ht="14.25" customHeight="1" x14ac:dyDescent="0.25">
      <c r="A33" s="74" t="s">
        <v>52</v>
      </c>
      <c r="B33" s="86" t="s">
        <v>644</v>
      </c>
      <c r="C33" s="74" t="s">
        <v>186</v>
      </c>
      <c r="D33" s="74" t="s">
        <v>188</v>
      </c>
      <c r="E33" s="74" t="s">
        <v>188</v>
      </c>
      <c r="F33" s="74" t="s">
        <v>188</v>
      </c>
      <c r="G33" s="74" t="s">
        <v>188</v>
      </c>
      <c r="H33" s="74" t="s">
        <v>188</v>
      </c>
    </row>
    <row r="34" spans="1:8" ht="14.25" customHeight="1" x14ac:dyDescent="0.25">
      <c r="A34" s="74" t="s">
        <v>52</v>
      </c>
      <c r="B34" s="75" t="s">
        <v>304</v>
      </c>
      <c r="C34" s="74" t="s">
        <v>186</v>
      </c>
      <c r="D34" s="74" t="s">
        <v>188</v>
      </c>
      <c r="E34" s="74" t="s">
        <v>188</v>
      </c>
      <c r="F34" s="74" t="s">
        <v>188</v>
      </c>
      <c r="G34" s="74" t="s">
        <v>188</v>
      </c>
      <c r="H34" s="74" t="s">
        <v>188</v>
      </c>
    </row>
    <row r="35" spans="1:8" ht="14.25" customHeight="1" x14ac:dyDescent="0.25">
      <c r="A35" s="74" t="s">
        <v>52</v>
      </c>
      <c r="B35" s="75" t="s">
        <v>305</v>
      </c>
      <c r="C35" s="74" t="s">
        <v>186</v>
      </c>
      <c r="D35" s="74" t="s">
        <v>188</v>
      </c>
      <c r="E35" s="74" t="s">
        <v>188</v>
      </c>
      <c r="F35" s="74" t="s">
        <v>188</v>
      </c>
      <c r="G35" s="74" t="s">
        <v>188</v>
      </c>
      <c r="H35" s="74" t="s">
        <v>188</v>
      </c>
    </row>
    <row r="36" spans="1:8" ht="14.25" customHeight="1" x14ac:dyDescent="0.25">
      <c r="A36" s="74" t="s">
        <v>52</v>
      </c>
      <c r="B36" s="75" t="s">
        <v>196</v>
      </c>
      <c r="C36" s="74" t="s">
        <v>186</v>
      </c>
      <c r="D36" s="74" t="s">
        <v>188</v>
      </c>
      <c r="E36" s="74" t="s">
        <v>188</v>
      </c>
      <c r="F36" s="74" t="s">
        <v>188</v>
      </c>
      <c r="G36" s="74" t="s">
        <v>188</v>
      </c>
      <c r="H36" s="74" t="s">
        <v>188</v>
      </c>
    </row>
    <row r="37" spans="1:8" ht="14.25" customHeight="1" x14ac:dyDescent="0.25">
      <c r="A37" s="74" t="s">
        <v>52</v>
      </c>
      <c r="B37" s="75" t="s">
        <v>197</v>
      </c>
      <c r="C37" s="74" t="s">
        <v>186</v>
      </c>
      <c r="D37" s="74" t="s">
        <v>188</v>
      </c>
      <c r="E37" s="74" t="s">
        <v>188</v>
      </c>
      <c r="F37" s="74" t="s">
        <v>188</v>
      </c>
      <c r="G37" s="74" t="s">
        <v>188</v>
      </c>
      <c r="H37" s="74" t="s">
        <v>188</v>
      </c>
    </row>
    <row r="38" spans="1:8" ht="14.25" customHeight="1" x14ac:dyDescent="0.25">
      <c r="A38" s="74" t="s">
        <v>52</v>
      </c>
      <c r="B38" s="75" t="s">
        <v>306</v>
      </c>
      <c r="C38" s="74" t="s">
        <v>186</v>
      </c>
      <c r="D38" s="74" t="s">
        <v>188</v>
      </c>
      <c r="E38" s="74" t="s">
        <v>188</v>
      </c>
      <c r="F38" s="74" t="s">
        <v>188</v>
      </c>
      <c r="G38" s="74" t="s">
        <v>188</v>
      </c>
      <c r="H38" s="74" t="s">
        <v>188</v>
      </c>
    </row>
    <row r="39" spans="1:8" ht="14.25" customHeight="1" x14ac:dyDescent="0.25">
      <c r="A39" s="74" t="s">
        <v>52</v>
      </c>
      <c r="B39" s="75" t="s">
        <v>307</v>
      </c>
      <c r="C39" s="74" t="s">
        <v>186</v>
      </c>
      <c r="D39" s="74" t="s">
        <v>188</v>
      </c>
      <c r="E39" s="74" t="s">
        <v>188</v>
      </c>
      <c r="F39" s="74" t="s">
        <v>188</v>
      </c>
      <c r="G39" s="74" t="s">
        <v>188</v>
      </c>
      <c r="H39" s="74" t="s">
        <v>188</v>
      </c>
    </row>
    <row r="40" spans="1:8" ht="14.25" customHeight="1" x14ac:dyDescent="0.25">
      <c r="A40" s="74" t="s">
        <v>52</v>
      </c>
      <c r="B40" s="75" t="s">
        <v>198</v>
      </c>
      <c r="C40" s="74" t="s">
        <v>186</v>
      </c>
      <c r="D40" s="74" t="s">
        <v>188</v>
      </c>
      <c r="E40" s="74" t="s">
        <v>188</v>
      </c>
      <c r="F40" s="74" t="s">
        <v>188</v>
      </c>
      <c r="G40" s="74" t="s">
        <v>188</v>
      </c>
      <c r="H40" s="74" t="s">
        <v>188</v>
      </c>
    </row>
    <row r="41" spans="1:8" ht="14.25" customHeight="1" x14ac:dyDescent="0.25">
      <c r="A41" s="74" t="s">
        <v>54</v>
      </c>
      <c r="B41" s="75" t="s">
        <v>308</v>
      </c>
      <c r="C41" s="74" t="s">
        <v>185</v>
      </c>
      <c r="D41" s="74" t="s">
        <v>185</v>
      </c>
      <c r="E41" s="74" t="s">
        <v>185</v>
      </c>
      <c r="F41" s="74" t="s">
        <v>186</v>
      </c>
      <c r="G41" s="74" t="s">
        <v>186</v>
      </c>
      <c r="H41" s="74" t="s">
        <v>185</v>
      </c>
    </row>
    <row r="42" spans="1:8" ht="14.25" customHeight="1" x14ac:dyDescent="0.25">
      <c r="A42" s="74" t="s">
        <v>54</v>
      </c>
      <c r="B42" s="75" t="s">
        <v>309</v>
      </c>
      <c r="C42" s="74" t="s">
        <v>186</v>
      </c>
      <c r="D42" s="74" t="s">
        <v>188</v>
      </c>
      <c r="E42" s="74" t="s">
        <v>188</v>
      </c>
      <c r="F42" s="74" t="s">
        <v>188</v>
      </c>
      <c r="G42" s="74" t="s">
        <v>188</v>
      </c>
      <c r="H42" s="74" t="s">
        <v>188</v>
      </c>
    </row>
    <row r="43" spans="1:8" ht="14.25" customHeight="1" x14ac:dyDescent="0.25">
      <c r="A43" s="74" t="s">
        <v>54</v>
      </c>
      <c r="B43" s="75" t="s">
        <v>310</v>
      </c>
      <c r="C43" s="74" t="s">
        <v>185</v>
      </c>
      <c r="D43" s="74" t="s">
        <v>185</v>
      </c>
      <c r="E43" s="74" t="s">
        <v>185</v>
      </c>
      <c r="F43" s="74" t="s">
        <v>185</v>
      </c>
      <c r="G43" s="74" t="s">
        <v>186</v>
      </c>
      <c r="H43" s="74" t="s">
        <v>186</v>
      </c>
    </row>
    <row r="44" spans="1:8" ht="14.25" customHeight="1" x14ac:dyDescent="0.25">
      <c r="A44" s="74" t="s">
        <v>54</v>
      </c>
      <c r="B44" s="75" t="s">
        <v>311</v>
      </c>
      <c r="C44" s="74" t="s">
        <v>185</v>
      </c>
      <c r="D44" s="74" t="s">
        <v>185</v>
      </c>
      <c r="E44" s="74" t="s">
        <v>186</v>
      </c>
      <c r="F44" s="74" t="s">
        <v>186</v>
      </c>
      <c r="G44" s="74" t="s">
        <v>186</v>
      </c>
      <c r="H44" s="74" t="s">
        <v>185</v>
      </c>
    </row>
    <row r="45" spans="1:8" ht="14.25" customHeight="1" x14ac:dyDescent="0.25">
      <c r="A45" s="74" t="s">
        <v>54</v>
      </c>
      <c r="B45" s="75" t="s">
        <v>199</v>
      </c>
      <c r="C45" s="74" t="s">
        <v>185</v>
      </c>
      <c r="D45" s="74" t="s">
        <v>185</v>
      </c>
      <c r="E45" s="74" t="s">
        <v>186</v>
      </c>
      <c r="F45" s="74" t="s">
        <v>186</v>
      </c>
      <c r="G45" s="74" t="s">
        <v>186</v>
      </c>
      <c r="H45" s="74" t="s">
        <v>185</v>
      </c>
    </row>
    <row r="46" spans="1:8" ht="14.25" customHeight="1" x14ac:dyDescent="0.25">
      <c r="A46" s="74" t="s">
        <v>56</v>
      </c>
      <c r="B46" s="75" t="s">
        <v>312</v>
      </c>
      <c r="C46" s="74" t="s">
        <v>186</v>
      </c>
      <c r="D46" s="74" t="s">
        <v>188</v>
      </c>
      <c r="E46" s="74" t="s">
        <v>188</v>
      </c>
      <c r="F46" s="74" t="s">
        <v>188</v>
      </c>
      <c r="G46" s="74" t="s">
        <v>188</v>
      </c>
      <c r="H46" s="74" t="s">
        <v>188</v>
      </c>
    </row>
    <row r="47" spans="1:8" ht="14.25" customHeight="1" x14ac:dyDescent="0.25">
      <c r="A47" s="74" t="s">
        <v>56</v>
      </c>
      <c r="B47" s="75" t="s">
        <v>645</v>
      </c>
      <c r="C47" s="74" t="s">
        <v>186</v>
      </c>
      <c r="D47" s="74" t="s">
        <v>188</v>
      </c>
      <c r="E47" s="74" t="s">
        <v>188</v>
      </c>
      <c r="F47" s="74" t="s">
        <v>188</v>
      </c>
      <c r="G47" s="74" t="s">
        <v>188</v>
      </c>
      <c r="H47" s="74" t="s">
        <v>188</v>
      </c>
    </row>
    <row r="48" spans="1:8" ht="14.25" customHeight="1" x14ac:dyDescent="0.25">
      <c r="A48" s="74" t="s">
        <v>56</v>
      </c>
      <c r="B48" s="75" t="s">
        <v>313</v>
      </c>
      <c r="C48" s="74" t="s">
        <v>186</v>
      </c>
      <c r="D48" s="74" t="s">
        <v>188</v>
      </c>
      <c r="E48" s="74" t="s">
        <v>188</v>
      </c>
      <c r="F48" s="74" t="s">
        <v>188</v>
      </c>
      <c r="G48" s="74" t="s">
        <v>188</v>
      </c>
      <c r="H48" s="74" t="s">
        <v>188</v>
      </c>
    </row>
    <row r="49" spans="1:8" ht="14.25" customHeight="1" x14ac:dyDescent="0.25">
      <c r="A49" s="74" t="s">
        <v>56</v>
      </c>
      <c r="B49" s="75" t="s">
        <v>314</v>
      </c>
      <c r="C49" s="74" t="s">
        <v>186</v>
      </c>
      <c r="D49" s="74" t="s">
        <v>188</v>
      </c>
      <c r="E49" s="74" t="s">
        <v>188</v>
      </c>
      <c r="F49" s="74" t="s">
        <v>188</v>
      </c>
      <c r="G49" s="74" t="s">
        <v>188</v>
      </c>
      <c r="H49" s="74" t="s">
        <v>188</v>
      </c>
    </row>
    <row r="50" spans="1:8" ht="14.25" customHeight="1" x14ac:dyDescent="0.25">
      <c r="A50" s="74" t="s">
        <v>60</v>
      </c>
      <c r="B50" s="75" t="s">
        <v>315</v>
      </c>
      <c r="C50" s="74" t="s">
        <v>186</v>
      </c>
      <c r="D50" s="74" t="s">
        <v>188</v>
      </c>
      <c r="E50" s="74" t="s">
        <v>188</v>
      </c>
      <c r="F50" s="74" t="s">
        <v>188</v>
      </c>
      <c r="G50" s="74" t="s">
        <v>188</v>
      </c>
      <c r="H50" s="74" t="s">
        <v>188</v>
      </c>
    </row>
    <row r="51" spans="1:8" ht="14.25" customHeight="1" x14ac:dyDescent="0.25">
      <c r="A51" s="74" t="s">
        <v>60</v>
      </c>
      <c r="B51" s="75" t="s">
        <v>200</v>
      </c>
      <c r="C51" s="74" t="s">
        <v>186</v>
      </c>
      <c r="D51" s="74" t="s">
        <v>188</v>
      </c>
      <c r="E51" s="74" t="s">
        <v>188</v>
      </c>
      <c r="F51" s="74" t="s">
        <v>188</v>
      </c>
      <c r="G51" s="74" t="s">
        <v>188</v>
      </c>
      <c r="H51" s="74" t="s">
        <v>188</v>
      </c>
    </row>
    <row r="52" spans="1:8" ht="14.25" customHeight="1" x14ac:dyDescent="0.25">
      <c r="A52" s="74" t="s">
        <v>60</v>
      </c>
      <c r="B52" s="75" t="s">
        <v>201</v>
      </c>
      <c r="C52" s="74" t="s">
        <v>186</v>
      </c>
      <c r="D52" s="74" t="s">
        <v>188</v>
      </c>
      <c r="E52" s="74" t="s">
        <v>188</v>
      </c>
      <c r="F52" s="74" t="s">
        <v>188</v>
      </c>
      <c r="G52" s="74" t="s">
        <v>188</v>
      </c>
      <c r="H52" s="74" t="s">
        <v>188</v>
      </c>
    </row>
    <row r="53" spans="1:8" ht="14.25" customHeight="1" x14ac:dyDescent="0.25">
      <c r="A53" s="74" t="s">
        <v>60</v>
      </c>
      <c r="B53" s="75" t="s">
        <v>316</v>
      </c>
      <c r="C53" s="74" t="s">
        <v>185</v>
      </c>
      <c r="D53" s="74" t="s">
        <v>185</v>
      </c>
      <c r="E53" s="74" t="s">
        <v>186</v>
      </c>
      <c r="F53" s="74" t="s">
        <v>186</v>
      </c>
      <c r="G53" s="74" t="s">
        <v>186</v>
      </c>
      <c r="H53" s="74" t="s">
        <v>186</v>
      </c>
    </row>
    <row r="54" spans="1:8" ht="14.25" customHeight="1" x14ac:dyDescent="0.25">
      <c r="A54" s="74" t="s">
        <v>60</v>
      </c>
      <c r="B54" s="86" t="s">
        <v>647</v>
      </c>
      <c r="C54" s="74" t="s">
        <v>185</v>
      </c>
      <c r="D54" s="74" t="s">
        <v>185</v>
      </c>
      <c r="E54" s="74" t="s">
        <v>185</v>
      </c>
      <c r="F54" s="74" t="s">
        <v>186</v>
      </c>
      <c r="G54" s="74" t="s">
        <v>186</v>
      </c>
      <c r="H54" s="74" t="s">
        <v>186</v>
      </c>
    </row>
    <row r="55" spans="1:8" ht="14.25" customHeight="1" x14ac:dyDescent="0.25">
      <c r="A55" s="74" t="s">
        <v>60</v>
      </c>
      <c r="B55" s="75" t="s">
        <v>317</v>
      </c>
      <c r="C55" s="74" t="s">
        <v>186</v>
      </c>
      <c r="D55" s="74" t="s">
        <v>188</v>
      </c>
      <c r="E55" s="74" t="s">
        <v>188</v>
      </c>
      <c r="F55" s="74" t="s">
        <v>188</v>
      </c>
      <c r="G55" s="74" t="s">
        <v>188</v>
      </c>
      <c r="H55" s="74" t="s">
        <v>188</v>
      </c>
    </row>
    <row r="56" spans="1:8" ht="14.25" customHeight="1" x14ac:dyDescent="0.25">
      <c r="A56" s="74" t="s">
        <v>60</v>
      </c>
      <c r="B56" s="75" t="s">
        <v>202</v>
      </c>
      <c r="C56" s="74" t="s">
        <v>186</v>
      </c>
      <c r="D56" s="74" t="s">
        <v>188</v>
      </c>
      <c r="E56" s="74" t="s">
        <v>188</v>
      </c>
      <c r="F56" s="74" t="s">
        <v>188</v>
      </c>
      <c r="G56" s="74" t="s">
        <v>188</v>
      </c>
      <c r="H56" s="74" t="s">
        <v>188</v>
      </c>
    </row>
    <row r="57" spans="1:8" ht="14.25" customHeight="1" x14ac:dyDescent="0.25">
      <c r="A57" s="74" t="s">
        <v>60</v>
      </c>
      <c r="B57" s="75" t="s">
        <v>318</v>
      </c>
      <c r="C57" s="74" t="s">
        <v>186</v>
      </c>
      <c r="D57" s="74" t="s">
        <v>188</v>
      </c>
      <c r="E57" s="74" t="s">
        <v>188</v>
      </c>
      <c r="F57" s="74" t="s">
        <v>188</v>
      </c>
      <c r="G57" s="74" t="s">
        <v>188</v>
      </c>
      <c r="H57" s="74" t="s">
        <v>188</v>
      </c>
    </row>
    <row r="58" spans="1:8" ht="14.25" customHeight="1" x14ac:dyDescent="0.25">
      <c r="A58" s="74" t="s">
        <v>60</v>
      </c>
      <c r="B58" s="75" t="s">
        <v>203</v>
      </c>
      <c r="C58" s="74" t="s">
        <v>185</v>
      </c>
      <c r="D58" s="74" t="s">
        <v>185</v>
      </c>
      <c r="E58" s="74" t="s">
        <v>186</v>
      </c>
      <c r="F58" s="74" t="s">
        <v>186</v>
      </c>
      <c r="G58" s="74" t="s">
        <v>186</v>
      </c>
      <c r="H58" s="74" t="s">
        <v>186</v>
      </c>
    </row>
    <row r="59" spans="1:8" ht="14.25" customHeight="1" x14ac:dyDescent="0.25">
      <c r="A59" s="74" t="s">
        <v>60</v>
      </c>
      <c r="B59" s="75" t="s">
        <v>204</v>
      </c>
      <c r="C59" s="74" t="s">
        <v>185</v>
      </c>
      <c r="D59" s="74" t="s">
        <v>185</v>
      </c>
      <c r="E59" s="74" t="s">
        <v>185</v>
      </c>
      <c r="F59" s="74" t="s">
        <v>186</v>
      </c>
      <c r="G59" s="74" t="s">
        <v>186</v>
      </c>
      <c r="H59" s="74" t="s">
        <v>186</v>
      </c>
    </row>
    <row r="60" spans="1:8" ht="14.25" customHeight="1" x14ac:dyDescent="0.25">
      <c r="A60" s="74" t="s">
        <v>60</v>
      </c>
      <c r="B60" s="75" t="s">
        <v>205</v>
      </c>
      <c r="C60" s="74" t="s">
        <v>185</v>
      </c>
      <c r="D60" s="74" t="s">
        <v>185</v>
      </c>
      <c r="E60" s="74" t="s">
        <v>186</v>
      </c>
      <c r="F60" s="74" t="s">
        <v>186</v>
      </c>
      <c r="G60" s="74" t="s">
        <v>186</v>
      </c>
      <c r="H60" s="74" t="s">
        <v>186</v>
      </c>
    </row>
    <row r="61" spans="1:8" ht="14.25" customHeight="1" x14ac:dyDescent="0.25">
      <c r="A61" s="74" t="s">
        <v>60</v>
      </c>
      <c r="B61" s="75" t="s">
        <v>319</v>
      </c>
      <c r="C61" s="74" t="s">
        <v>186</v>
      </c>
      <c r="D61" s="74" t="s">
        <v>188</v>
      </c>
      <c r="E61" s="74" t="s">
        <v>188</v>
      </c>
      <c r="F61" s="74" t="s">
        <v>188</v>
      </c>
      <c r="G61" s="74" t="s">
        <v>188</v>
      </c>
      <c r="H61" s="74" t="s">
        <v>188</v>
      </c>
    </row>
    <row r="62" spans="1:8" ht="14.25" customHeight="1" x14ac:dyDescent="0.25">
      <c r="A62" s="74" t="s">
        <v>60</v>
      </c>
      <c r="B62" s="75" t="s">
        <v>320</v>
      </c>
      <c r="C62" s="74" t="s">
        <v>185</v>
      </c>
      <c r="D62" s="74" t="s">
        <v>185</v>
      </c>
      <c r="E62" s="74" t="s">
        <v>185</v>
      </c>
      <c r="F62" s="74" t="s">
        <v>186</v>
      </c>
      <c r="G62" s="74" t="s">
        <v>186</v>
      </c>
      <c r="H62" s="74" t="s">
        <v>186</v>
      </c>
    </row>
    <row r="63" spans="1:8" ht="14.25" customHeight="1" x14ac:dyDescent="0.25">
      <c r="A63" s="74" t="s">
        <v>60</v>
      </c>
      <c r="B63" s="75" t="s">
        <v>321</v>
      </c>
      <c r="C63" s="74" t="s">
        <v>185</v>
      </c>
      <c r="D63" s="74" t="s">
        <v>185</v>
      </c>
      <c r="E63" s="74" t="s">
        <v>185</v>
      </c>
      <c r="F63" s="74" t="s">
        <v>186</v>
      </c>
      <c r="G63" s="74" t="s">
        <v>185</v>
      </c>
      <c r="H63" s="74" t="s">
        <v>186</v>
      </c>
    </row>
    <row r="64" spans="1:8" ht="14.25" customHeight="1" x14ac:dyDescent="0.25">
      <c r="A64" s="74" t="s">
        <v>60</v>
      </c>
      <c r="B64" s="75" t="s">
        <v>322</v>
      </c>
      <c r="C64" s="74" t="s">
        <v>185</v>
      </c>
      <c r="D64" s="74" t="s">
        <v>185</v>
      </c>
      <c r="E64" s="74" t="s">
        <v>186</v>
      </c>
      <c r="F64" s="74" t="s">
        <v>186</v>
      </c>
      <c r="G64" s="74" t="s">
        <v>186</v>
      </c>
      <c r="H64" s="74" t="s">
        <v>186</v>
      </c>
    </row>
    <row r="65" spans="1:8" ht="14.25" customHeight="1" x14ac:dyDescent="0.25">
      <c r="A65" s="74" t="s">
        <v>60</v>
      </c>
      <c r="B65" s="75" t="s">
        <v>646</v>
      </c>
      <c r="C65" s="74" t="s">
        <v>185</v>
      </c>
      <c r="D65" s="74" t="s">
        <v>185</v>
      </c>
      <c r="E65" s="74" t="s">
        <v>186</v>
      </c>
      <c r="F65" s="74" t="s">
        <v>186</v>
      </c>
      <c r="G65" s="74" t="s">
        <v>186</v>
      </c>
      <c r="H65" s="74" t="s">
        <v>186</v>
      </c>
    </row>
    <row r="66" spans="1:8" ht="14.25" customHeight="1" x14ac:dyDescent="0.25">
      <c r="A66" s="74" t="s">
        <v>60</v>
      </c>
      <c r="B66" s="75" t="s">
        <v>323</v>
      </c>
      <c r="C66" s="74" t="s">
        <v>185</v>
      </c>
      <c r="D66" s="74" t="s">
        <v>185</v>
      </c>
      <c r="E66" s="74" t="s">
        <v>186</v>
      </c>
      <c r="F66" s="74" t="s">
        <v>186</v>
      </c>
      <c r="G66" s="74" t="s">
        <v>185</v>
      </c>
      <c r="H66" s="74" t="s">
        <v>186</v>
      </c>
    </row>
    <row r="67" spans="1:8" ht="14.25" customHeight="1" x14ac:dyDescent="0.25">
      <c r="A67" s="74" t="s">
        <v>60</v>
      </c>
      <c r="B67" s="75" t="s">
        <v>206</v>
      </c>
      <c r="C67" s="74" t="s">
        <v>186</v>
      </c>
      <c r="D67" s="74" t="s">
        <v>188</v>
      </c>
      <c r="E67" s="74" t="s">
        <v>188</v>
      </c>
      <c r="F67" s="74" t="s">
        <v>188</v>
      </c>
      <c r="G67" s="74" t="s">
        <v>188</v>
      </c>
      <c r="H67" s="74" t="s">
        <v>188</v>
      </c>
    </row>
    <row r="68" spans="1:8" ht="14.25" customHeight="1" x14ac:dyDescent="0.25">
      <c r="A68" s="74" t="s">
        <v>60</v>
      </c>
      <c r="B68" s="75" t="s">
        <v>324</v>
      </c>
      <c r="C68" s="74" t="s">
        <v>185</v>
      </c>
      <c r="D68" s="74" t="s">
        <v>185</v>
      </c>
      <c r="E68" s="74" t="s">
        <v>186</v>
      </c>
      <c r="F68" s="74" t="s">
        <v>186</v>
      </c>
      <c r="G68" s="74" t="s">
        <v>186</v>
      </c>
      <c r="H68" s="74" t="s">
        <v>186</v>
      </c>
    </row>
    <row r="69" spans="1:8" ht="14.25" customHeight="1" x14ac:dyDescent="0.25">
      <c r="A69" s="74" t="s">
        <v>60</v>
      </c>
      <c r="B69" s="75" t="s">
        <v>325</v>
      </c>
      <c r="C69" s="74" t="s">
        <v>185</v>
      </c>
      <c r="D69" s="74" t="s">
        <v>185</v>
      </c>
      <c r="E69" s="74" t="s">
        <v>186</v>
      </c>
      <c r="F69" s="74" t="s">
        <v>186</v>
      </c>
      <c r="G69" s="74" t="s">
        <v>186</v>
      </c>
      <c r="H69" s="74" t="s">
        <v>186</v>
      </c>
    </row>
    <row r="70" spans="1:8" ht="14.25" customHeight="1" x14ac:dyDescent="0.25">
      <c r="A70" s="74" t="s">
        <v>60</v>
      </c>
      <c r="B70" s="75" t="s">
        <v>326</v>
      </c>
      <c r="C70" s="74" t="s">
        <v>186</v>
      </c>
      <c r="D70" s="74" t="s">
        <v>188</v>
      </c>
      <c r="E70" s="74" t="s">
        <v>188</v>
      </c>
      <c r="F70" s="74" t="s">
        <v>188</v>
      </c>
      <c r="G70" s="74" t="s">
        <v>188</v>
      </c>
      <c r="H70" s="74" t="s">
        <v>188</v>
      </c>
    </row>
    <row r="71" spans="1:8" ht="14.25" customHeight="1" x14ac:dyDescent="0.25">
      <c r="A71" s="74" t="s">
        <v>60</v>
      </c>
      <c r="B71" s="75" t="s">
        <v>207</v>
      </c>
      <c r="C71" s="74" t="s">
        <v>185</v>
      </c>
      <c r="D71" s="74" t="s">
        <v>186</v>
      </c>
      <c r="E71" s="74" t="s">
        <v>186</v>
      </c>
      <c r="F71" s="74" t="s">
        <v>186</v>
      </c>
      <c r="G71" s="74" t="s">
        <v>186</v>
      </c>
      <c r="H71" s="74" t="s">
        <v>185</v>
      </c>
    </row>
    <row r="72" spans="1:8" ht="14.25" customHeight="1" x14ac:dyDescent="0.25">
      <c r="A72" s="74" t="s">
        <v>60</v>
      </c>
      <c r="B72" s="75" t="s">
        <v>208</v>
      </c>
      <c r="C72" s="74" t="s">
        <v>186</v>
      </c>
      <c r="D72" s="74" t="s">
        <v>188</v>
      </c>
      <c r="E72" s="74" t="s">
        <v>188</v>
      </c>
      <c r="F72" s="74" t="s">
        <v>188</v>
      </c>
      <c r="G72" s="74" t="s">
        <v>188</v>
      </c>
      <c r="H72" s="74" t="s">
        <v>188</v>
      </c>
    </row>
    <row r="73" spans="1:8" ht="14.25" customHeight="1" x14ac:dyDescent="0.25">
      <c r="A73" s="74" t="s">
        <v>60</v>
      </c>
      <c r="B73" s="75" t="s">
        <v>209</v>
      </c>
      <c r="C73" s="74" t="s">
        <v>186</v>
      </c>
      <c r="D73" s="74" t="s">
        <v>188</v>
      </c>
      <c r="E73" s="74" t="s">
        <v>188</v>
      </c>
      <c r="F73" s="74" t="s">
        <v>188</v>
      </c>
      <c r="G73" s="74" t="s">
        <v>188</v>
      </c>
      <c r="H73" s="74" t="s">
        <v>188</v>
      </c>
    </row>
    <row r="74" spans="1:8" ht="14.25" customHeight="1" x14ac:dyDescent="0.25">
      <c r="A74" s="74" t="s">
        <v>60</v>
      </c>
      <c r="B74" s="75" t="s">
        <v>327</v>
      </c>
      <c r="C74" s="74" t="s">
        <v>185</v>
      </c>
      <c r="D74" s="74" t="s">
        <v>185</v>
      </c>
      <c r="E74" s="74" t="s">
        <v>185</v>
      </c>
      <c r="F74" s="74" t="s">
        <v>185</v>
      </c>
      <c r="G74" s="74" t="s">
        <v>186</v>
      </c>
      <c r="H74" s="74" t="s">
        <v>186</v>
      </c>
    </row>
    <row r="75" spans="1:8" ht="14.25" customHeight="1" x14ac:dyDescent="0.25">
      <c r="A75" s="74" t="s">
        <v>62</v>
      </c>
      <c r="B75" s="75" t="s">
        <v>328</v>
      </c>
      <c r="C75" s="74" t="s">
        <v>185</v>
      </c>
      <c r="D75" s="74" t="s">
        <v>185</v>
      </c>
      <c r="E75" s="74" t="s">
        <v>185</v>
      </c>
      <c r="F75" s="74" t="s">
        <v>185</v>
      </c>
      <c r="G75" s="74" t="s">
        <v>186</v>
      </c>
      <c r="H75" s="74" t="s">
        <v>186</v>
      </c>
    </row>
    <row r="76" spans="1:8" ht="14.25" customHeight="1" x14ac:dyDescent="0.25">
      <c r="A76" s="74" t="s">
        <v>62</v>
      </c>
      <c r="B76" s="75" t="s">
        <v>211</v>
      </c>
      <c r="C76" s="74" t="s">
        <v>185</v>
      </c>
      <c r="D76" s="74" t="s">
        <v>185</v>
      </c>
      <c r="E76" s="74" t="s">
        <v>185</v>
      </c>
      <c r="F76" s="74" t="s">
        <v>185</v>
      </c>
      <c r="G76" s="74" t="s">
        <v>186</v>
      </c>
      <c r="H76" s="74" t="s">
        <v>186</v>
      </c>
    </row>
    <row r="77" spans="1:8" ht="14.25" customHeight="1" x14ac:dyDescent="0.25">
      <c r="A77" s="74" t="s">
        <v>62</v>
      </c>
      <c r="B77" s="75" t="s">
        <v>212</v>
      </c>
      <c r="C77" s="74" t="s">
        <v>186</v>
      </c>
      <c r="D77" s="74" t="s">
        <v>188</v>
      </c>
      <c r="E77" s="74" t="s">
        <v>188</v>
      </c>
      <c r="F77" s="74" t="s">
        <v>188</v>
      </c>
      <c r="G77" s="74" t="s">
        <v>188</v>
      </c>
      <c r="H77" s="74" t="s">
        <v>188</v>
      </c>
    </row>
    <row r="78" spans="1:8" ht="14.25" customHeight="1" x14ac:dyDescent="0.25">
      <c r="A78" s="74" t="s">
        <v>62</v>
      </c>
      <c r="B78" s="75" t="s">
        <v>329</v>
      </c>
      <c r="C78" s="74" t="s">
        <v>186</v>
      </c>
      <c r="D78" s="74" t="s">
        <v>188</v>
      </c>
      <c r="E78" s="74" t="s">
        <v>188</v>
      </c>
      <c r="F78" s="74" t="s">
        <v>188</v>
      </c>
      <c r="G78" s="74" t="s">
        <v>188</v>
      </c>
      <c r="H78" s="74" t="s">
        <v>188</v>
      </c>
    </row>
    <row r="79" spans="1:8" ht="14.25" customHeight="1" x14ac:dyDescent="0.25">
      <c r="A79" s="74" t="s">
        <v>62</v>
      </c>
      <c r="B79" s="75" t="s">
        <v>213</v>
      </c>
      <c r="C79" s="74" t="s">
        <v>186</v>
      </c>
      <c r="D79" s="74" t="s">
        <v>188</v>
      </c>
      <c r="E79" s="74" t="s">
        <v>188</v>
      </c>
      <c r="F79" s="74" t="s">
        <v>188</v>
      </c>
      <c r="G79" s="74" t="s">
        <v>188</v>
      </c>
      <c r="H79" s="74" t="s">
        <v>188</v>
      </c>
    </row>
    <row r="80" spans="1:8" ht="14.25" customHeight="1" x14ac:dyDescent="0.25">
      <c r="A80" s="74" t="s">
        <v>62</v>
      </c>
      <c r="B80" s="86" t="s">
        <v>215</v>
      </c>
      <c r="C80" s="74" t="s">
        <v>185</v>
      </c>
      <c r="D80" s="74" t="s">
        <v>185</v>
      </c>
      <c r="E80" s="74" t="s">
        <v>186</v>
      </c>
      <c r="F80" s="74" t="s">
        <v>186</v>
      </c>
      <c r="G80" s="74" t="s">
        <v>186</v>
      </c>
      <c r="H80" s="74" t="s">
        <v>186</v>
      </c>
    </row>
    <row r="81" spans="1:8" ht="14.25" customHeight="1" x14ac:dyDescent="0.25">
      <c r="A81" s="74" t="s">
        <v>62</v>
      </c>
      <c r="B81" s="75" t="s">
        <v>330</v>
      </c>
      <c r="C81" s="74" t="s">
        <v>186</v>
      </c>
      <c r="D81" s="74" t="s">
        <v>188</v>
      </c>
      <c r="E81" s="74" t="s">
        <v>188</v>
      </c>
      <c r="F81" s="74" t="s">
        <v>188</v>
      </c>
      <c r="G81" s="74" t="s">
        <v>188</v>
      </c>
      <c r="H81" s="74" t="s">
        <v>188</v>
      </c>
    </row>
    <row r="82" spans="1:8" ht="14.25" customHeight="1" x14ac:dyDescent="0.25">
      <c r="A82" s="74" t="s">
        <v>62</v>
      </c>
      <c r="B82" s="75" t="s">
        <v>331</v>
      </c>
      <c r="C82" s="74" t="s">
        <v>186</v>
      </c>
      <c r="D82" s="74" t="s">
        <v>188</v>
      </c>
      <c r="E82" s="74" t="s">
        <v>188</v>
      </c>
      <c r="F82" s="74" t="s">
        <v>188</v>
      </c>
      <c r="G82" s="74" t="s">
        <v>188</v>
      </c>
      <c r="H82" s="74" t="s">
        <v>188</v>
      </c>
    </row>
    <row r="83" spans="1:8" ht="14.25" customHeight="1" x14ac:dyDescent="0.25">
      <c r="A83" s="74" t="s">
        <v>62</v>
      </c>
      <c r="B83" s="75" t="s">
        <v>214</v>
      </c>
      <c r="C83" s="74" t="s">
        <v>186</v>
      </c>
      <c r="D83" s="74" t="s">
        <v>188</v>
      </c>
      <c r="E83" s="74" t="s">
        <v>188</v>
      </c>
      <c r="F83" s="74" t="s">
        <v>188</v>
      </c>
      <c r="G83" s="74" t="s">
        <v>188</v>
      </c>
      <c r="H83" s="74" t="s">
        <v>188</v>
      </c>
    </row>
    <row r="84" spans="1:8" ht="14.25" customHeight="1" x14ac:dyDescent="0.25">
      <c r="A84" s="74" t="s">
        <v>62</v>
      </c>
      <c r="B84" s="75" t="s">
        <v>332</v>
      </c>
      <c r="C84" s="74" t="s">
        <v>185</v>
      </c>
      <c r="D84" s="74" t="s">
        <v>185</v>
      </c>
      <c r="E84" s="74" t="s">
        <v>186</v>
      </c>
      <c r="F84" s="74" t="s">
        <v>186</v>
      </c>
      <c r="G84" s="74" t="s">
        <v>186</v>
      </c>
      <c r="H84" s="74" t="s">
        <v>186</v>
      </c>
    </row>
    <row r="85" spans="1:8" ht="14.25" customHeight="1" x14ac:dyDescent="0.25">
      <c r="A85" s="74" t="s">
        <v>62</v>
      </c>
      <c r="B85" s="75" t="s">
        <v>210</v>
      </c>
      <c r="C85" s="74" t="s">
        <v>185</v>
      </c>
      <c r="D85" s="74" t="s">
        <v>185</v>
      </c>
      <c r="E85" s="74" t="s">
        <v>186</v>
      </c>
      <c r="F85" s="74" t="s">
        <v>186</v>
      </c>
      <c r="G85" s="74" t="s">
        <v>185</v>
      </c>
      <c r="H85" s="74" t="s">
        <v>186</v>
      </c>
    </row>
    <row r="86" spans="1:8" ht="14.25" customHeight="1" x14ac:dyDescent="0.25">
      <c r="A86" s="74" t="s">
        <v>62</v>
      </c>
      <c r="B86" s="86" t="s">
        <v>648</v>
      </c>
      <c r="C86" s="74" t="s">
        <v>186</v>
      </c>
      <c r="D86" s="74" t="s">
        <v>188</v>
      </c>
      <c r="E86" s="74" t="s">
        <v>188</v>
      </c>
      <c r="F86" s="74" t="s">
        <v>188</v>
      </c>
      <c r="G86" s="74" t="s">
        <v>188</v>
      </c>
      <c r="H86" s="74" t="s">
        <v>188</v>
      </c>
    </row>
    <row r="87" spans="1:8" ht="14.25" customHeight="1" x14ac:dyDescent="0.25">
      <c r="A87" s="74" t="s">
        <v>62</v>
      </c>
      <c r="B87" s="75" t="s">
        <v>642</v>
      </c>
      <c r="C87" s="74" t="s">
        <v>186</v>
      </c>
      <c r="D87" s="74" t="s">
        <v>188</v>
      </c>
      <c r="E87" s="74" t="s">
        <v>188</v>
      </c>
      <c r="F87" s="74" t="s">
        <v>188</v>
      </c>
      <c r="G87" s="74" t="s">
        <v>188</v>
      </c>
      <c r="H87" s="74" t="s">
        <v>188</v>
      </c>
    </row>
    <row r="88" spans="1:8" ht="14.25" customHeight="1" x14ac:dyDescent="0.25">
      <c r="A88" s="74" t="s">
        <v>64</v>
      </c>
      <c r="B88" s="75" t="s">
        <v>333</v>
      </c>
      <c r="C88" s="74" t="s">
        <v>186</v>
      </c>
      <c r="D88" s="74" t="s">
        <v>188</v>
      </c>
      <c r="E88" s="74" t="s">
        <v>188</v>
      </c>
      <c r="F88" s="74" t="s">
        <v>188</v>
      </c>
      <c r="G88" s="74" t="s">
        <v>188</v>
      </c>
      <c r="H88" s="74" t="s">
        <v>188</v>
      </c>
    </row>
    <row r="89" spans="1:8" ht="14.25" customHeight="1" x14ac:dyDescent="0.25">
      <c r="A89" s="74" t="s">
        <v>64</v>
      </c>
      <c r="B89" s="75" t="s">
        <v>334</v>
      </c>
      <c r="C89" s="74" t="s">
        <v>186</v>
      </c>
      <c r="D89" s="74" t="s">
        <v>188</v>
      </c>
      <c r="E89" s="74" t="s">
        <v>188</v>
      </c>
      <c r="F89" s="74" t="s">
        <v>188</v>
      </c>
      <c r="G89" s="74" t="s">
        <v>188</v>
      </c>
      <c r="H89" s="74" t="s">
        <v>188</v>
      </c>
    </row>
    <row r="90" spans="1:8" ht="14.25" customHeight="1" x14ac:dyDescent="0.25">
      <c r="A90" s="74" t="s">
        <v>66</v>
      </c>
      <c r="B90" s="86" t="s">
        <v>643</v>
      </c>
      <c r="C90" s="74" t="s">
        <v>186</v>
      </c>
      <c r="D90" s="74" t="s">
        <v>188</v>
      </c>
      <c r="E90" s="74" t="s">
        <v>188</v>
      </c>
      <c r="F90" s="74" t="s">
        <v>188</v>
      </c>
      <c r="G90" s="74" t="s">
        <v>188</v>
      </c>
      <c r="H90" s="74" t="s">
        <v>188</v>
      </c>
    </row>
    <row r="91" spans="1:8" ht="14.25" customHeight="1" x14ac:dyDescent="0.25">
      <c r="A91" s="74" t="s">
        <v>66</v>
      </c>
      <c r="B91" s="75" t="s">
        <v>335</v>
      </c>
      <c r="C91" s="74" t="s">
        <v>185</v>
      </c>
      <c r="D91" s="74" t="s">
        <v>185</v>
      </c>
      <c r="E91" s="74" t="s">
        <v>186</v>
      </c>
      <c r="F91" s="74" t="s">
        <v>186</v>
      </c>
      <c r="G91" s="74" t="s">
        <v>186</v>
      </c>
      <c r="H91" s="74" t="s">
        <v>186</v>
      </c>
    </row>
    <row r="92" spans="1:8" ht="14.25" customHeight="1" x14ac:dyDescent="0.25">
      <c r="A92" s="74" t="s">
        <v>68</v>
      </c>
      <c r="B92" s="75" t="s">
        <v>336</v>
      </c>
      <c r="C92" s="74" t="s">
        <v>185</v>
      </c>
      <c r="D92" s="74" t="s">
        <v>185</v>
      </c>
      <c r="E92" s="74" t="s">
        <v>185</v>
      </c>
      <c r="F92" s="74" t="s">
        <v>185</v>
      </c>
      <c r="G92" s="74" t="s">
        <v>186</v>
      </c>
      <c r="H92" s="74" t="s">
        <v>186</v>
      </c>
    </row>
    <row r="93" spans="1:8" ht="14.25" customHeight="1" x14ac:dyDescent="0.25">
      <c r="A93" s="74" t="s">
        <v>68</v>
      </c>
      <c r="B93" s="75" t="s">
        <v>337</v>
      </c>
      <c r="C93" s="74" t="s">
        <v>185</v>
      </c>
      <c r="D93" s="74" t="s">
        <v>185</v>
      </c>
      <c r="E93" s="74" t="s">
        <v>186</v>
      </c>
      <c r="F93" s="74" t="s">
        <v>186</v>
      </c>
      <c r="G93" s="74" t="s">
        <v>186</v>
      </c>
      <c r="H93" s="74" t="s">
        <v>186</v>
      </c>
    </row>
    <row r="94" spans="1:8" ht="14.25" customHeight="1" x14ac:dyDescent="0.25">
      <c r="A94" s="74" t="s">
        <v>68</v>
      </c>
      <c r="B94" s="75" t="s">
        <v>216</v>
      </c>
      <c r="C94" s="74" t="s">
        <v>186</v>
      </c>
      <c r="D94" s="74" t="s">
        <v>188</v>
      </c>
      <c r="E94" s="74" t="s">
        <v>188</v>
      </c>
      <c r="F94" s="74" t="s">
        <v>188</v>
      </c>
      <c r="G94" s="74" t="s">
        <v>188</v>
      </c>
      <c r="H94" s="74" t="s">
        <v>188</v>
      </c>
    </row>
    <row r="95" spans="1:8" ht="14.25" customHeight="1" x14ac:dyDescent="0.25">
      <c r="A95" s="74" t="s">
        <v>68</v>
      </c>
      <c r="B95" s="75" t="s">
        <v>338</v>
      </c>
      <c r="C95" s="74" t="s">
        <v>186</v>
      </c>
      <c r="D95" s="74" t="s">
        <v>188</v>
      </c>
      <c r="E95" s="74" t="s">
        <v>188</v>
      </c>
      <c r="F95" s="74" t="s">
        <v>188</v>
      </c>
      <c r="G95" s="74" t="s">
        <v>188</v>
      </c>
      <c r="H95" s="74" t="s">
        <v>188</v>
      </c>
    </row>
    <row r="96" spans="1:8" ht="14.25" customHeight="1" x14ac:dyDescent="0.25">
      <c r="A96" s="74" t="s">
        <v>68</v>
      </c>
      <c r="B96" s="75" t="s">
        <v>339</v>
      </c>
      <c r="C96" s="74" t="s">
        <v>186</v>
      </c>
      <c r="D96" s="74" t="s">
        <v>188</v>
      </c>
      <c r="E96" s="74" t="s">
        <v>188</v>
      </c>
      <c r="F96" s="74" t="s">
        <v>188</v>
      </c>
      <c r="G96" s="74" t="s">
        <v>188</v>
      </c>
      <c r="H96" s="74" t="s">
        <v>188</v>
      </c>
    </row>
    <row r="97" spans="1:8" ht="14.25" customHeight="1" x14ac:dyDescent="0.25">
      <c r="A97" s="74" t="s">
        <v>70</v>
      </c>
      <c r="B97" s="75" t="s">
        <v>340</v>
      </c>
      <c r="C97" s="74" t="s">
        <v>185</v>
      </c>
      <c r="D97" s="74" t="s">
        <v>186</v>
      </c>
      <c r="E97" s="74" t="s">
        <v>185</v>
      </c>
      <c r="F97" s="74" t="s">
        <v>186</v>
      </c>
      <c r="G97" s="74" t="s">
        <v>186</v>
      </c>
      <c r="H97" s="74" t="s">
        <v>186</v>
      </c>
    </row>
    <row r="98" spans="1:8" ht="14.25" customHeight="1" x14ac:dyDescent="0.25">
      <c r="A98" s="74" t="s">
        <v>70</v>
      </c>
      <c r="B98" s="75" t="s">
        <v>217</v>
      </c>
      <c r="C98" s="74" t="s">
        <v>186</v>
      </c>
      <c r="D98" s="74" t="s">
        <v>188</v>
      </c>
      <c r="E98" s="74" t="s">
        <v>188</v>
      </c>
      <c r="F98" s="74" t="s">
        <v>188</v>
      </c>
      <c r="G98" s="74" t="s">
        <v>188</v>
      </c>
      <c r="H98" s="74" t="s">
        <v>188</v>
      </c>
    </row>
    <row r="99" spans="1:8" ht="14.25" customHeight="1" x14ac:dyDescent="0.25">
      <c r="A99" s="74" t="s">
        <v>70</v>
      </c>
      <c r="B99" s="75" t="s">
        <v>218</v>
      </c>
      <c r="C99" s="74" t="s">
        <v>186</v>
      </c>
      <c r="D99" s="74" t="s">
        <v>188</v>
      </c>
      <c r="E99" s="74" t="s">
        <v>188</v>
      </c>
      <c r="F99" s="74" t="s">
        <v>188</v>
      </c>
      <c r="G99" s="74" t="s">
        <v>188</v>
      </c>
      <c r="H99" s="74" t="s">
        <v>188</v>
      </c>
    </row>
    <row r="100" spans="1:8" ht="14.25" customHeight="1" x14ac:dyDescent="0.25">
      <c r="A100" s="74" t="s">
        <v>70</v>
      </c>
      <c r="B100" s="75" t="s">
        <v>219</v>
      </c>
      <c r="C100" s="74" t="s">
        <v>185</v>
      </c>
      <c r="D100" s="74" t="s">
        <v>185</v>
      </c>
      <c r="E100" s="74" t="s">
        <v>185</v>
      </c>
      <c r="F100" s="74" t="s">
        <v>185</v>
      </c>
      <c r="G100" s="74" t="s">
        <v>186</v>
      </c>
      <c r="H100" s="74" t="s">
        <v>186</v>
      </c>
    </row>
    <row r="101" spans="1:8" ht="14.25" customHeight="1" x14ac:dyDescent="0.25">
      <c r="A101" s="74" t="s">
        <v>70</v>
      </c>
      <c r="B101" s="75" t="s">
        <v>341</v>
      </c>
      <c r="C101" s="74" t="s">
        <v>186</v>
      </c>
      <c r="D101" s="74" t="s">
        <v>188</v>
      </c>
      <c r="E101" s="74" t="s">
        <v>188</v>
      </c>
      <c r="F101" s="74" t="s">
        <v>188</v>
      </c>
      <c r="G101" s="74" t="s">
        <v>188</v>
      </c>
      <c r="H101" s="74" t="s">
        <v>188</v>
      </c>
    </row>
    <row r="102" spans="1:8" ht="14.25" customHeight="1" x14ac:dyDescent="0.25">
      <c r="A102" s="74" t="s">
        <v>70</v>
      </c>
      <c r="B102" s="75" t="s">
        <v>342</v>
      </c>
      <c r="C102" s="74" t="s">
        <v>186</v>
      </c>
      <c r="D102" s="74" t="s">
        <v>188</v>
      </c>
      <c r="E102" s="74" t="s">
        <v>188</v>
      </c>
      <c r="F102" s="74" t="s">
        <v>188</v>
      </c>
      <c r="G102" s="74" t="s">
        <v>188</v>
      </c>
      <c r="H102" s="74" t="s">
        <v>188</v>
      </c>
    </row>
    <row r="103" spans="1:8" ht="14.25" customHeight="1" x14ac:dyDescent="0.25">
      <c r="A103" s="74" t="s">
        <v>70</v>
      </c>
      <c r="B103" s="75" t="s">
        <v>343</v>
      </c>
      <c r="C103" s="74" t="s">
        <v>185</v>
      </c>
      <c r="D103" s="74" t="s">
        <v>185</v>
      </c>
      <c r="E103" s="74" t="s">
        <v>186</v>
      </c>
      <c r="F103" s="74" t="s">
        <v>186</v>
      </c>
      <c r="G103" s="74" t="s">
        <v>186</v>
      </c>
      <c r="H103" s="74" t="s">
        <v>186</v>
      </c>
    </row>
    <row r="104" spans="1:8" ht="14.25" customHeight="1" x14ac:dyDescent="0.25">
      <c r="A104" s="74" t="s">
        <v>70</v>
      </c>
      <c r="B104" s="75" t="s">
        <v>344</v>
      </c>
      <c r="C104" s="74" t="s">
        <v>186</v>
      </c>
      <c r="D104" s="74" t="s">
        <v>188</v>
      </c>
      <c r="E104" s="74" t="s">
        <v>188</v>
      </c>
      <c r="F104" s="74" t="s">
        <v>188</v>
      </c>
      <c r="G104" s="74" t="s">
        <v>188</v>
      </c>
      <c r="H104" s="74" t="s">
        <v>188</v>
      </c>
    </row>
    <row r="105" spans="1:8" ht="14.25" customHeight="1" x14ac:dyDescent="0.25">
      <c r="A105" s="74" t="s">
        <v>70</v>
      </c>
      <c r="B105" s="75" t="s">
        <v>220</v>
      </c>
      <c r="C105" s="74" t="s">
        <v>186</v>
      </c>
      <c r="D105" s="74" t="s">
        <v>188</v>
      </c>
      <c r="E105" s="74" t="s">
        <v>188</v>
      </c>
      <c r="F105" s="74" t="s">
        <v>188</v>
      </c>
      <c r="G105" s="74" t="s">
        <v>188</v>
      </c>
      <c r="H105" s="74" t="s">
        <v>188</v>
      </c>
    </row>
    <row r="106" spans="1:8" ht="14.25" customHeight="1" x14ac:dyDescent="0.25">
      <c r="A106" s="74" t="s">
        <v>70</v>
      </c>
      <c r="B106" s="75" t="s">
        <v>345</v>
      </c>
      <c r="C106" s="74" t="s">
        <v>185</v>
      </c>
      <c r="D106" s="74" t="s">
        <v>185</v>
      </c>
      <c r="E106" s="74" t="s">
        <v>186</v>
      </c>
      <c r="F106" s="74" t="s">
        <v>186</v>
      </c>
      <c r="G106" s="74" t="s">
        <v>186</v>
      </c>
      <c r="H106" s="74" t="s">
        <v>186</v>
      </c>
    </row>
    <row r="107" spans="1:8" ht="14.25" customHeight="1" x14ac:dyDescent="0.25">
      <c r="A107" s="74" t="s">
        <v>70</v>
      </c>
      <c r="B107" s="75" t="s">
        <v>221</v>
      </c>
      <c r="C107" s="74" t="s">
        <v>185</v>
      </c>
      <c r="D107" s="74" t="s">
        <v>185</v>
      </c>
      <c r="E107" s="74" t="s">
        <v>186</v>
      </c>
      <c r="F107" s="74" t="s">
        <v>186</v>
      </c>
      <c r="G107" s="74" t="s">
        <v>186</v>
      </c>
      <c r="H107" s="74" t="s">
        <v>186</v>
      </c>
    </row>
    <row r="108" spans="1:8" ht="14.25" customHeight="1" x14ac:dyDescent="0.25">
      <c r="A108" s="74" t="s">
        <v>72</v>
      </c>
      <c r="B108" s="75" t="s">
        <v>222</v>
      </c>
      <c r="C108" s="74" t="s">
        <v>186</v>
      </c>
      <c r="D108" s="74" t="s">
        <v>188</v>
      </c>
      <c r="E108" s="74" t="s">
        <v>188</v>
      </c>
      <c r="F108" s="74" t="s">
        <v>188</v>
      </c>
      <c r="G108" s="74" t="s">
        <v>188</v>
      </c>
      <c r="H108" s="74" t="s">
        <v>188</v>
      </c>
    </row>
    <row r="109" spans="1:8" ht="14.25" customHeight="1" x14ac:dyDescent="0.25">
      <c r="A109" s="74" t="s">
        <v>72</v>
      </c>
      <c r="B109" s="75" t="s">
        <v>223</v>
      </c>
      <c r="C109" s="74" t="s">
        <v>186</v>
      </c>
      <c r="D109" s="74" t="s">
        <v>188</v>
      </c>
      <c r="E109" s="74" t="s">
        <v>188</v>
      </c>
      <c r="F109" s="74" t="s">
        <v>188</v>
      </c>
      <c r="G109" s="74" t="s">
        <v>188</v>
      </c>
      <c r="H109" s="74" t="s">
        <v>188</v>
      </c>
    </row>
    <row r="110" spans="1:8" ht="14.25" customHeight="1" x14ac:dyDescent="0.25">
      <c r="A110" s="74" t="s">
        <v>72</v>
      </c>
      <c r="B110" s="75" t="s">
        <v>224</v>
      </c>
      <c r="C110" s="74" t="s">
        <v>186</v>
      </c>
      <c r="D110" s="74" t="s">
        <v>188</v>
      </c>
      <c r="E110" s="74" t="s">
        <v>188</v>
      </c>
      <c r="F110" s="74" t="s">
        <v>188</v>
      </c>
      <c r="G110" s="74" t="s">
        <v>188</v>
      </c>
      <c r="H110" s="74" t="s">
        <v>188</v>
      </c>
    </row>
    <row r="111" spans="1:8" ht="14.25" customHeight="1" x14ac:dyDescent="0.25">
      <c r="A111" s="74" t="s">
        <v>72</v>
      </c>
      <c r="B111" s="75" t="s">
        <v>225</v>
      </c>
      <c r="C111" s="74" t="s">
        <v>185</v>
      </c>
      <c r="D111" s="74" t="s">
        <v>185</v>
      </c>
      <c r="E111" s="74" t="s">
        <v>186</v>
      </c>
      <c r="F111" s="74" t="s">
        <v>185</v>
      </c>
      <c r="G111" s="74" t="s">
        <v>186</v>
      </c>
      <c r="H111" s="74" t="s">
        <v>186</v>
      </c>
    </row>
    <row r="112" spans="1:8" ht="14.25" customHeight="1" x14ac:dyDescent="0.25">
      <c r="A112" s="74" t="s">
        <v>72</v>
      </c>
      <c r="B112" s="75" t="s">
        <v>346</v>
      </c>
      <c r="C112" s="74" t="s">
        <v>185</v>
      </c>
      <c r="D112" s="74" t="s">
        <v>185</v>
      </c>
      <c r="E112" s="74" t="s">
        <v>185</v>
      </c>
      <c r="F112" s="74" t="s">
        <v>185</v>
      </c>
      <c r="G112" s="74" t="s">
        <v>186</v>
      </c>
      <c r="H112" s="74" t="s">
        <v>186</v>
      </c>
    </row>
    <row r="113" spans="1:8" ht="14.25" customHeight="1" x14ac:dyDescent="0.25">
      <c r="A113" s="74" t="s">
        <v>72</v>
      </c>
      <c r="B113" s="75" t="s">
        <v>347</v>
      </c>
      <c r="C113" s="74" t="s">
        <v>185</v>
      </c>
      <c r="D113" s="74" t="s">
        <v>185</v>
      </c>
      <c r="E113" s="74" t="s">
        <v>185</v>
      </c>
      <c r="F113" s="74" t="s">
        <v>185</v>
      </c>
      <c r="G113" s="74" t="s">
        <v>186</v>
      </c>
      <c r="H113" s="74" t="s">
        <v>186</v>
      </c>
    </row>
    <row r="114" spans="1:8" ht="14.25" customHeight="1" x14ac:dyDescent="0.25">
      <c r="A114" s="74" t="s">
        <v>72</v>
      </c>
      <c r="B114" s="75" t="s">
        <v>348</v>
      </c>
      <c r="C114" s="74" t="s">
        <v>186</v>
      </c>
      <c r="D114" s="74" t="s">
        <v>188</v>
      </c>
      <c r="E114" s="74" t="s">
        <v>188</v>
      </c>
      <c r="F114" s="74" t="s">
        <v>188</v>
      </c>
      <c r="G114" s="74" t="s">
        <v>188</v>
      </c>
      <c r="H114" s="74" t="s">
        <v>188</v>
      </c>
    </row>
    <row r="115" spans="1:8" ht="14.25" customHeight="1" x14ac:dyDescent="0.25">
      <c r="A115" s="74" t="s">
        <v>72</v>
      </c>
      <c r="B115" s="75" t="s">
        <v>349</v>
      </c>
      <c r="C115" s="74" t="s">
        <v>185</v>
      </c>
      <c r="D115" s="74" t="s">
        <v>185</v>
      </c>
      <c r="E115" s="74" t="s">
        <v>185</v>
      </c>
      <c r="F115" s="74" t="s">
        <v>186</v>
      </c>
      <c r="G115" s="74" t="s">
        <v>186</v>
      </c>
      <c r="H115" s="74" t="s">
        <v>186</v>
      </c>
    </row>
    <row r="116" spans="1:8" ht="14.25" customHeight="1" x14ac:dyDescent="0.25">
      <c r="A116" s="74" t="s">
        <v>72</v>
      </c>
      <c r="B116" s="75" t="s">
        <v>350</v>
      </c>
      <c r="C116" s="74" t="s">
        <v>185</v>
      </c>
      <c r="D116" s="74" t="s">
        <v>185</v>
      </c>
      <c r="E116" s="74" t="s">
        <v>185</v>
      </c>
      <c r="F116" s="74" t="s">
        <v>185</v>
      </c>
      <c r="G116" s="74" t="s">
        <v>186</v>
      </c>
      <c r="H116" s="74" t="s">
        <v>186</v>
      </c>
    </row>
    <row r="117" spans="1:8" ht="14.25" customHeight="1" x14ac:dyDescent="0.25">
      <c r="A117" s="74" t="s">
        <v>74</v>
      </c>
      <c r="B117" s="75" t="s">
        <v>226</v>
      </c>
      <c r="C117" s="74" t="s">
        <v>186</v>
      </c>
      <c r="D117" s="74" t="s">
        <v>188</v>
      </c>
      <c r="E117" s="74" t="s">
        <v>188</v>
      </c>
      <c r="F117" s="74" t="s">
        <v>188</v>
      </c>
      <c r="G117" s="74" t="s">
        <v>188</v>
      </c>
      <c r="H117" s="74" t="s">
        <v>188</v>
      </c>
    </row>
    <row r="118" spans="1:8" ht="14.25" customHeight="1" x14ac:dyDescent="0.25">
      <c r="A118" s="74" t="s">
        <v>74</v>
      </c>
      <c r="B118" s="75" t="s">
        <v>351</v>
      </c>
      <c r="C118" s="74" t="s">
        <v>186</v>
      </c>
      <c r="D118" s="74" t="s">
        <v>188</v>
      </c>
      <c r="E118" s="74" t="s">
        <v>188</v>
      </c>
      <c r="F118" s="74" t="s">
        <v>188</v>
      </c>
      <c r="G118" s="74" t="s">
        <v>188</v>
      </c>
      <c r="H118" s="74" t="s">
        <v>188</v>
      </c>
    </row>
    <row r="119" spans="1:8" ht="14.25" customHeight="1" x14ac:dyDescent="0.25">
      <c r="A119" s="74" t="s">
        <v>74</v>
      </c>
      <c r="B119" s="75" t="s">
        <v>352</v>
      </c>
      <c r="C119" s="74" t="s">
        <v>186</v>
      </c>
      <c r="D119" s="74" t="s">
        <v>188</v>
      </c>
      <c r="E119" s="74" t="s">
        <v>188</v>
      </c>
      <c r="F119" s="74" t="s">
        <v>188</v>
      </c>
      <c r="G119" s="74" t="s">
        <v>188</v>
      </c>
      <c r="H119" s="74" t="s">
        <v>188</v>
      </c>
    </row>
    <row r="120" spans="1:8" ht="14.25" customHeight="1" x14ac:dyDescent="0.25">
      <c r="A120" s="74" t="s">
        <v>74</v>
      </c>
      <c r="B120" s="75" t="s">
        <v>353</v>
      </c>
      <c r="C120" s="74" t="s">
        <v>185</v>
      </c>
      <c r="D120" s="74" t="s">
        <v>185</v>
      </c>
      <c r="E120" s="74" t="s">
        <v>185</v>
      </c>
      <c r="F120" s="74" t="s">
        <v>185</v>
      </c>
      <c r="G120" s="74" t="s">
        <v>186</v>
      </c>
      <c r="H120" s="74" t="s">
        <v>185</v>
      </c>
    </row>
    <row r="121" spans="1:8" ht="14.25" customHeight="1" x14ac:dyDescent="0.25">
      <c r="A121" s="74" t="s">
        <v>76</v>
      </c>
      <c r="B121" s="75" t="s">
        <v>649</v>
      </c>
      <c r="C121" s="74" t="s">
        <v>186</v>
      </c>
      <c r="D121" s="74" t="s">
        <v>188</v>
      </c>
      <c r="E121" s="74" t="s">
        <v>188</v>
      </c>
      <c r="F121" s="74" t="s">
        <v>188</v>
      </c>
      <c r="G121" s="74" t="s">
        <v>188</v>
      </c>
      <c r="H121" s="74" t="s">
        <v>188</v>
      </c>
    </row>
    <row r="122" spans="1:8" ht="14.25" customHeight="1" x14ac:dyDescent="0.25">
      <c r="A122" s="74" t="s">
        <v>76</v>
      </c>
      <c r="B122" s="75" t="s">
        <v>354</v>
      </c>
      <c r="C122" s="74" t="s">
        <v>186</v>
      </c>
      <c r="D122" s="74" t="s">
        <v>188</v>
      </c>
      <c r="E122" s="74" t="s">
        <v>188</v>
      </c>
      <c r="F122" s="74" t="s">
        <v>188</v>
      </c>
      <c r="G122" s="74" t="s">
        <v>188</v>
      </c>
      <c r="H122" s="74" t="s">
        <v>188</v>
      </c>
    </row>
    <row r="123" spans="1:8" ht="14.25" customHeight="1" x14ac:dyDescent="0.25">
      <c r="A123" s="74" t="s">
        <v>79</v>
      </c>
      <c r="B123" s="75" t="s">
        <v>355</v>
      </c>
      <c r="C123" s="74" t="s">
        <v>185</v>
      </c>
      <c r="D123" s="74" t="s">
        <v>185</v>
      </c>
      <c r="E123" s="74" t="s">
        <v>185</v>
      </c>
      <c r="F123" s="74" t="s">
        <v>185</v>
      </c>
      <c r="G123" s="74" t="s">
        <v>186</v>
      </c>
      <c r="H123" s="74" t="s">
        <v>185</v>
      </c>
    </row>
    <row r="124" spans="1:8" ht="14.25" customHeight="1" x14ac:dyDescent="0.25">
      <c r="A124" s="74" t="s">
        <v>81</v>
      </c>
      <c r="B124" s="75" t="s">
        <v>356</v>
      </c>
      <c r="C124" s="74" t="s">
        <v>185</v>
      </c>
      <c r="D124" s="74" t="s">
        <v>185</v>
      </c>
      <c r="E124" s="74" t="s">
        <v>186</v>
      </c>
      <c r="F124" s="74" t="s">
        <v>185</v>
      </c>
      <c r="G124" s="74" t="s">
        <v>186</v>
      </c>
      <c r="H124" s="74" t="s">
        <v>186</v>
      </c>
    </row>
    <row r="125" spans="1:8" ht="14.25" customHeight="1" x14ac:dyDescent="0.25">
      <c r="A125" s="74" t="s">
        <v>83</v>
      </c>
      <c r="B125" s="75" t="s">
        <v>357</v>
      </c>
      <c r="C125" s="74" t="s">
        <v>186</v>
      </c>
      <c r="D125" s="74" t="s">
        <v>188</v>
      </c>
      <c r="E125" s="74" t="s">
        <v>188</v>
      </c>
      <c r="F125" s="74" t="s">
        <v>188</v>
      </c>
      <c r="G125" s="74" t="s">
        <v>188</v>
      </c>
      <c r="H125" s="74" t="s">
        <v>188</v>
      </c>
    </row>
    <row r="126" spans="1:8" ht="14.25" customHeight="1" x14ac:dyDescent="0.25">
      <c r="A126" s="74" t="s">
        <v>83</v>
      </c>
      <c r="B126" s="75" t="s">
        <v>358</v>
      </c>
      <c r="C126" s="74" t="s">
        <v>186</v>
      </c>
      <c r="D126" s="74" t="s">
        <v>188</v>
      </c>
      <c r="E126" s="74" t="s">
        <v>188</v>
      </c>
      <c r="F126" s="74" t="s">
        <v>188</v>
      </c>
      <c r="G126" s="74" t="s">
        <v>188</v>
      </c>
      <c r="H126" s="74" t="s">
        <v>188</v>
      </c>
    </row>
    <row r="127" spans="1:8" ht="14.25" customHeight="1" x14ac:dyDescent="0.25">
      <c r="A127" s="74" t="s">
        <v>83</v>
      </c>
      <c r="B127" s="75" t="s">
        <v>227</v>
      </c>
      <c r="C127" s="74" t="s">
        <v>185</v>
      </c>
      <c r="D127" s="74" t="s">
        <v>185</v>
      </c>
      <c r="E127" s="74" t="s">
        <v>185</v>
      </c>
      <c r="F127" s="74" t="s">
        <v>185</v>
      </c>
      <c r="G127" s="74" t="s">
        <v>186</v>
      </c>
      <c r="H127" s="74" t="s">
        <v>186</v>
      </c>
    </row>
    <row r="128" spans="1:8" ht="14.25" customHeight="1" x14ac:dyDescent="0.25">
      <c r="A128" s="74" t="s">
        <v>83</v>
      </c>
      <c r="B128" s="75" t="s">
        <v>228</v>
      </c>
      <c r="C128" s="74" t="s">
        <v>186</v>
      </c>
      <c r="D128" s="74" t="s">
        <v>188</v>
      </c>
      <c r="E128" s="74" t="s">
        <v>188</v>
      </c>
      <c r="F128" s="74" t="s">
        <v>188</v>
      </c>
      <c r="G128" s="74" t="s">
        <v>188</v>
      </c>
      <c r="H128" s="74" t="s">
        <v>188</v>
      </c>
    </row>
    <row r="129" spans="1:8" ht="14.25" customHeight="1" x14ac:dyDescent="0.25">
      <c r="A129" s="74" t="s">
        <v>83</v>
      </c>
      <c r="B129" s="75" t="s">
        <v>359</v>
      </c>
      <c r="C129" s="74" t="s">
        <v>185</v>
      </c>
      <c r="D129" s="74" t="s">
        <v>185</v>
      </c>
      <c r="E129" s="74" t="s">
        <v>185</v>
      </c>
      <c r="F129" s="74" t="s">
        <v>186</v>
      </c>
      <c r="G129" s="74" t="s">
        <v>186</v>
      </c>
      <c r="H129" s="74" t="s">
        <v>185</v>
      </c>
    </row>
    <row r="130" spans="1:8" ht="14.25" customHeight="1" x14ac:dyDescent="0.25">
      <c r="A130" s="74" t="s">
        <v>83</v>
      </c>
      <c r="B130" s="75" t="s">
        <v>229</v>
      </c>
      <c r="C130" s="74" t="s">
        <v>186</v>
      </c>
      <c r="D130" s="74" t="s">
        <v>188</v>
      </c>
      <c r="E130" s="74" t="s">
        <v>188</v>
      </c>
      <c r="F130" s="74" t="s">
        <v>188</v>
      </c>
      <c r="G130" s="74" t="s">
        <v>188</v>
      </c>
      <c r="H130" s="74" t="s">
        <v>188</v>
      </c>
    </row>
    <row r="131" spans="1:8" ht="14.25" customHeight="1" x14ac:dyDescent="0.25">
      <c r="A131" s="74" t="s">
        <v>83</v>
      </c>
      <c r="B131" s="75" t="s">
        <v>360</v>
      </c>
      <c r="C131" s="74" t="s">
        <v>186</v>
      </c>
      <c r="D131" s="74" t="s">
        <v>188</v>
      </c>
      <c r="E131" s="74" t="s">
        <v>188</v>
      </c>
      <c r="F131" s="74" t="s">
        <v>188</v>
      </c>
      <c r="G131" s="74" t="s">
        <v>188</v>
      </c>
      <c r="H131" s="74" t="s">
        <v>188</v>
      </c>
    </row>
    <row r="132" spans="1:8" ht="14.25" customHeight="1" x14ac:dyDescent="0.25">
      <c r="A132" s="74" t="s">
        <v>83</v>
      </c>
      <c r="B132" s="75" t="s">
        <v>361</v>
      </c>
      <c r="C132" s="74" t="s">
        <v>186</v>
      </c>
      <c r="D132" s="74" t="s">
        <v>188</v>
      </c>
      <c r="E132" s="74" t="s">
        <v>188</v>
      </c>
      <c r="F132" s="74" t="s">
        <v>188</v>
      </c>
      <c r="G132" s="74" t="s">
        <v>188</v>
      </c>
      <c r="H132" s="74" t="s">
        <v>188</v>
      </c>
    </row>
    <row r="133" spans="1:8" ht="14.25" customHeight="1" x14ac:dyDescent="0.25">
      <c r="A133" s="74" t="s">
        <v>83</v>
      </c>
      <c r="B133" s="75" t="s">
        <v>362</v>
      </c>
      <c r="C133" s="74" t="s">
        <v>186</v>
      </c>
      <c r="D133" s="74" t="s">
        <v>188</v>
      </c>
      <c r="E133" s="74" t="s">
        <v>188</v>
      </c>
      <c r="F133" s="74" t="s">
        <v>188</v>
      </c>
      <c r="G133" s="74" t="s">
        <v>188</v>
      </c>
      <c r="H133" s="74" t="s">
        <v>188</v>
      </c>
    </row>
    <row r="134" spans="1:8" ht="14.25" customHeight="1" x14ac:dyDescent="0.25">
      <c r="A134" s="74" t="s">
        <v>85</v>
      </c>
      <c r="B134" s="75" t="s">
        <v>230</v>
      </c>
      <c r="C134" s="74" t="s">
        <v>186</v>
      </c>
      <c r="D134" s="74" t="s">
        <v>188</v>
      </c>
      <c r="E134" s="74" t="s">
        <v>188</v>
      </c>
      <c r="F134" s="74" t="s">
        <v>188</v>
      </c>
      <c r="G134" s="74" t="s">
        <v>188</v>
      </c>
      <c r="H134" s="74" t="s">
        <v>188</v>
      </c>
    </row>
    <row r="135" spans="1:8" ht="14.25" customHeight="1" x14ac:dyDescent="0.25">
      <c r="A135" s="74" t="s">
        <v>85</v>
      </c>
      <c r="B135" s="75" t="s">
        <v>231</v>
      </c>
      <c r="C135" s="74" t="s">
        <v>186</v>
      </c>
      <c r="D135" s="74" t="s">
        <v>188</v>
      </c>
      <c r="E135" s="74" t="s">
        <v>188</v>
      </c>
      <c r="F135" s="74" t="s">
        <v>188</v>
      </c>
      <c r="G135" s="74" t="s">
        <v>188</v>
      </c>
      <c r="H135" s="74" t="s">
        <v>188</v>
      </c>
    </row>
    <row r="136" spans="1:8" ht="14.25" customHeight="1" x14ac:dyDescent="0.25">
      <c r="A136" s="74" t="s">
        <v>85</v>
      </c>
      <c r="B136" s="75" t="s">
        <v>232</v>
      </c>
      <c r="C136" s="74" t="s">
        <v>186</v>
      </c>
      <c r="D136" s="74" t="s">
        <v>188</v>
      </c>
      <c r="E136" s="74" t="s">
        <v>188</v>
      </c>
      <c r="F136" s="74" t="s">
        <v>188</v>
      </c>
      <c r="G136" s="74" t="s">
        <v>188</v>
      </c>
      <c r="H136" s="74" t="s">
        <v>188</v>
      </c>
    </row>
    <row r="137" spans="1:8" ht="14.25" customHeight="1" x14ac:dyDescent="0.25">
      <c r="A137" s="74" t="s">
        <v>85</v>
      </c>
      <c r="B137" s="75" t="s">
        <v>233</v>
      </c>
      <c r="C137" s="74" t="s">
        <v>186</v>
      </c>
      <c r="D137" s="74" t="s">
        <v>188</v>
      </c>
      <c r="E137" s="74" t="s">
        <v>188</v>
      </c>
      <c r="F137" s="74" t="s">
        <v>188</v>
      </c>
      <c r="G137" s="74" t="s">
        <v>188</v>
      </c>
      <c r="H137" s="74" t="s">
        <v>188</v>
      </c>
    </row>
    <row r="138" spans="1:8" ht="14.25" customHeight="1" x14ac:dyDescent="0.25">
      <c r="A138" s="74" t="s">
        <v>85</v>
      </c>
      <c r="B138" s="75" t="s">
        <v>363</v>
      </c>
      <c r="C138" s="74" t="s">
        <v>185</v>
      </c>
      <c r="D138" s="74" t="s">
        <v>185</v>
      </c>
      <c r="E138" s="74" t="s">
        <v>186</v>
      </c>
      <c r="F138" s="74" t="s">
        <v>186</v>
      </c>
      <c r="G138" s="74" t="s">
        <v>186</v>
      </c>
      <c r="H138" s="74" t="s">
        <v>186</v>
      </c>
    </row>
    <row r="139" spans="1:8" ht="14.25" customHeight="1" x14ac:dyDescent="0.25">
      <c r="A139" s="74" t="s">
        <v>85</v>
      </c>
      <c r="B139" s="75" t="s">
        <v>364</v>
      </c>
      <c r="C139" s="74" t="s">
        <v>185</v>
      </c>
      <c r="D139" s="74" t="s">
        <v>185</v>
      </c>
      <c r="E139" s="74" t="s">
        <v>185</v>
      </c>
      <c r="F139" s="74" t="s">
        <v>185</v>
      </c>
      <c r="G139" s="74" t="s">
        <v>186</v>
      </c>
      <c r="H139" s="74" t="s">
        <v>186</v>
      </c>
    </row>
    <row r="140" spans="1:8" ht="14.25" customHeight="1" x14ac:dyDescent="0.25">
      <c r="A140" s="74" t="s">
        <v>85</v>
      </c>
      <c r="B140" s="75" t="s">
        <v>234</v>
      </c>
      <c r="C140" s="74" t="s">
        <v>186</v>
      </c>
      <c r="D140" s="74" t="s">
        <v>188</v>
      </c>
      <c r="E140" s="74" t="s">
        <v>188</v>
      </c>
      <c r="F140" s="74" t="s">
        <v>188</v>
      </c>
      <c r="G140" s="74" t="s">
        <v>188</v>
      </c>
      <c r="H140" s="74" t="s">
        <v>188</v>
      </c>
    </row>
    <row r="141" spans="1:8" ht="14.25" customHeight="1" x14ac:dyDescent="0.25">
      <c r="A141" s="74" t="s">
        <v>85</v>
      </c>
      <c r="B141" s="75" t="s">
        <v>365</v>
      </c>
      <c r="C141" s="74" t="s">
        <v>185</v>
      </c>
      <c r="D141" s="74" t="s">
        <v>185</v>
      </c>
      <c r="E141" s="74" t="s">
        <v>186</v>
      </c>
      <c r="F141" s="74" t="s">
        <v>185</v>
      </c>
      <c r="G141" s="74" t="s">
        <v>186</v>
      </c>
      <c r="H141" s="74" t="s">
        <v>185</v>
      </c>
    </row>
    <row r="142" spans="1:8" ht="14.25" customHeight="1" x14ac:dyDescent="0.25">
      <c r="A142" s="74" t="s">
        <v>85</v>
      </c>
      <c r="B142" s="75" t="s">
        <v>366</v>
      </c>
      <c r="C142" s="74" t="s">
        <v>185</v>
      </c>
      <c r="D142" s="74" t="s">
        <v>185</v>
      </c>
      <c r="E142" s="74" t="s">
        <v>185</v>
      </c>
      <c r="F142" s="74" t="s">
        <v>186</v>
      </c>
      <c r="G142" s="74" t="s">
        <v>186</v>
      </c>
      <c r="H142" s="74" t="s">
        <v>186</v>
      </c>
    </row>
    <row r="143" spans="1:8" ht="14.25" customHeight="1" x14ac:dyDescent="0.25">
      <c r="A143" s="74" t="s">
        <v>85</v>
      </c>
      <c r="B143" s="75" t="s">
        <v>235</v>
      </c>
      <c r="C143" s="74" t="s">
        <v>185</v>
      </c>
      <c r="D143" s="74" t="s">
        <v>185</v>
      </c>
      <c r="E143" s="74" t="s">
        <v>185</v>
      </c>
      <c r="F143" s="74" t="s">
        <v>185</v>
      </c>
      <c r="G143" s="74" t="s">
        <v>186</v>
      </c>
      <c r="H143" s="74" t="s">
        <v>186</v>
      </c>
    </row>
    <row r="144" spans="1:8" ht="14.25" customHeight="1" x14ac:dyDescent="0.25">
      <c r="A144" s="74" t="s">
        <v>87</v>
      </c>
      <c r="B144" s="75" t="s">
        <v>367</v>
      </c>
      <c r="C144" s="74" t="s">
        <v>185</v>
      </c>
      <c r="D144" s="74" t="s">
        <v>185</v>
      </c>
      <c r="E144" s="74" t="s">
        <v>186</v>
      </c>
      <c r="F144" s="74" t="s">
        <v>186</v>
      </c>
      <c r="G144" s="74" t="s">
        <v>186</v>
      </c>
      <c r="H144" s="74" t="s">
        <v>185</v>
      </c>
    </row>
    <row r="145" spans="1:8" ht="14.25" customHeight="1" x14ac:dyDescent="0.25">
      <c r="A145" s="74" t="s">
        <v>87</v>
      </c>
      <c r="B145" s="75" t="s">
        <v>236</v>
      </c>
      <c r="C145" s="74" t="s">
        <v>185</v>
      </c>
      <c r="D145" s="74" t="s">
        <v>186</v>
      </c>
      <c r="E145" s="74" t="s">
        <v>186</v>
      </c>
      <c r="F145" s="74" t="s">
        <v>186</v>
      </c>
      <c r="G145" s="74" t="s">
        <v>186</v>
      </c>
      <c r="H145" s="74" t="s">
        <v>185</v>
      </c>
    </row>
    <row r="146" spans="1:8" ht="14.25" customHeight="1" x14ac:dyDescent="0.25">
      <c r="A146" s="74" t="s">
        <v>87</v>
      </c>
      <c r="B146" s="75" t="s">
        <v>368</v>
      </c>
      <c r="C146" s="74" t="s">
        <v>186</v>
      </c>
      <c r="D146" s="74" t="s">
        <v>188</v>
      </c>
      <c r="E146" s="74" t="s">
        <v>188</v>
      </c>
      <c r="F146" s="74" t="s">
        <v>188</v>
      </c>
      <c r="G146" s="74" t="s">
        <v>188</v>
      </c>
      <c r="H146" s="74" t="s">
        <v>188</v>
      </c>
    </row>
    <row r="147" spans="1:8" ht="14.25" customHeight="1" x14ac:dyDescent="0.25">
      <c r="A147" s="74" t="s">
        <v>87</v>
      </c>
      <c r="B147" s="75" t="s">
        <v>369</v>
      </c>
      <c r="C147" s="74" t="s">
        <v>185</v>
      </c>
      <c r="D147" s="74" t="s">
        <v>185</v>
      </c>
      <c r="E147" s="74" t="s">
        <v>185</v>
      </c>
      <c r="F147" s="74" t="s">
        <v>185</v>
      </c>
      <c r="G147" s="74" t="s">
        <v>186</v>
      </c>
      <c r="H147" s="74" t="s">
        <v>185</v>
      </c>
    </row>
    <row r="148" spans="1:8" ht="14.25" customHeight="1" x14ac:dyDescent="0.25">
      <c r="A148" s="74" t="s">
        <v>87</v>
      </c>
      <c r="B148" s="75" t="s">
        <v>237</v>
      </c>
      <c r="C148" s="74" t="s">
        <v>186</v>
      </c>
      <c r="D148" s="74" t="s">
        <v>188</v>
      </c>
      <c r="E148" s="74" t="s">
        <v>188</v>
      </c>
      <c r="F148" s="74" t="s">
        <v>188</v>
      </c>
      <c r="G148" s="74" t="s">
        <v>188</v>
      </c>
      <c r="H148" s="74" t="s">
        <v>188</v>
      </c>
    </row>
    <row r="149" spans="1:8" ht="14.25" customHeight="1" x14ac:dyDescent="0.25">
      <c r="A149" s="74" t="s">
        <v>87</v>
      </c>
      <c r="B149" s="75" t="s">
        <v>370</v>
      </c>
      <c r="C149" s="74" t="s">
        <v>185</v>
      </c>
      <c r="D149" s="74" t="s">
        <v>185</v>
      </c>
      <c r="E149" s="74" t="s">
        <v>186</v>
      </c>
      <c r="F149" s="74" t="s">
        <v>186</v>
      </c>
      <c r="G149" s="74" t="s">
        <v>186</v>
      </c>
      <c r="H149" s="74" t="s">
        <v>186</v>
      </c>
    </row>
    <row r="150" spans="1:8" ht="14.25" customHeight="1" x14ac:dyDescent="0.25">
      <c r="A150" s="74" t="s">
        <v>87</v>
      </c>
      <c r="B150" s="75" t="s">
        <v>371</v>
      </c>
      <c r="C150" s="74" t="s">
        <v>185</v>
      </c>
      <c r="D150" s="74" t="s">
        <v>185</v>
      </c>
      <c r="E150" s="74" t="s">
        <v>186</v>
      </c>
      <c r="F150" s="74" t="s">
        <v>185</v>
      </c>
      <c r="G150" s="74" t="s">
        <v>186</v>
      </c>
      <c r="H150" s="74" t="s">
        <v>186</v>
      </c>
    </row>
    <row r="151" spans="1:8" ht="14.25" customHeight="1" x14ac:dyDescent="0.25">
      <c r="A151" s="74" t="s">
        <v>87</v>
      </c>
      <c r="B151" s="75" t="s">
        <v>238</v>
      </c>
      <c r="C151" s="74" t="s">
        <v>185</v>
      </c>
      <c r="D151" s="74" t="s">
        <v>185</v>
      </c>
      <c r="E151" s="74" t="s">
        <v>185</v>
      </c>
      <c r="F151" s="74" t="s">
        <v>185</v>
      </c>
      <c r="G151" s="74" t="s">
        <v>186</v>
      </c>
      <c r="H151" s="74" t="s">
        <v>186</v>
      </c>
    </row>
    <row r="152" spans="1:8" ht="14.25" customHeight="1" x14ac:dyDescent="0.25">
      <c r="A152" s="74" t="s">
        <v>87</v>
      </c>
      <c r="B152" s="75" t="s">
        <v>372</v>
      </c>
      <c r="C152" s="74" t="s">
        <v>185</v>
      </c>
      <c r="D152" s="74" t="s">
        <v>185</v>
      </c>
      <c r="E152" s="74" t="s">
        <v>186</v>
      </c>
      <c r="F152" s="74" t="s">
        <v>186</v>
      </c>
      <c r="G152" s="74" t="s">
        <v>186</v>
      </c>
      <c r="H152" s="74" t="s">
        <v>186</v>
      </c>
    </row>
    <row r="153" spans="1:8" ht="14.25" customHeight="1" x14ac:dyDescent="0.25">
      <c r="A153" s="74" t="s">
        <v>87</v>
      </c>
      <c r="B153" s="75" t="s">
        <v>373</v>
      </c>
      <c r="C153" s="74" t="s">
        <v>185</v>
      </c>
      <c r="D153" s="74" t="s">
        <v>185</v>
      </c>
      <c r="E153" s="74" t="s">
        <v>185</v>
      </c>
      <c r="F153" s="74" t="s">
        <v>185</v>
      </c>
      <c r="G153" s="74" t="s">
        <v>186</v>
      </c>
      <c r="H153" s="74" t="s">
        <v>186</v>
      </c>
    </row>
    <row r="154" spans="1:8" ht="14.25" customHeight="1" x14ac:dyDescent="0.25">
      <c r="A154" s="74" t="s">
        <v>87</v>
      </c>
      <c r="B154" s="75" t="s">
        <v>374</v>
      </c>
      <c r="C154" s="74" t="s">
        <v>185</v>
      </c>
      <c r="D154" s="74" t="s">
        <v>185</v>
      </c>
      <c r="E154" s="74" t="s">
        <v>186</v>
      </c>
      <c r="F154" s="74" t="s">
        <v>186</v>
      </c>
      <c r="G154" s="74" t="s">
        <v>186</v>
      </c>
      <c r="H154" s="74" t="s">
        <v>186</v>
      </c>
    </row>
    <row r="155" spans="1:8" ht="14.25" customHeight="1" x14ac:dyDescent="0.25">
      <c r="A155" s="74" t="s">
        <v>87</v>
      </c>
      <c r="B155" s="75" t="s">
        <v>650</v>
      </c>
      <c r="C155" s="74" t="s">
        <v>185</v>
      </c>
      <c r="D155" s="74" t="s">
        <v>185</v>
      </c>
      <c r="E155" s="74" t="s">
        <v>185</v>
      </c>
      <c r="F155" s="74" t="s">
        <v>185</v>
      </c>
      <c r="G155" s="74" t="s">
        <v>186</v>
      </c>
      <c r="H155" s="74" t="s">
        <v>186</v>
      </c>
    </row>
    <row r="156" spans="1:8" ht="14.25" customHeight="1" x14ac:dyDescent="0.25">
      <c r="A156" s="74" t="s">
        <v>87</v>
      </c>
      <c r="B156" s="75" t="s">
        <v>239</v>
      </c>
      <c r="C156" s="74" t="s">
        <v>185</v>
      </c>
      <c r="D156" s="74" t="s">
        <v>185</v>
      </c>
      <c r="E156" s="74" t="s">
        <v>185</v>
      </c>
      <c r="F156" s="74" t="s">
        <v>185</v>
      </c>
      <c r="G156" s="74" t="s">
        <v>186</v>
      </c>
      <c r="H156" s="74" t="s">
        <v>185</v>
      </c>
    </row>
    <row r="157" spans="1:8" ht="14.25" customHeight="1" x14ac:dyDescent="0.25">
      <c r="A157" s="74" t="s">
        <v>89</v>
      </c>
      <c r="B157" s="75" t="s">
        <v>375</v>
      </c>
      <c r="C157" s="74" t="s">
        <v>186</v>
      </c>
      <c r="D157" s="74" t="s">
        <v>188</v>
      </c>
      <c r="E157" s="74" t="s">
        <v>188</v>
      </c>
      <c r="F157" s="74" t="s">
        <v>188</v>
      </c>
      <c r="G157" s="74" t="s">
        <v>188</v>
      </c>
      <c r="H157" s="74" t="s">
        <v>188</v>
      </c>
    </row>
    <row r="158" spans="1:8" ht="14.25" customHeight="1" x14ac:dyDescent="0.25">
      <c r="A158" s="74" t="s">
        <v>89</v>
      </c>
      <c r="B158" s="75" t="s">
        <v>240</v>
      </c>
      <c r="C158" s="74" t="s">
        <v>186</v>
      </c>
      <c r="D158" s="74" t="s">
        <v>188</v>
      </c>
      <c r="E158" s="74" t="s">
        <v>188</v>
      </c>
      <c r="F158" s="74" t="s">
        <v>188</v>
      </c>
      <c r="G158" s="74" t="s">
        <v>188</v>
      </c>
      <c r="H158" s="74" t="s">
        <v>188</v>
      </c>
    </row>
    <row r="159" spans="1:8" ht="14.25" customHeight="1" x14ac:dyDescent="0.25">
      <c r="A159" s="74" t="s">
        <v>89</v>
      </c>
      <c r="B159" s="75" t="s">
        <v>241</v>
      </c>
      <c r="C159" s="74" t="s">
        <v>186</v>
      </c>
      <c r="D159" s="74" t="s">
        <v>188</v>
      </c>
      <c r="E159" s="74" t="s">
        <v>188</v>
      </c>
      <c r="F159" s="74" t="s">
        <v>188</v>
      </c>
      <c r="G159" s="74" t="s">
        <v>188</v>
      </c>
      <c r="H159" s="74" t="s">
        <v>188</v>
      </c>
    </row>
    <row r="160" spans="1:8" ht="14.25" customHeight="1" x14ac:dyDescent="0.25">
      <c r="A160" s="74" t="s">
        <v>91</v>
      </c>
      <c r="B160" s="75" t="s">
        <v>242</v>
      </c>
      <c r="C160" s="74" t="s">
        <v>186</v>
      </c>
      <c r="D160" s="74" t="s">
        <v>188</v>
      </c>
      <c r="E160" s="74" t="s">
        <v>188</v>
      </c>
      <c r="F160" s="74" t="s">
        <v>188</v>
      </c>
      <c r="G160" s="74" t="s">
        <v>188</v>
      </c>
      <c r="H160" s="74" t="s">
        <v>188</v>
      </c>
    </row>
    <row r="161" spans="1:8" ht="14.25" customHeight="1" x14ac:dyDescent="0.25">
      <c r="A161" s="74" t="s">
        <v>91</v>
      </c>
      <c r="B161" s="75" t="s">
        <v>243</v>
      </c>
      <c r="C161" s="74" t="s">
        <v>185</v>
      </c>
      <c r="D161" s="74" t="s">
        <v>185</v>
      </c>
      <c r="E161" s="74" t="s">
        <v>186</v>
      </c>
      <c r="F161" s="74" t="s">
        <v>186</v>
      </c>
      <c r="G161" s="74" t="s">
        <v>186</v>
      </c>
      <c r="H161" s="74" t="s">
        <v>186</v>
      </c>
    </row>
    <row r="162" spans="1:8" ht="14.25" customHeight="1" x14ac:dyDescent="0.25">
      <c r="A162" s="74" t="s">
        <v>91</v>
      </c>
      <c r="B162" s="75" t="s">
        <v>376</v>
      </c>
      <c r="C162" s="74" t="s">
        <v>186</v>
      </c>
      <c r="D162" s="74" t="s">
        <v>188</v>
      </c>
      <c r="E162" s="74" t="s">
        <v>188</v>
      </c>
      <c r="F162" s="74" t="s">
        <v>188</v>
      </c>
      <c r="G162" s="74" t="s">
        <v>188</v>
      </c>
      <c r="H162" s="74" t="s">
        <v>188</v>
      </c>
    </row>
    <row r="163" spans="1:8" ht="14.25" customHeight="1" x14ac:dyDescent="0.25">
      <c r="A163" s="74" t="s">
        <v>91</v>
      </c>
      <c r="B163" s="75" t="s">
        <v>244</v>
      </c>
      <c r="C163" s="74" t="s">
        <v>186</v>
      </c>
      <c r="D163" s="74" t="s">
        <v>188</v>
      </c>
      <c r="E163" s="74" t="s">
        <v>188</v>
      </c>
      <c r="F163" s="74" t="s">
        <v>188</v>
      </c>
      <c r="G163" s="74" t="s">
        <v>188</v>
      </c>
      <c r="H163" s="74" t="s">
        <v>188</v>
      </c>
    </row>
    <row r="164" spans="1:8" ht="14.25" customHeight="1" x14ac:dyDescent="0.25">
      <c r="A164" s="74" t="s">
        <v>91</v>
      </c>
      <c r="B164" s="75" t="s">
        <v>651</v>
      </c>
      <c r="C164" s="74" t="s">
        <v>186</v>
      </c>
      <c r="D164" s="74" t="s">
        <v>188</v>
      </c>
      <c r="E164" s="74" t="s">
        <v>188</v>
      </c>
      <c r="F164" s="74" t="s">
        <v>188</v>
      </c>
      <c r="G164" s="74" t="s">
        <v>188</v>
      </c>
      <c r="H164" s="74" t="s">
        <v>188</v>
      </c>
    </row>
    <row r="165" spans="1:8" ht="14.25" customHeight="1" x14ac:dyDescent="0.25">
      <c r="A165" s="74" t="s">
        <v>91</v>
      </c>
      <c r="B165" s="75" t="s">
        <v>245</v>
      </c>
      <c r="C165" s="74" t="s">
        <v>186</v>
      </c>
      <c r="D165" s="74" t="s">
        <v>188</v>
      </c>
      <c r="E165" s="74" t="s">
        <v>188</v>
      </c>
      <c r="F165" s="74" t="s">
        <v>188</v>
      </c>
      <c r="G165" s="74" t="s">
        <v>188</v>
      </c>
      <c r="H165" s="74" t="s">
        <v>188</v>
      </c>
    </row>
    <row r="166" spans="1:8" ht="14.25" customHeight="1" x14ac:dyDescent="0.25">
      <c r="A166" s="74" t="s">
        <v>45</v>
      </c>
      <c r="B166" s="75" t="s">
        <v>246</v>
      </c>
      <c r="C166" s="74" t="s">
        <v>186</v>
      </c>
      <c r="D166" s="74" t="s">
        <v>188</v>
      </c>
      <c r="E166" s="74" t="s">
        <v>188</v>
      </c>
      <c r="F166" s="74" t="s">
        <v>188</v>
      </c>
      <c r="G166" s="74" t="s">
        <v>188</v>
      </c>
      <c r="H166" s="74" t="s">
        <v>188</v>
      </c>
    </row>
    <row r="167" spans="1:8" ht="14.25" customHeight="1" x14ac:dyDescent="0.25">
      <c r="A167" s="74" t="s">
        <v>45</v>
      </c>
      <c r="B167" s="75" t="s">
        <v>377</v>
      </c>
      <c r="C167" s="74" t="s">
        <v>185</v>
      </c>
      <c r="D167" s="74" t="s">
        <v>186</v>
      </c>
      <c r="E167" s="74" t="s">
        <v>186</v>
      </c>
      <c r="F167" s="74" t="s">
        <v>185</v>
      </c>
      <c r="G167" s="74" t="s">
        <v>185</v>
      </c>
      <c r="H167" s="74" t="s">
        <v>186</v>
      </c>
    </row>
    <row r="168" spans="1:8" ht="14.25" customHeight="1" x14ac:dyDescent="0.25">
      <c r="A168" s="74" t="s">
        <v>47</v>
      </c>
      <c r="B168" s="75" t="s">
        <v>247</v>
      </c>
      <c r="C168" s="74" t="s">
        <v>186</v>
      </c>
      <c r="D168" s="74" t="s">
        <v>188</v>
      </c>
      <c r="E168" s="74" t="s">
        <v>188</v>
      </c>
      <c r="F168" s="74" t="s">
        <v>188</v>
      </c>
      <c r="G168" s="74" t="s">
        <v>188</v>
      </c>
      <c r="H168" s="74" t="s">
        <v>188</v>
      </c>
    </row>
    <row r="169" spans="1:8" ht="14.25" customHeight="1" x14ac:dyDescent="0.25">
      <c r="A169" s="74" t="s">
        <v>47</v>
      </c>
      <c r="B169" s="75" t="s">
        <v>652</v>
      </c>
      <c r="C169" s="74" t="s">
        <v>185</v>
      </c>
      <c r="D169" s="74" t="s">
        <v>185</v>
      </c>
      <c r="E169" s="74" t="s">
        <v>186</v>
      </c>
      <c r="F169" s="74" t="s">
        <v>186</v>
      </c>
      <c r="G169" s="74" t="s">
        <v>186</v>
      </c>
      <c r="H169" s="74" t="s">
        <v>186</v>
      </c>
    </row>
    <row r="170" spans="1:8" ht="14.25" customHeight="1" x14ac:dyDescent="0.25">
      <c r="A170" s="74" t="s">
        <v>47</v>
      </c>
      <c r="B170" s="75" t="s">
        <v>378</v>
      </c>
      <c r="C170" s="74" t="s">
        <v>186</v>
      </c>
      <c r="D170" s="74" t="s">
        <v>188</v>
      </c>
      <c r="E170" s="74" t="s">
        <v>188</v>
      </c>
      <c r="F170" s="74" t="s">
        <v>188</v>
      </c>
      <c r="G170" s="74" t="s">
        <v>188</v>
      </c>
      <c r="H170" s="74" t="s">
        <v>188</v>
      </c>
    </row>
    <row r="171" spans="1:8" ht="14.25" customHeight="1" x14ac:dyDescent="0.25">
      <c r="A171" s="74" t="s">
        <v>47</v>
      </c>
      <c r="B171" s="75" t="s">
        <v>379</v>
      </c>
      <c r="C171" s="74" t="s">
        <v>186</v>
      </c>
      <c r="D171" s="74" t="s">
        <v>188</v>
      </c>
      <c r="E171" s="74" t="s">
        <v>188</v>
      </c>
      <c r="F171" s="74" t="s">
        <v>188</v>
      </c>
      <c r="G171" s="74" t="s">
        <v>188</v>
      </c>
      <c r="H171" s="74" t="s">
        <v>188</v>
      </c>
    </row>
    <row r="172" spans="1:8" ht="14.25" customHeight="1" x14ac:dyDescent="0.25">
      <c r="A172" s="74" t="s">
        <v>47</v>
      </c>
      <c r="B172" s="75" t="s">
        <v>380</v>
      </c>
      <c r="C172" s="74" t="s">
        <v>186</v>
      </c>
      <c r="D172" s="74" t="s">
        <v>188</v>
      </c>
      <c r="E172" s="74" t="s">
        <v>188</v>
      </c>
      <c r="F172" s="74" t="s">
        <v>188</v>
      </c>
      <c r="G172" s="74" t="s">
        <v>188</v>
      </c>
      <c r="H172" s="74" t="s">
        <v>188</v>
      </c>
    </row>
    <row r="173" spans="1:8" ht="14.25" customHeight="1" x14ac:dyDescent="0.25">
      <c r="A173" s="74" t="s">
        <v>47</v>
      </c>
      <c r="B173" s="75" t="s">
        <v>381</v>
      </c>
      <c r="C173" s="74" t="s">
        <v>185</v>
      </c>
      <c r="D173" s="74" t="s">
        <v>185</v>
      </c>
      <c r="E173" s="74" t="s">
        <v>185</v>
      </c>
      <c r="F173" s="74" t="s">
        <v>185</v>
      </c>
      <c r="G173" s="74" t="s">
        <v>186</v>
      </c>
      <c r="H173" s="74" t="s">
        <v>186</v>
      </c>
    </row>
    <row r="174" spans="1:8" ht="14.25" customHeight="1" x14ac:dyDescent="0.25">
      <c r="A174" s="74" t="s">
        <v>49</v>
      </c>
      <c r="B174" s="75" t="s">
        <v>248</v>
      </c>
      <c r="C174" s="74" t="s">
        <v>186</v>
      </c>
      <c r="D174" s="74" t="s">
        <v>188</v>
      </c>
      <c r="E174" s="74" t="s">
        <v>188</v>
      </c>
      <c r="F174" s="74" t="s">
        <v>188</v>
      </c>
      <c r="G174" s="74" t="s">
        <v>188</v>
      </c>
      <c r="H174" s="74" t="s">
        <v>188</v>
      </c>
    </row>
    <row r="175" spans="1:8" ht="14.25" customHeight="1" x14ac:dyDescent="0.25">
      <c r="A175" s="74" t="s">
        <v>49</v>
      </c>
      <c r="B175" s="75" t="s">
        <v>249</v>
      </c>
      <c r="C175" s="74" t="s">
        <v>185</v>
      </c>
      <c r="D175" s="74" t="s">
        <v>185</v>
      </c>
      <c r="E175" s="74" t="s">
        <v>185</v>
      </c>
      <c r="F175" s="74" t="s">
        <v>185</v>
      </c>
      <c r="G175" s="74" t="s">
        <v>186</v>
      </c>
      <c r="H175" s="74" t="s">
        <v>186</v>
      </c>
    </row>
    <row r="176" spans="1:8" ht="14.25" customHeight="1" x14ac:dyDescent="0.25">
      <c r="A176" s="74" t="s">
        <v>51</v>
      </c>
      <c r="B176" s="75" t="s">
        <v>653</v>
      </c>
      <c r="C176" s="74" t="s">
        <v>185</v>
      </c>
      <c r="D176" s="74" t="s">
        <v>185</v>
      </c>
      <c r="E176" s="74" t="s">
        <v>186</v>
      </c>
      <c r="F176" s="74" t="s">
        <v>185</v>
      </c>
      <c r="G176" s="74" t="s">
        <v>186</v>
      </c>
      <c r="H176" s="74" t="s">
        <v>186</v>
      </c>
    </row>
    <row r="177" spans="1:8" ht="14.25" customHeight="1" x14ac:dyDescent="0.25">
      <c r="A177" s="74" t="s">
        <v>53</v>
      </c>
      <c r="B177" s="75" t="s">
        <v>654</v>
      </c>
      <c r="C177" s="74" t="s">
        <v>186</v>
      </c>
      <c r="D177" s="74" t="s">
        <v>188</v>
      </c>
      <c r="E177" s="74" t="s">
        <v>188</v>
      </c>
      <c r="F177" s="74" t="s">
        <v>188</v>
      </c>
      <c r="G177" s="74" t="s">
        <v>188</v>
      </c>
      <c r="H177" s="74" t="s">
        <v>188</v>
      </c>
    </row>
    <row r="178" spans="1:8" ht="14.25" customHeight="1" x14ac:dyDescent="0.25">
      <c r="A178" s="74" t="s">
        <v>53</v>
      </c>
      <c r="B178" s="75" t="s">
        <v>382</v>
      </c>
      <c r="C178" s="74" t="s">
        <v>186</v>
      </c>
      <c r="D178" s="74" t="s">
        <v>188</v>
      </c>
      <c r="E178" s="74" t="s">
        <v>188</v>
      </c>
      <c r="F178" s="74" t="s">
        <v>188</v>
      </c>
      <c r="G178" s="74" t="s">
        <v>188</v>
      </c>
      <c r="H178" s="74" t="s">
        <v>188</v>
      </c>
    </row>
    <row r="179" spans="1:8" ht="14.25" customHeight="1" x14ac:dyDescent="0.25">
      <c r="A179" s="74" t="s">
        <v>53</v>
      </c>
      <c r="B179" s="75" t="s">
        <v>250</v>
      </c>
      <c r="C179" s="74" t="s">
        <v>185</v>
      </c>
      <c r="D179" s="74" t="s">
        <v>185</v>
      </c>
      <c r="E179" s="74" t="s">
        <v>186</v>
      </c>
      <c r="F179" s="74" t="s">
        <v>186</v>
      </c>
      <c r="G179" s="74" t="s">
        <v>186</v>
      </c>
      <c r="H179" s="74" t="s">
        <v>186</v>
      </c>
    </row>
    <row r="180" spans="1:8" ht="14.25" customHeight="1" x14ac:dyDescent="0.25">
      <c r="A180" s="74" t="s">
        <v>53</v>
      </c>
      <c r="B180" s="75" t="s">
        <v>383</v>
      </c>
      <c r="C180" s="74" t="s">
        <v>186</v>
      </c>
      <c r="D180" s="74" t="s">
        <v>188</v>
      </c>
      <c r="E180" s="74" t="s">
        <v>188</v>
      </c>
      <c r="F180" s="74" t="s">
        <v>188</v>
      </c>
      <c r="G180" s="74" t="s">
        <v>188</v>
      </c>
      <c r="H180" s="74" t="s">
        <v>188</v>
      </c>
    </row>
    <row r="181" spans="1:8" ht="14.25" customHeight="1" x14ac:dyDescent="0.25">
      <c r="A181" s="74" t="s">
        <v>53</v>
      </c>
      <c r="B181" s="75" t="s">
        <v>384</v>
      </c>
      <c r="C181" s="74" t="s">
        <v>186</v>
      </c>
      <c r="D181" s="74" t="s">
        <v>188</v>
      </c>
      <c r="E181" s="74" t="s">
        <v>188</v>
      </c>
      <c r="F181" s="74" t="s">
        <v>188</v>
      </c>
      <c r="G181" s="74" t="s">
        <v>188</v>
      </c>
      <c r="H181" s="74" t="s">
        <v>188</v>
      </c>
    </row>
    <row r="182" spans="1:8" ht="14.25" customHeight="1" x14ac:dyDescent="0.25">
      <c r="A182" s="74" t="s">
        <v>53</v>
      </c>
      <c r="B182" s="75" t="s">
        <v>385</v>
      </c>
      <c r="C182" s="74" t="s">
        <v>186</v>
      </c>
      <c r="D182" s="74" t="s">
        <v>188</v>
      </c>
      <c r="E182" s="74" t="s">
        <v>188</v>
      </c>
      <c r="F182" s="74" t="s">
        <v>188</v>
      </c>
      <c r="G182" s="74" t="s">
        <v>188</v>
      </c>
      <c r="H182" s="74" t="s">
        <v>188</v>
      </c>
    </row>
    <row r="183" spans="1:8" ht="14.25" customHeight="1" x14ac:dyDescent="0.25">
      <c r="A183" s="74" t="s">
        <v>53</v>
      </c>
      <c r="B183" s="75" t="s">
        <v>386</v>
      </c>
      <c r="C183" s="74" t="s">
        <v>186</v>
      </c>
      <c r="D183" s="74" t="s">
        <v>188</v>
      </c>
      <c r="E183" s="74" t="s">
        <v>188</v>
      </c>
      <c r="F183" s="74" t="s">
        <v>188</v>
      </c>
      <c r="G183" s="74" t="s">
        <v>188</v>
      </c>
      <c r="H183" s="74" t="s">
        <v>188</v>
      </c>
    </row>
    <row r="184" spans="1:8" ht="14.25" customHeight="1" x14ac:dyDescent="0.25">
      <c r="A184" s="74" t="s">
        <v>55</v>
      </c>
      <c r="B184" s="75" t="s">
        <v>387</v>
      </c>
      <c r="C184" s="74" t="s">
        <v>185</v>
      </c>
      <c r="D184" s="74" t="s">
        <v>185</v>
      </c>
      <c r="E184" s="74" t="s">
        <v>185</v>
      </c>
      <c r="F184" s="74" t="s">
        <v>186</v>
      </c>
      <c r="G184" s="74" t="s">
        <v>186</v>
      </c>
      <c r="H184" s="74" t="s">
        <v>186</v>
      </c>
    </row>
    <row r="185" spans="1:8" ht="14.25" customHeight="1" x14ac:dyDescent="0.25">
      <c r="A185" s="74" t="s">
        <v>55</v>
      </c>
      <c r="B185" s="75" t="s">
        <v>251</v>
      </c>
      <c r="C185" s="74" t="s">
        <v>186</v>
      </c>
      <c r="D185" s="74" t="s">
        <v>188</v>
      </c>
      <c r="E185" s="74" t="s">
        <v>188</v>
      </c>
      <c r="F185" s="74" t="s">
        <v>188</v>
      </c>
      <c r="G185" s="74" t="s">
        <v>188</v>
      </c>
      <c r="H185" s="74" t="s">
        <v>188</v>
      </c>
    </row>
    <row r="186" spans="1:8" ht="14.25" customHeight="1" x14ac:dyDescent="0.25">
      <c r="A186" s="74" t="s">
        <v>55</v>
      </c>
      <c r="B186" s="75" t="s">
        <v>388</v>
      </c>
      <c r="C186" s="74" t="s">
        <v>186</v>
      </c>
      <c r="D186" s="74" t="s">
        <v>188</v>
      </c>
      <c r="E186" s="74" t="s">
        <v>188</v>
      </c>
      <c r="F186" s="74" t="s">
        <v>188</v>
      </c>
      <c r="G186" s="74" t="s">
        <v>188</v>
      </c>
      <c r="H186" s="74" t="s">
        <v>188</v>
      </c>
    </row>
    <row r="187" spans="1:8" ht="14.25" customHeight="1" x14ac:dyDescent="0.25">
      <c r="A187" s="74" t="s">
        <v>55</v>
      </c>
      <c r="B187" s="75" t="s">
        <v>389</v>
      </c>
      <c r="C187" s="74" t="s">
        <v>185</v>
      </c>
      <c r="D187" s="74" t="s">
        <v>185</v>
      </c>
      <c r="E187" s="74" t="s">
        <v>185</v>
      </c>
      <c r="F187" s="74" t="s">
        <v>186</v>
      </c>
      <c r="G187" s="74" t="s">
        <v>186</v>
      </c>
      <c r="H187" s="74" t="s">
        <v>186</v>
      </c>
    </row>
    <row r="188" spans="1:8" ht="14.25" customHeight="1" x14ac:dyDescent="0.25">
      <c r="A188" s="74" t="s">
        <v>55</v>
      </c>
      <c r="B188" s="75" t="s">
        <v>390</v>
      </c>
      <c r="C188" s="74" t="s">
        <v>185</v>
      </c>
      <c r="D188" s="74" t="s">
        <v>185</v>
      </c>
      <c r="E188" s="74" t="s">
        <v>186</v>
      </c>
      <c r="F188" s="74" t="s">
        <v>185</v>
      </c>
      <c r="G188" s="74" t="s">
        <v>186</v>
      </c>
      <c r="H188" s="74" t="s">
        <v>186</v>
      </c>
    </row>
    <row r="189" spans="1:8" ht="14.25" customHeight="1" x14ac:dyDescent="0.25">
      <c r="A189" s="74" t="s">
        <v>57</v>
      </c>
      <c r="B189" s="75" t="s">
        <v>252</v>
      </c>
      <c r="C189" s="74" t="s">
        <v>186</v>
      </c>
      <c r="D189" s="74" t="s">
        <v>188</v>
      </c>
      <c r="E189" s="74" t="s">
        <v>188</v>
      </c>
      <c r="F189" s="74" t="s">
        <v>188</v>
      </c>
      <c r="G189" s="74" t="s">
        <v>188</v>
      </c>
      <c r="H189" s="74" t="s">
        <v>188</v>
      </c>
    </row>
    <row r="190" spans="1:8" ht="14.25" customHeight="1" x14ac:dyDescent="0.25">
      <c r="A190" s="74" t="s">
        <v>57</v>
      </c>
      <c r="B190" s="75" t="s">
        <v>391</v>
      </c>
      <c r="C190" s="74" t="s">
        <v>186</v>
      </c>
      <c r="D190" s="74" t="s">
        <v>188</v>
      </c>
      <c r="E190" s="74" t="s">
        <v>188</v>
      </c>
      <c r="F190" s="74" t="s">
        <v>188</v>
      </c>
      <c r="G190" s="74" t="s">
        <v>188</v>
      </c>
      <c r="H190" s="74" t="s">
        <v>188</v>
      </c>
    </row>
    <row r="191" spans="1:8" ht="14.25" customHeight="1" x14ac:dyDescent="0.25">
      <c r="A191" s="74" t="s">
        <v>58</v>
      </c>
      <c r="B191" s="75" t="s">
        <v>392</v>
      </c>
      <c r="C191" s="74" t="s">
        <v>186</v>
      </c>
      <c r="D191" s="74" t="s">
        <v>188</v>
      </c>
      <c r="E191" s="74" t="s">
        <v>188</v>
      </c>
      <c r="F191" s="74" t="s">
        <v>188</v>
      </c>
      <c r="G191" s="74" t="s">
        <v>188</v>
      </c>
      <c r="H191" s="74" t="s">
        <v>188</v>
      </c>
    </row>
    <row r="192" spans="1:8" ht="14.25" customHeight="1" x14ac:dyDescent="0.25">
      <c r="A192" s="74" t="s">
        <v>58</v>
      </c>
      <c r="B192" s="75" t="s">
        <v>253</v>
      </c>
      <c r="C192" s="74" t="s">
        <v>186</v>
      </c>
      <c r="D192" s="74" t="s">
        <v>188</v>
      </c>
      <c r="E192" s="74" t="s">
        <v>188</v>
      </c>
      <c r="F192" s="74" t="s">
        <v>188</v>
      </c>
      <c r="G192" s="74" t="s">
        <v>188</v>
      </c>
      <c r="H192" s="74" t="s">
        <v>188</v>
      </c>
    </row>
    <row r="193" spans="1:8" ht="14.25" customHeight="1" x14ac:dyDescent="0.25">
      <c r="A193" s="74" t="s">
        <v>58</v>
      </c>
      <c r="B193" s="75" t="s">
        <v>254</v>
      </c>
      <c r="C193" s="74" t="s">
        <v>185</v>
      </c>
      <c r="D193" s="74" t="s">
        <v>185</v>
      </c>
      <c r="E193" s="74" t="s">
        <v>186</v>
      </c>
      <c r="F193" s="74" t="s">
        <v>186</v>
      </c>
      <c r="G193" s="74" t="s">
        <v>186</v>
      </c>
      <c r="H193" s="74" t="s">
        <v>185</v>
      </c>
    </row>
    <row r="194" spans="1:8" ht="14.25" customHeight="1" x14ac:dyDescent="0.25">
      <c r="A194" s="74" t="s">
        <v>58</v>
      </c>
      <c r="B194" s="75" t="s">
        <v>255</v>
      </c>
      <c r="C194" s="74" t="s">
        <v>185</v>
      </c>
      <c r="D194" s="74" t="s">
        <v>185</v>
      </c>
      <c r="E194" s="74" t="s">
        <v>186</v>
      </c>
      <c r="F194" s="74" t="s">
        <v>186</v>
      </c>
      <c r="G194" s="74" t="s">
        <v>186</v>
      </c>
      <c r="H194" s="74" t="s">
        <v>186</v>
      </c>
    </row>
    <row r="195" spans="1:8" ht="14.25" customHeight="1" x14ac:dyDescent="0.25">
      <c r="A195" s="74" t="s">
        <v>58</v>
      </c>
      <c r="B195" s="75" t="s">
        <v>256</v>
      </c>
      <c r="C195" s="74" t="s">
        <v>185</v>
      </c>
      <c r="D195" s="74" t="s">
        <v>185</v>
      </c>
      <c r="E195" s="74" t="s">
        <v>186</v>
      </c>
      <c r="F195" s="74" t="s">
        <v>186</v>
      </c>
      <c r="G195" s="74" t="s">
        <v>186</v>
      </c>
      <c r="H195" s="74" t="s">
        <v>186</v>
      </c>
    </row>
    <row r="196" spans="1:8" ht="14.25" customHeight="1" x14ac:dyDescent="0.25">
      <c r="A196" s="74" t="s">
        <v>58</v>
      </c>
      <c r="B196" s="75" t="s">
        <v>257</v>
      </c>
      <c r="C196" s="74" t="s">
        <v>186</v>
      </c>
      <c r="D196" s="74" t="s">
        <v>188</v>
      </c>
      <c r="E196" s="74" t="s">
        <v>188</v>
      </c>
      <c r="F196" s="74" t="s">
        <v>188</v>
      </c>
      <c r="G196" s="74" t="s">
        <v>188</v>
      </c>
      <c r="H196" s="74" t="s">
        <v>188</v>
      </c>
    </row>
    <row r="197" spans="1:8" ht="14.25" customHeight="1" x14ac:dyDescent="0.25">
      <c r="A197" s="74" t="s">
        <v>58</v>
      </c>
      <c r="B197" s="75" t="s">
        <v>393</v>
      </c>
      <c r="C197" s="74" t="s">
        <v>186</v>
      </c>
      <c r="D197" s="74" t="s">
        <v>188</v>
      </c>
      <c r="E197" s="74" t="s">
        <v>188</v>
      </c>
      <c r="F197" s="74" t="s">
        <v>188</v>
      </c>
      <c r="G197" s="74" t="s">
        <v>188</v>
      </c>
      <c r="H197" s="74" t="s">
        <v>188</v>
      </c>
    </row>
    <row r="198" spans="1:8" ht="14.25" customHeight="1" x14ac:dyDescent="0.25">
      <c r="A198" s="74" t="s">
        <v>58</v>
      </c>
      <c r="B198" s="75" t="s">
        <v>258</v>
      </c>
      <c r="C198" s="74" t="s">
        <v>186</v>
      </c>
      <c r="D198" s="74" t="s">
        <v>188</v>
      </c>
      <c r="E198" s="74" t="s">
        <v>188</v>
      </c>
      <c r="F198" s="74" t="s">
        <v>188</v>
      </c>
      <c r="G198" s="74" t="s">
        <v>188</v>
      </c>
      <c r="H198" s="74" t="s">
        <v>188</v>
      </c>
    </row>
    <row r="199" spans="1:8" ht="14.25" customHeight="1" x14ac:dyDescent="0.25">
      <c r="A199" s="74" t="s">
        <v>58</v>
      </c>
      <c r="B199" s="75" t="s">
        <v>259</v>
      </c>
      <c r="C199" s="74" t="s">
        <v>186</v>
      </c>
      <c r="D199" s="74" t="s">
        <v>188</v>
      </c>
      <c r="E199" s="74" t="s">
        <v>188</v>
      </c>
      <c r="F199" s="74" t="s">
        <v>188</v>
      </c>
      <c r="G199" s="74" t="s">
        <v>188</v>
      </c>
      <c r="H199" s="74" t="s">
        <v>188</v>
      </c>
    </row>
    <row r="200" spans="1:8" ht="14.25" customHeight="1" x14ac:dyDescent="0.25">
      <c r="A200" s="74" t="s">
        <v>58</v>
      </c>
      <c r="B200" s="75" t="s">
        <v>394</v>
      </c>
      <c r="C200" s="74" t="s">
        <v>186</v>
      </c>
      <c r="D200" s="74" t="s">
        <v>188</v>
      </c>
      <c r="E200" s="74" t="s">
        <v>188</v>
      </c>
      <c r="F200" s="74" t="s">
        <v>188</v>
      </c>
      <c r="G200" s="74" t="s">
        <v>188</v>
      </c>
      <c r="H200" s="74" t="s">
        <v>188</v>
      </c>
    </row>
    <row r="201" spans="1:8" ht="14.25" customHeight="1" x14ac:dyDescent="0.25">
      <c r="A201" s="74" t="s">
        <v>58</v>
      </c>
      <c r="B201" s="75" t="s">
        <v>395</v>
      </c>
      <c r="C201" s="74" t="s">
        <v>186</v>
      </c>
      <c r="D201" s="74" t="s">
        <v>188</v>
      </c>
      <c r="E201" s="74" t="s">
        <v>188</v>
      </c>
      <c r="F201" s="74" t="s">
        <v>188</v>
      </c>
      <c r="G201" s="74" t="s">
        <v>188</v>
      </c>
      <c r="H201" s="74" t="s">
        <v>188</v>
      </c>
    </row>
    <row r="202" spans="1:8" ht="14.25" customHeight="1" x14ac:dyDescent="0.25">
      <c r="A202" s="74" t="s">
        <v>58</v>
      </c>
      <c r="B202" s="75" t="s">
        <v>396</v>
      </c>
      <c r="C202" s="74" t="s">
        <v>186</v>
      </c>
      <c r="D202" s="74" t="s">
        <v>188</v>
      </c>
      <c r="E202" s="74" t="s">
        <v>188</v>
      </c>
      <c r="F202" s="74" t="s">
        <v>188</v>
      </c>
      <c r="G202" s="74" t="s">
        <v>188</v>
      </c>
      <c r="H202" s="74" t="s">
        <v>188</v>
      </c>
    </row>
    <row r="203" spans="1:8" ht="14.25" customHeight="1" x14ac:dyDescent="0.25">
      <c r="A203" s="74" t="s">
        <v>58</v>
      </c>
      <c r="B203" s="75" t="s">
        <v>397</v>
      </c>
      <c r="C203" s="74" t="s">
        <v>186</v>
      </c>
      <c r="D203" s="74" t="s">
        <v>188</v>
      </c>
      <c r="E203" s="74" t="s">
        <v>188</v>
      </c>
      <c r="F203" s="74" t="s">
        <v>188</v>
      </c>
      <c r="G203" s="74" t="s">
        <v>188</v>
      </c>
      <c r="H203" s="74" t="s">
        <v>188</v>
      </c>
    </row>
    <row r="204" spans="1:8" ht="14.25" customHeight="1" x14ac:dyDescent="0.25">
      <c r="A204" s="74" t="s">
        <v>58</v>
      </c>
      <c r="B204" s="75" t="s">
        <v>398</v>
      </c>
      <c r="C204" s="74" t="s">
        <v>186</v>
      </c>
      <c r="D204" s="74" t="s">
        <v>188</v>
      </c>
      <c r="E204" s="74" t="s">
        <v>188</v>
      </c>
      <c r="F204" s="74" t="s">
        <v>188</v>
      </c>
      <c r="G204" s="74" t="s">
        <v>188</v>
      </c>
      <c r="H204" s="74" t="s">
        <v>188</v>
      </c>
    </row>
    <row r="205" spans="1:8" ht="14.25" customHeight="1" x14ac:dyDescent="0.25">
      <c r="A205" s="74" t="s">
        <v>58</v>
      </c>
      <c r="B205" s="75" t="s">
        <v>260</v>
      </c>
      <c r="C205" s="74" t="s">
        <v>185</v>
      </c>
      <c r="D205" s="74" t="s">
        <v>185</v>
      </c>
      <c r="E205" s="74" t="s">
        <v>186</v>
      </c>
      <c r="F205" s="74" t="s">
        <v>185</v>
      </c>
      <c r="G205" s="74" t="s">
        <v>186</v>
      </c>
      <c r="H205" s="74" t="s">
        <v>186</v>
      </c>
    </row>
    <row r="206" spans="1:8" ht="14.25" customHeight="1" x14ac:dyDescent="0.25">
      <c r="A206" s="74" t="s">
        <v>58</v>
      </c>
      <c r="B206" s="75" t="s">
        <v>261</v>
      </c>
      <c r="C206" s="74" t="s">
        <v>185</v>
      </c>
      <c r="D206" s="74" t="s">
        <v>185</v>
      </c>
      <c r="E206" s="74" t="s">
        <v>186</v>
      </c>
      <c r="F206" s="74" t="s">
        <v>186</v>
      </c>
      <c r="G206" s="74" t="s">
        <v>186</v>
      </c>
      <c r="H206" s="74" t="s">
        <v>186</v>
      </c>
    </row>
    <row r="207" spans="1:8" ht="14.25" customHeight="1" x14ac:dyDescent="0.25">
      <c r="A207" s="74" t="s">
        <v>58</v>
      </c>
      <c r="B207" s="75" t="s">
        <v>262</v>
      </c>
      <c r="C207" s="74" t="s">
        <v>185</v>
      </c>
      <c r="D207" s="74" t="s">
        <v>185</v>
      </c>
      <c r="E207" s="74" t="s">
        <v>186</v>
      </c>
      <c r="F207" s="74" t="s">
        <v>185</v>
      </c>
      <c r="G207" s="74" t="s">
        <v>186</v>
      </c>
      <c r="H207" s="74" t="s">
        <v>186</v>
      </c>
    </row>
    <row r="208" spans="1:8" ht="14.25" customHeight="1" x14ac:dyDescent="0.25">
      <c r="A208" s="74" t="s">
        <v>58</v>
      </c>
      <c r="B208" s="75" t="s">
        <v>399</v>
      </c>
      <c r="C208" s="74" t="s">
        <v>186</v>
      </c>
      <c r="D208" s="74" t="s">
        <v>188</v>
      </c>
      <c r="E208" s="74" t="s">
        <v>188</v>
      </c>
      <c r="F208" s="74" t="s">
        <v>188</v>
      </c>
      <c r="G208" s="74" t="s">
        <v>188</v>
      </c>
      <c r="H208" s="74" t="s">
        <v>188</v>
      </c>
    </row>
    <row r="209" spans="1:8" ht="14.25" customHeight="1" x14ac:dyDescent="0.25">
      <c r="A209" s="74" t="s">
        <v>58</v>
      </c>
      <c r="B209" s="75" t="s">
        <v>400</v>
      </c>
      <c r="C209" s="74" t="s">
        <v>185</v>
      </c>
      <c r="D209" s="74" t="s">
        <v>185</v>
      </c>
      <c r="E209" s="74" t="s">
        <v>185</v>
      </c>
      <c r="F209" s="74" t="s">
        <v>186</v>
      </c>
      <c r="G209" s="74" t="s">
        <v>186</v>
      </c>
      <c r="H209" s="74" t="s">
        <v>186</v>
      </c>
    </row>
    <row r="210" spans="1:8" ht="14.25" customHeight="1" x14ac:dyDescent="0.25">
      <c r="A210" s="74" t="s">
        <v>59</v>
      </c>
      <c r="B210" s="75" t="s">
        <v>263</v>
      </c>
      <c r="C210" s="74" t="s">
        <v>185</v>
      </c>
      <c r="D210" s="74" t="s">
        <v>185</v>
      </c>
      <c r="E210" s="74" t="s">
        <v>186</v>
      </c>
      <c r="F210" s="74" t="s">
        <v>186</v>
      </c>
      <c r="G210" s="74" t="s">
        <v>186</v>
      </c>
      <c r="H210" s="74" t="s">
        <v>186</v>
      </c>
    </row>
    <row r="211" spans="1:8" ht="14.25" customHeight="1" x14ac:dyDescent="0.25">
      <c r="A211" s="74" t="s">
        <v>61</v>
      </c>
      <c r="B211" s="75" t="s">
        <v>401</v>
      </c>
      <c r="C211" s="74" t="s">
        <v>185</v>
      </c>
      <c r="D211" s="74" t="s">
        <v>186</v>
      </c>
      <c r="E211" s="74" t="s">
        <v>185</v>
      </c>
      <c r="F211" s="74" t="s">
        <v>186</v>
      </c>
      <c r="G211" s="74" t="s">
        <v>186</v>
      </c>
      <c r="H211" s="74" t="s">
        <v>186</v>
      </c>
    </row>
    <row r="212" spans="1:8" ht="14.25" customHeight="1" x14ac:dyDescent="0.25">
      <c r="A212" s="74" t="s">
        <v>61</v>
      </c>
      <c r="B212" s="86" t="s">
        <v>655</v>
      </c>
      <c r="C212" s="74" t="s">
        <v>185</v>
      </c>
      <c r="D212" s="74" t="s">
        <v>185</v>
      </c>
      <c r="E212" s="74" t="s">
        <v>185</v>
      </c>
      <c r="F212" s="74" t="s">
        <v>185</v>
      </c>
      <c r="G212" s="74" t="s">
        <v>186</v>
      </c>
      <c r="H212" s="74" t="s">
        <v>186</v>
      </c>
    </row>
    <row r="213" spans="1:8" ht="14.25" customHeight="1" x14ac:dyDescent="0.25">
      <c r="A213" s="74" t="s">
        <v>61</v>
      </c>
      <c r="B213" s="75" t="s">
        <v>215</v>
      </c>
      <c r="C213" s="74" t="s">
        <v>185</v>
      </c>
      <c r="D213" s="74" t="s">
        <v>185</v>
      </c>
      <c r="E213" s="74" t="s">
        <v>186</v>
      </c>
      <c r="F213" s="74" t="s">
        <v>186</v>
      </c>
      <c r="G213" s="74" t="s">
        <v>186</v>
      </c>
      <c r="H213" s="74" t="s">
        <v>186</v>
      </c>
    </row>
    <row r="214" spans="1:8" ht="14.25" customHeight="1" x14ac:dyDescent="0.25">
      <c r="A214" s="74" t="s">
        <v>61</v>
      </c>
      <c r="B214" s="75" t="s">
        <v>402</v>
      </c>
      <c r="C214" s="74" t="s">
        <v>185</v>
      </c>
      <c r="D214" s="74" t="s">
        <v>185</v>
      </c>
      <c r="E214" s="74" t="s">
        <v>186</v>
      </c>
      <c r="F214" s="74" t="s">
        <v>185</v>
      </c>
      <c r="G214" s="74" t="s">
        <v>186</v>
      </c>
      <c r="H214" s="74" t="s">
        <v>186</v>
      </c>
    </row>
    <row r="215" spans="1:8" ht="14.25" customHeight="1" x14ac:dyDescent="0.25">
      <c r="A215" s="74" t="s">
        <v>63</v>
      </c>
      <c r="B215" s="75" t="s">
        <v>403</v>
      </c>
      <c r="C215" s="74" t="s">
        <v>185</v>
      </c>
      <c r="D215" s="74" t="s">
        <v>185</v>
      </c>
      <c r="E215" s="74" t="s">
        <v>185</v>
      </c>
      <c r="F215" s="74" t="s">
        <v>185</v>
      </c>
      <c r="G215" s="74" t="s">
        <v>186</v>
      </c>
      <c r="H215" s="74" t="s">
        <v>186</v>
      </c>
    </row>
    <row r="216" spans="1:8" ht="14.25" customHeight="1" x14ac:dyDescent="0.25">
      <c r="A216" s="74" t="s">
        <v>63</v>
      </c>
      <c r="B216" s="75" t="s">
        <v>404</v>
      </c>
      <c r="C216" s="74" t="s">
        <v>185</v>
      </c>
      <c r="D216" s="74" t="s">
        <v>185</v>
      </c>
      <c r="E216" s="74" t="s">
        <v>185</v>
      </c>
      <c r="F216" s="74" t="s">
        <v>185</v>
      </c>
      <c r="G216" s="74" t="s">
        <v>186</v>
      </c>
      <c r="H216" s="74" t="s">
        <v>186</v>
      </c>
    </row>
    <row r="217" spans="1:8" ht="14.25" customHeight="1" x14ac:dyDescent="0.25">
      <c r="A217" s="74" t="s">
        <v>63</v>
      </c>
      <c r="B217" s="75" t="s">
        <v>405</v>
      </c>
      <c r="C217" s="74" t="s">
        <v>186</v>
      </c>
      <c r="D217" s="74" t="s">
        <v>188</v>
      </c>
      <c r="E217" s="74" t="s">
        <v>188</v>
      </c>
      <c r="F217" s="74" t="s">
        <v>188</v>
      </c>
      <c r="G217" s="74" t="s">
        <v>188</v>
      </c>
      <c r="H217" s="74" t="s">
        <v>188</v>
      </c>
    </row>
    <row r="218" spans="1:8" ht="14.25" customHeight="1" x14ac:dyDescent="0.25">
      <c r="A218" s="74" t="s">
        <v>63</v>
      </c>
      <c r="B218" s="75" t="s">
        <v>264</v>
      </c>
      <c r="C218" s="74" t="s">
        <v>186</v>
      </c>
      <c r="D218" s="74" t="s">
        <v>188</v>
      </c>
      <c r="E218" s="74" t="s">
        <v>188</v>
      </c>
      <c r="F218" s="74" t="s">
        <v>188</v>
      </c>
      <c r="G218" s="74" t="s">
        <v>188</v>
      </c>
      <c r="H218" s="74" t="s">
        <v>188</v>
      </c>
    </row>
    <row r="219" spans="1:8" ht="14.25" customHeight="1" x14ac:dyDescent="0.25">
      <c r="A219" s="74" t="s">
        <v>63</v>
      </c>
      <c r="B219" s="75" t="s">
        <v>406</v>
      </c>
      <c r="C219" s="74" t="s">
        <v>186</v>
      </c>
      <c r="D219" s="74" t="s">
        <v>188</v>
      </c>
      <c r="E219" s="74" t="s">
        <v>188</v>
      </c>
      <c r="F219" s="74" t="s">
        <v>188</v>
      </c>
      <c r="G219" s="74" t="s">
        <v>188</v>
      </c>
      <c r="H219" s="74" t="s">
        <v>188</v>
      </c>
    </row>
    <row r="220" spans="1:8" ht="14.25" customHeight="1" x14ac:dyDescent="0.25">
      <c r="A220" s="74" t="s">
        <v>65</v>
      </c>
      <c r="B220" s="75" t="s">
        <v>407</v>
      </c>
      <c r="C220" s="74" t="s">
        <v>186</v>
      </c>
      <c r="D220" s="74" t="s">
        <v>188</v>
      </c>
      <c r="E220" s="74" t="s">
        <v>188</v>
      </c>
      <c r="F220" s="74" t="s">
        <v>188</v>
      </c>
      <c r="G220" s="74" t="s">
        <v>188</v>
      </c>
      <c r="H220" s="74" t="s">
        <v>188</v>
      </c>
    </row>
    <row r="221" spans="1:8" ht="14.25" customHeight="1" x14ac:dyDescent="0.25">
      <c r="A221" s="74" t="s">
        <v>65</v>
      </c>
      <c r="B221" s="75" t="s">
        <v>408</v>
      </c>
      <c r="C221" s="74" t="s">
        <v>185</v>
      </c>
      <c r="D221" s="74" t="s">
        <v>185</v>
      </c>
      <c r="E221" s="74" t="s">
        <v>185</v>
      </c>
      <c r="F221" s="74" t="s">
        <v>186</v>
      </c>
      <c r="G221" s="74" t="s">
        <v>186</v>
      </c>
      <c r="H221" s="74" t="s">
        <v>186</v>
      </c>
    </row>
    <row r="222" spans="1:8" ht="14.25" customHeight="1" x14ac:dyDescent="0.25">
      <c r="A222" s="74" t="s">
        <v>65</v>
      </c>
      <c r="B222" s="75" t="s">
        <v>409</v>
      </c>
      <c r="C222" s="74" t="s">
        <v>186</v>
      </c>
      <c r="D222" s="74" t="s">
        <v>188</v>
      </c>
      <c r="E222" s="74" t="s">
        <v>188</v>
      </c>
      <c r="F222" s="74" t="s">
        <v>188</v>
      </c>
      <c r="G222" s="74" t="s">
        <v>188</v>
      </c>
      <c r="H222" s="74" t="s">
        <v>188</v>
      </c>
    </row>
    <row r="223" spans="1:8" ht="14.25" customHeight="1" x14ac:dyDescent="0.25">
      <c r="A223" s="74" t="s">
        <v>65</v>
      </c>
      <c r="B223" s="75" t="s">
        <v>265</v>
      </c>
      <c r="C223" s="74" t="s">
        <v>185</v>
      </c>
      <c r="D223" s="74" t="s">
        <v>185</v>
      </c>
      <c r="E223" s="74" t="s">
        <v>185</v>
      </c>
      <c r="F223" s="74" t="s">
        <v>186</v>
      </c>
      <c r="G223" s="74" t="s">
        <v>186</v>
      </c>
      <c r="H223" s="74" t="s">
        <v>185</v>
      </c>
    </row>
    <row r="224" spans="1:8" ht="14.25" customHeight="1" x14ac:dyDescent="0.25">
      <c r="A224" s="74" t="s">
        <v>65</v>
      </c>
      <c r="B224" s="75" t="s">
        <v>410</v>
      </c>
      <c r="C224" s="74" t="s">
        <v>186</v>
      </c>
      <c r="D224" s="74" t="s">
        <v>188</v>
      </c>
      <c r="E224" s="74" t="s">
        <v>188</v>
      </c>
      <c r="F224" s="74" t="s">
        <v>188</v>
      </c>
      <c r="G224" s="74" t="s">
        <v>188</v>
      </c>
      <c r="H224" s="74" t="s">
        <v>188</v>
      </c>
    </row>
    <row r="225" spans="1:8" ht="14.25" customHeight="1" x14ac:dyDescent="0.25">
      <c r="A225" s="74" t="s">
        <v>65</v>
      </c>
      <c r="B225" s="75" t="s">
        <v>266</v>
      </c>
      <c r="C225" s="74" t="s">
        <v>185</v>
      </c>
      <c r="D225" s="74" t="s">
        <v>185</v>
      </c>
      <c r="E225" s="74" t="s">
        <v>186</v>
      </c>
      <c r="F225" s="74" t="s">
        <v>186</v>
      </c>
      <c r="G225" s="74" t="s">
        <v>186</v>
      </c>
      <c r="H225" s="74" t="s">
        <v>186</v>
      </c>
    </row>
    <row r="226" spans="1:8" ht="14.25" customHeight="1" x14ac:dyDescent="0.25">
      <c r="A226" s="74" t="s">
        <v>67</v>
      </c>
      <c r="B226" s="75" t="s">
        <v>411</v>
      </c>
      <c r="C226" s="74" t="s">
        <v>186</v>
      </c>
      <c r="D226" s="74" t="s">
        <v>188</v>
      </c>
      <c r="E226" s="74" t="s">
        <v>188</v>
      </c>
      <c r="F226" s="74" t="s">
        <v>188</v>
      </c>
      <c r="G226" s="74" t="s">
        <v>188</v>
      </c>
      <c r="H226" s="74" t="s">
        <v>188</v>
      </c>
    </row>
    <row r="227" spans="1:8" ht="14.25" customHeight="1" x14ac:dyDescent="0.25">
      <c r="A227" s="74" t="s">
        <v>67</v>
      </c>
      <c r="B227" s="75" t="s">
        <v>267</v>
      </c>
      <c r="C227" s="74" t="s">
        <v>186</v>
      </c>
      <c r="D227" s="74" t="s">
        <v>188</v>
      </c>
      <c r="E227" s="74" t="s">
        <v>188</v>
      </c>
      <c r="F227" s="74" t="s">
        <v>188</v>
      </c>
      <c r="G227" s="74" t="s">
        <v>188</v>
      </c>
      <c r="H227" s="74" t="s">
        <v>188</v>
      </c>
    </row>
    <row r="228" spans="1:8" ht="14.25" customHeight="1" x14ac:dyDescent="0.25">
      <c r="A228" s="74" t="s">
        <v>67</v>
      </c>
      <c r="B228" s="75" t="s">
        <v>268</v>
      </c>
      <c r="C228" s="74" t="s">
        <v>186</v>
      </c>
      <c r="D228" s="74" t="s">
        <v>188</v>
      </c>
      <c r="E228" s="74" t="s">
        <v>188</v>
      </c>
      <c r="F228" s="74" t="s">
        <v>188</v>
      </c>
      <c r="G228" s="74" t="s">
        <v>188</v>
      </c>
      <c r="H228" s="74" t="s">
        <v>188</v>
      </c>
    </row>
    <row r="229" spans="1:8" ht="14.25" customHeight="1" x14ac:dyDescent="0.25">
      <c r="A229" s="74" t="s">
        <v>67</v>
      </c>
      <c r="B229" s="75" t="s">
        <v>269</v>
      </c>
      <c r="C229" s="74" t="s">
        <v>186</v>
      </c>
      <c r="D229" s="74" t="s">
        <v>188</v>
      </c>
      <c r="E229" s="74" t="s">
        <v>188</v>
      </c>
      <c r="F229" s="74" t="s">
        <v>188</v>
      </c>
      <c r="G229" s="74" t="s">
        <v>188</v>
      </c>
      <c r="H229" s="74" t="s">
        <v>188</v>
      </c>
    </row>
    <row r="230" spans="1:8" ht="14.25" customHeight="1" x14ac:dyDescent="0.25">
      <c r="A230" s="74" t="s">
        <v>67</v>
      </c>
      <c r="B230" s="75" t="s">
        <v>270</v>
      </c>
      <c r="C230" s="74" t="s">
        <v>185</v>
      </c>
      <c r="D230" s="74" t="s">
        <v>185</v>
      </c>
      <c r="E230" s="74" t="s">
        <v>186</v>
      </c>
      <c r="F230" s="74" t="s">
        <v>185</v>
      </c>
      <c r="G230" s="74" t="s">
        <v>186</v>
      </c>
      <c r="H230" s="74" t="s">
        <v>185</v>
      </c>
    </row>
    <row r="231" spans="1:8" ht="14.25" customHeight="1" x14ac:dyDescent="0.25">
      <c r="A231" s="74" t="s">
        <v>67</v>
      </c>
      <c r="B231" s="75" t="s">
        <v>412</v>
      </c>
      <c r="C231" s="74" t="s">
        <v>185</v>
      </c>
      <c r="D231" s="74" t="s">
        <v>185</v>
      </c>
      <c r="E231" s="74" t="s">
        <v>185</v>
      </c>
      <c r="F231" s="74" t="s">
        <v>185</v>
      </c>
      <c r="G231" s="74" t="s">
        <v>186</v>
      </c>
      <c r="H231" s="74" t="s">
        <v>186</v>
      </c>
    </row>
    <row r="232" spans="1:8" ht="14.25" customHeight="1" x14ac:dyDescent="0.25">
      <c r="A232" s="74" t="s">
        <v>67</v>
      </c>
      <c r="B232" s="75" t="s">
        <v>413</v>
      </c>
      <c r="C232" s="74" t="s">
        <v>185</v>
      </c>
      <c r="D232" s="74" t="s">
        <v>185</v>
      </c>
      <c r="E232" s="74" t="s">
        <v>186</v>
      </c>
      <c r="F232" s="74" t="s">
        <v>186</v>
      </c>
      <c r="G232" s="74" t="s">
        <v>186</v>
      </c>
      <c r="H232" s="74" t="s">
        <v>186</v>
      </c>
    </row>
    <row r="233" spans="1:8" ht="14.25" customHeight="1" x14ac:dyDescent="0.25">
      <c r="A233" s="74" t="s">
        <v>69</v>
      </c>
      <c r="B233" s="75" t="s">
        <v>414</v>
      </c>
      <c r="C233" s="74" t="s">
        <v>186</v>
      </c>
      <c r="D233" s="74" t="s">
        <v>188</v>
      </c>
      <c r="E233" s="74" t="s">
        <v>188</v>
      </c>
      <c r="F233" s="74" t="s">
        <v>188</v>
      </c>
      <c r="G233" s="74" t="s">
        <v>188</v>
      </c>
      <c r="H233" s="74" t="s">
        <v>188</v>
      </c>
    </row>
    <row r="234" spans="1:8" ht="14.25" customHeight="1" x14ac:dyDescent="0.25">
      <c r="A234" s="74" t="s">
        <v>71</v>
      </c>
      <c r="B234" s="75" t="s">
        <v>271</v>
      </c>
      <c r="C234" s="74" t="s">
        <v>186</v>
      </c>
      <c r="D234" s="74" t="s">
        <v>188</v>
      </c>
      <c r="E234" s="74" t="s">
        <v>188</v>
      </c>
      <c r="F234" s="74" t="s">
        <v>188</v>
      </c>
      <c r="G234" s="74" t="s">
        <v>188</v>
      </c>
      <c r="H234" s="74" t="s">
        <v>188</v>
      </c>
    </row>
    <row r="235" spans="1:8" ht="14.25" customHeight="1" x14ac:dyDescent="0.25">
      <c r="A235" s="74" t="s">
        <v>71</v>
      </c>
      <c r="B235" s="75" t="s">
        <v>415</v>
      </c>
      <c r="C235" s="74" t="s">
        <v>186</v>
      </c>
      <c r="D235" s="74" t="s">
        <v>188</v>
      </c>
      <c r="E235" s="74" t="s">
        <v>188</v>
      </c>
      <c r="F235" s="74" t="s">
        <v>188</v>
      </c>
      <c r="G235" s="74" t="s">
        <v>188</v>
      </c>
      <c r="H235" s="74" t="s">
        <v>188</v>
      </c>
    </row>
    <row r="236" spans="1:8" ht="14.25" customHeight="1" x14ac:dyDescent="0.25">
      <c r="A236" s="74" t="s">
        <v>73</v>
      </c>
      <c r="B236" s="75" t="s">
        <v>416</v>
      </c>
      <c r="C236" s="74" t="s">
        <v>186</v>
      </c>
      <c r="D236" s="74" t="s">
        <v>188</v>
      </c>
      <c r="E236" s="74" t="s">
        <v>188</v>
      </c>
      <c r="F236" s="74" t="s">
        <v>188</v>
      </c>
      <c r="G236" s="74" t="s">
        <v>188</v>
      </c>
      <c r="H236" s="74" t="s">
        <v>188</v>
      </c>
    </row>
    <row r="237" spans="1:8" ht="14.25" customHeight="1" x14ac:dyDescent="0.25">
      <c r="A237" s="74" t="s">
        <v>73</v>
      </c>
      <c r="B237" s="75" t="s">
        <v>272</v>
      </c>
      <c r="C237" s="74" t="s">
        <v>185</v>
      </c>
      <c r="D237" s="74" t="s">
        <v>185</v>
      </c>
      <c r="E237" s="74" t="s">
        <v>185</v>
      </c>
      <c r="F237" s="74" t="s">
        <v>186</v>
      </c>
      <c r="G237" s="74" t="s">
        <v>186</v>
      </c>
      <c r="H237" s="74" t="s">
        <v>186</v>
      </c>
    </row>
    <row r="238" spans="1:8" ht="14.25" customHeight="1" x14ac:dyDescent="0.25">
      <c r="A238" s="74" t="s">
        <v>73</v>
      </c>
      <c r="B238" s="75" t="s">
        <v>273</v>
      </c>
      <c r="C238" s="74" t="s">
        <v>186</v>
      </c>
      <c r="D238" s="74" t="s">
        <v>188</v>
      </c>
      <c r="E238" s="74" t="s">
        <v>188</v>
      </c>
      <c r="F238" s="74" t="s">
        <v>188</v>
      </c>
      <c r="G238" s="74" t="s">
        <v>188</v>
      </c>
      <c r="H238" s="74" t="s">
        <v>188</v>
      </c>
    </row>
    <row r="239" spans="1:8" ht="14.25" customHeight="1" x14ac:dyDescent="0.25">
      <c r="A239" s="74" t="s">
        <v>73</v>
      </c>
      <c r="B239" s="75" t="s">
        <v>274</v>
      </c>
      <c r="C239" s="74" t="s">
        <v>186</v>
      </c>
      <c r="D239" s="74" t="s">
        <v>188</v>
      </c>
      <c r="E239" s="74" t="s">
        <v>188</v>
      </c>
      <c r="F239" s="74" t="s">
        <v>188</v>
      </c>
      <c r="G239" s="74" t="s">
        <v>188</v>
      </c>
      <c r="H239" s="74" t="s">
        <v>188</v>
      </c>
    </row>
    <row r="240" spans="1:8" ht="14.25" customHeight="1" x14ac:dyDescent="0.25">
      <c r="A240" s="74" t="s">
        <v>73</v>
      </c>
      <c r="B240" s="75" t="s">
        <v>275</v>
      </c>
      <c r="C240" s="74" t="s">
        <v>186</v>
      </c>
      <c r="D240" s="74" t="s">
        <v>188</v>
      </c>
      <c r="E240" s="74" t="s">
        <v>188</v>
      </c>
      <c r="F240" s="74" t="s">
        <v>188</v>
      </c>
      <c r="G240" s="74" t="s">
        <v>188</v>
      </c>
      <c r="H240" s="74" t="s">
        <v>188</v>
      </c>
    </row>
    <row r="241" spans="1:8" ht="14.25" customHeight="1" x14ac:dyDescent="0.25">
      <c r="A241" s="74" t="s">
        <v>73</v>
      </c>
      <c r="B241" s="75" t="s">
        <v>417</v>
      </c>
      <c r="C241" s="74" t="s">
        <v>185</v>
      </c>
      <c r="D241" s="74" t="s">
        <v>185</v>
      </c>
      <c r="E241" s="74" t="s">
        <v>186</v>
      </c>
      <c r="F241" s="74" t="s">
        <v>186</v>
      </c>
      <c r="G241" s="74" t="s">
        <v>186</v>
      </c>
      <c r="H241" s="74" t="s">
        <v>186</v>
      </c>
    </row>
    <row r="242" spans="1:8" ht="14.25" customHeight="1" x14ac:dyDescent="0.25">
      <c r="A242" s="74" t="s">
        <v>73</v>
      </c>
      <c r="B242" s="75" t="s">
        <v>418</v>
      </c>
      <c r="C242" s="74" t="s">
        <v>186</v>
      </c>
      <c r="D242" s="74" t="s">
        <v>188</v>
      </c>
      <c r="E242" s="74" t="s">
        <v>188</v>
      </c>
      <c r="F242" s="74" t="s">
        <v>188</v>
      </c>
      <c r="G242" s="74" t="s">
        <v>188</v>
      </c>
      <c r="H242" s="74" t="s">
        <v>188</v>
      </c>
    </row>
    <row r="243" spans="1:8" ht="14.25" customHeight="1" x14ac:dyDescent="0.25">
      <c r="A243" s="74" t="s">
        <v>73</v>
      </c>
      <c r="B243" s="75" t="s">
        <v>276</v>
      </c>
      <c r="C243" s="74" t="s">
        <v>186</v>
      </c>
      <c r="D243" s="74" t="s">
        <v>188</v>
      </c>
      <c r="E243" s="74" t="s">
        <v>188</v>
      </c>
      <c r="F243" s="74" t="s">
        <v>188</v>
      </c>
      <c r="G243" s="74" t="s">
        <v>188</v>
      </c>
      <c r="H243" s="74" t="s">
        <v>188</v>
      </c>
    </row>
    <row r="244" spans="1:8" ht="14.25" customHeight="1" x14ac:dyDescent="0.25">
      <c r="A244" s="74" t="s">
        <v>73</v>
      </c>
      <c r="B244" s="75" t="s">
        <v>277</v>
      </c>
      <c r="C244" s="74" t="s">
        <v>186</v>
      </c>
      <c r="D244" s="74" t="s">
        <v>188</v>
      </c>
      <c r="E244" s="74" t="s">
        <v>188</v>
      </c>
      <c r="F244" s="74" t="s">
        <v>188</v>
      </c>
      <c r="G244" s="74" t="s">
        <v>188</v>
      </c>
      <c r="H244" s="74" t="s">
        <v>188</v>
      </c>
    </row>
    <row r="245" spans="1:8" ht="14.25" customHeight="1" x14ac:dyDescent="0.25">
      <c r="A245" s="74" t="s">
        <v>75</v>
      </c>
      <c r="B245" s="75" t="s">
        <v>419</v>
      </c>
      <c r="C245" s="74" t="s">
        <v>185</v>
      </c>
      <c r="D245" s="74" t="s">
        <v>185</v>
      </c>
      <c r="E245" s="74" t="s">
        <v>185</v>
      </c>
      <c r="F245" s="74" t="s">
        <v>186</v>
      </c>
      <c r="G245" s="74" t="s">
        <v>186</v>
      </c>
      <c r="H245" s="74" t="s">
        <v>185</v>
      </c>
    </row>
    <row r="246" spans="1:8" ht="14.25" customHeight="1" x14ac:dyDescent="0.25">
      <c r="A246" s="74" t="s">
        <v>77</v>
      </c>
      <c r="B246" s="75" t="s">
        <v>420</v>
      </c>
      <c r="C246" s="74" t="s">
        <v>185</v>
      </c>
      <c r="D246" s="74" t="s">
        <v>185</v>
      </c>
      <c r="E246" s="74" t="s">
        <v>185</v>
      </c>
      <c r="F246" s="74" t="s">
        <v>185</v>
      </c>
      <c r="G246" s="74" t="s">
        <v>186</v>
      </c>
      <c r="H246" s="74" t="s">
        <v>186</v>
      </c>
    </row>
    <row r="247" spans="1:8" ht="14.25" customHeight="1" x14ac:dyDescent="0.25">
      <c r="A247" s="74" t="s">
        <v>77</v>
      </c>
      <c r="B247" s="75" t="s">
        <v>242</v>
      </c>
      <c r="C247" s="74" t="s">
        <v>186</v>
      </c>
      <c r="D247" s="74" t="s">
        <v>188</v>
      </c>
      <c r="E247" s="74" t="s">
        <v>188</v>
      </c>
      <c r="F247" s="74" t="s">
        <v>188</v>
      </c>
      <c r="G247" s="74" t="s">
        <v>188</v>
      </c>
      <c r="H247" s="74" t="s">
        <v>188</v>
      </c>
    </row>
    <row r="248" spans="1:8" ht="14.25" customHeight="1" x14ac:dyDescent="0.25">
      <c r="A248" s="74" t="s">
        <v>77</v>
      </c>
      <c r="B248" s="75" t="s">
        <v>421</v>
      </c>
      <c r="C248" s="74" t="s">
        <v>185</v>
      </c>
      <c r="D248" s="74" t="s">
        <v>185</v>
      </c>
      <c r="E248" s="74" t="s">
        <v>186</v>
      </c>
      <c r="F248" s="74" t="s">
        <v>186</v>
      </c>
      <c r="G248" s="74" t="s">
        <v>186</v>
      </c>
      <c r="H248" s="74" t="s">
        <v>186</v>
      </c>
    </row>
    <row r="249" spans="1:8" ht="14.25" customHeight="1" x14ac:dyDescent="0.25">
      <c r="A249" s="74" t="s">
        <v>77</v>
      </c>
      <c r="B249" s="75" t="s">
        <v>422</v>
      </c>
      <c r="C249" s="74" t="s">
        <v>186</v>
      </c>
      <c r="D249" s="74" t="s">
        <v>188</v>
      </c>
      <c r="E249" s="74" t="s">
        <v>188</v>
      </c>
      <c r="F249" s="74" t="s">
        <v>188</v>
      </c>
      <c r="G249" s="74" t="s">
        <v>188</v>
      </c>
      <c r="H249" s="74" t="s">
        <v>188</v>
      </c>
    </row>
    <row r="250" spans="1:8" ht="14.25" customHeight="1" x14ac:dyDescent="0.25">
      <c r="A250" s="74" t="s">
        <v>77</v>
      </c>
      <c r="B250" s="75" t="s">
        <v>423</v>
      </c>
      <c r="C250" s="74" t="s">
        <v>186</v>
      </c>
      <c r="D250" s="74" t="s">
        <v>188</v>
      </c>
      <c r="E250" s="74" t="s">
        <v>188</v>
      </c>
      <c r="F250" s="74" t="s">
        <v>188</v>
      </c>
      <c r="G250" s="74" t="s">
        <v>188</v>
      </c>
      <c r="H250" s="74" t="s">
        <v>188</v>
      </c>
    </row>
    <row r="251" spans="1:8" ht="14.25" customHeight="1" x14ac:dyDescent="0.25">
      <c r="A251" s="74" t="s">
        <v>77</v>
      </c>
      <c r="B251" s="75" t="s">
        <v>424</v>
      </c>
      <c r="C251" s="74" t="s">
        <v>186</v>
      </c>
      <c r="D251" s="74" t="s">
        <v>188</v>
      </c>
      <c r="E251" s="74" t="s">
        <v>188</v>
      </c>
      <c r="F251" s="74" t="s">
        <v>188</v>
      </c>
      <c r="G251" s="74" t="s">
        <v>188</v>
      </c>
      <c r="H251" s="74" t="s">
        <v>188</v>
      </c>
    </row>
    <row r="252" spans="1:8" ht="14.25" customHeight="1" x14ac:dyDescent="0.25">
      <c r="A252" s="74" t="s">
        <v>77</v>
      </c>
      <c r="B252" s="75" t="s">
        <v>425</v>
      </c>
      <c r="C252" s="74" t="s">
        <v>186</v>
      </c>
      <c r="D252" s="74" t="s">
        <v>188</v>
      </c>
      <c r="E252" s="74" t="s">
        <v>188</v>
      </c>
      <c r="F252" s="74" t="s">
        <v>188</v>
      </c>
      <c r="G252" s="74" t="s">
        <v>188</v>
      </c>
      <c r="H252" s="74" t="s">
        <v>188</v>
      </c>
    </row>
    <row r="253" spans="1:8" ht="14.25" customHeight="1" x14ac:dyDescent="0.25">
      <c r="A253" s="74" t="s">
        <v>77</v>
      </c>
      <c r="B253" s="75" t="s">
        <v>426</v>
      </c>
      <c r="C253" s="74" t="s">
        <v>186</v>
      </c>
      <c r="D253" s="74" t="s">
        <v>188</v>
      </c>
      <c r="E253" s="74" t="s">
        <v>188</v>
      </c>
      <c r="F253" s="74" t="s">
        <v>188</v>
      </c>
      <c r="G253" s="74" t="s">
        <v>188</v>
      </c>
      <c r="H253" s="74" t="s">
        <v>188</v>
      </c>
    </row>
    <row r="254" spans="1:8" ht="14.25" customHeight="1" x14ac:dyDescent="0.25">
      <c r="A254" s="74" t="s">
        <v>77</v>
      </c>
      <c r="B254" s="75" t="s">
        <v>427</v>
      </c>
      <c r="C254" s="74" t="s">
        <v>186</v>
      </c>
      <c r="D254" s="74" t="s">
        <v>188</v>
      </c>
      <c r="E254" s="74" t="s">
        <v>188</v>
      </c>
      <c r="F254" s="74" t="s">
        <v>188</v>
      </c>
      <c r="G254" s="74" t="s">
        <v>188</v>
      </c>
      <c r="H254" s="74" t="s">
        <v>188</v>
      </c>
    </row>
    <row r="255" spans="1:8" ht="14.25" customHeight="1" x14ac:dyDescent="0.25">
      <c r="A255" s="74" t="s">
        <v>78</v>
      </c>
      <c r="B255" s="75" t="s">
        <v>428</v>
      </c>
      <c r="C255" s="74" t="s">
        <v>185</v>
      </c>
      <c r="D255" s="74" t="s">
        <v>185</v>
      </c>
      <c r="E255" s="74" t="s">
        <v>185</v>
      </c>
      <c r="F255" s="74" t="s">
        <v>185</v>
      </c>
      <c r="G255" s="74" t="s">
        <v>186</v>
      </c>
      <c r="H255" s="74" t="s">
        <v>186</v>
      </c>
    </row>
    <row r="256" spans="1:8" ht="14.25" customHeight="1" x14ac:dyDescent="0.25">
      <c r="A256" s="74" t="s">
        <v>78</v>
      </c>
      <c r="B256" s="75" t="s">
        <v>278</v>
      </c>
      <c r="C256" s="74" t="s">
        <v>186</v>
      </c>
      <c r="D256" s="74" t="s">
        <v>188</v>
      </c>
      <c r="E256" s="74" t="s">
        <v>188</v>
      </c>
      <c r="F256" s="74" t="s">
        <v>188</v>
      </c>
      <c r="G256" s="74" t="s">
        <v>188</v>
      </c>
      <c r="H256" s="74" t="s">
        <v>188</v>
      </c>
    </row>
    <row r="257" spans="1:8" ht="14.25" customHeight="1" x14ac:dyDescent="0.25">
      <c r="A257" s="74" t="s">
        <v>78</v>
      </c>
      <c r="B257" s="75" t="s">
        <v>279</v>
      </c>
      <c r="C257" s="74" t="s">
        <v>185</v>
      </c>
      <c r="D257" s="74" t="s">
        <v>185</v>
      </c>
      <c r="E257" s="74" t="s">
        <v>186</v>
      </c>
      <c r="F257" s="74" t="s">
        <v>186</v>
      </c>
      <c r="G257" s="74" t="s">
        <v>186</v>
      </c>
      <c r="H257" s="74" t="s">
        <v>186</v>
      </c>
    </row>
    <row r="258" spans="1:8" ht="14.25" customHeight="1" x14ac:dyDescent="0.25">
      <c r="A258" s="74" t="s">
        <v>78</v>
      </c>
      <c r="B258" s="75" t="s">
        <v>429</v>
      </c>
      <c r="C258" s="74" t="s">
        <v>186</v>
      </c>
      <c r="D258" s="74" t="s">
        <v>188</v>
      </c>
      <c r="E258" s="74" t="s">
        <v>188</v>
      </c>
      <c r="F258" s="74" t="s">
        <v>188</v>
      </c>
      <c r="G258" s="74" t="s">
        <v>188</v>
      </c>
      <c r="H258" s="74" t="s">
        <v>188</v>
      </c>
    </row>
    <row r="259" spans="1:8" ht="14.25" customHeight="1" x14ac:dyDescent="0.25">
      <c r="A259" s="74" t="s">
        <v>78</v>
      </c>
      <c r="B259" s="75" t="s">
        <v>471</v>
      </c>
      <c r="C259" s="74" t="s">
        <v>185</v>
      </c>
      <c r="D259" s="74" t="s">
        <v>186</v>
      </c>
      <c r="E259" s="74" t="s">
        <v>186</v>
      </c>
      <c r="F259" s="74" t="s">
        <v>185</v>
      </c>
      <c r="G259" s="74" t="s">
        <v>186</v>
      </c>
      <c r="H259" s="74" t="s">
        <v>186</v>
      </c>
    </row>
    <row r="260" spans="1:8" ht="14.25" customHeight="1" x14ac:dyDescent="0.25">
      <c r="A260" s="74" t="s">
        <v>78</v>
      </c>
      <c r="B260" s="75" t="s">
        <v>430</v>
      </c>
      <c r="C260" s="74" t="s">
        <v>186</v>
      </c>
      <c r="D260" s="74" t="s">
        <v>188</v>
      </c>
      <c r="E260" s="74" t="s">
        <v>188</v>
      </c>
      <c r="F260" s="74" t="s">
        <v>188</v>
      </c>
      <c r="G260" s="74" t="s">
        <v>188</v>
      </c>
      <c r="H260" s="74" t="s">
        <v>188</v>
      </c>
    </row>
    <row r="261" spans="1:8" ht="14.25" customHeight="1" x14ac:dyDescent="0.25">
      <c r="A261" s="74" t="s">
        <v>78</v>
      </c>
      <c r="B261" s="75" t="s">
        <v>431</v>
      </c>
      <c r="C261" s="74" t="s">
        <v>185</v>
      </c>
      <c r="D261" s="74" t="s">
        <v>185</v>
      </c>
      <c r="E261" s="74" t="s">
        <v>185</v>
      </c>
      <c r="F261" s="74" t="s">
        <v>185</v>
      </c>
      <c r="G261" s="74" t="s">
        <v>186</v>
      </c>
      <c r="H261" s="74" t="s">
        <v>186</v>
      </c>
    </row>
    <row r="262" spans="1:8" ht="14.25" customHeight="1" x14ac:dyDescent="0.25">
      <c r="A262" s="74" t="s">
        <v>80</v>
      </c>
      <c r="B262" s="75" t="s">
        <v>432</v>
      </c>
      <c r="C262" s="74" t="s">
        <v>186</v>
      </c>
      <c r="D262" s="74" t="s">
        <v>188</v>
      </c>
      <c r="E262" s="74" t="s">
        <v>188</v>
      </c>
      <c r="F262" s="74" t="s">
        <v>188</v>
      </c>
      <c r="G262" s="74" t="s">
        <v>188</v>
      </c>
      <c r="H262" s="74" t="s">
        <v>188</v>
      </c>
    </row>
    <row r="263" spans="1:8" ht="14.25" customHeight="1" x14ac:dyDescent="0.25">
      <c r="A263" s="74" t="s">
        <v>80</v>
      </c>
      <c r="B263" s="75" t="s">
        <v>433</v>
      </c>
      <c r="C263" s="74" t="s">
        <v>185</v>
      </c>
      <c r="D263" s="74" t="s">
        <v>186</v>
      </c>
      <c r="E263" s="74" t="s">
        <v>185</v>
      </c>
      <c r="F263" s="74" t="s">
        <v>185</v>
      </c>
      <c r="G263" s="74" t="s">
        <v>186</v>
      </c>
      <c r="H263" s="74" t="s">
        <v>185</v>
      </c>
    </row>
    <row r="264" spans="1:8" ht="14.25" customHeight="1" x14ac:dyDescent="0.25">
      <c r="A264" s="74" t="s">
        <v>80</v>
      </c>
      <c r="B264" s="75" t="s">
        <v>434</v>
      </c>
      <c r="C264" s="74" t="s">
        <v>185</v>
      </c>
      <c r="D264" s="74" t="s">
        <v>185</v>
      </c>
      <c r="E264" s="74" t="s">
        <v>185</v>
      </c>
      <c r="F264" s="74" t="s">
        <v>185</v>
      </c>
      <c r="G264" s="74" t="s">
        <v>186</v>
      </c>
      <c r="H264" s="74" t="s">
        <v>186</v>
      </c>
    </row>
    <row r="265" spans="1:8" ht="14.25" customHeight="1" x14ac:dyDescent="0.25">
      <c r="A265" s="74" t="s">
        <v>82</v>
      </c>
      <c r="B265" s="75" t="s">
        <v>435</v>
      </c>
      <c r="C265" s="74" t="s">
        <v>186</v>
      </c>
      <c r="D265" s="74" t="s">
        <v>188</v>
      </c>
      <c r="E265" s="74" t="s">
        <v>188</v>
      </c>
      <c r="F265" s="74" t="s">
        <v>188</v>
      </c>
      <c r="G265" s="74" t="s">
        <v>188</v>
      </c>
      <c r="H265" s="74" t="s">
        <v>188</v>
      </c>
    </row>
    <row r="266" spans="1:8" ht="14.25" customHeight="1" x14ac:dyDescent="0.25">
      <c r="A266" s="74" t="s">
        <v>84</v>
      </c>
      <c r="B266" s="75" t="s">
        <v>436</v>
      </c>
      <c r="C266" s="74" t="s">
        <v>186</v>
      </c>
      <c r="D266" s="74" t="s">
        <v>188</v>
      </c>
      <c r="E266" s="74" t="s">
        <v>188</v>
      </c>
      <c r="F266" s="74" t="s">
        <v>188</v>
      </c>
      <c r="G266" s="74" t="s">
        <v>188</v>
      </c>
      <c r="H266" s="74" t="s">
        <v>188</v>
      </c>
    </row>
    <row r="267" spans="1:8" ht="14.25" customHeight="1" x14ac:dyDescent="0.25">
      <c r="A267" s="74" t="s">
        <v>84</v>
      </c>
      <c r="B267" s="75" t="s">
        <v>437</v>
      </c>
      <c r="C267" s="74" t="s">
        <v>186</v>
      </c>
      <c r="D267" s="74" t="s">
        <v>188</v>
      </c>
      <c r="E267" s="74" t="s">
        <v>188</v>
      </c>
      <c r="F267" s="74" t="s">
        <v>188</v>
      </c>
      <c r="G267" s="74" t="s">
        <v>188</v>
      </c>
      <c r="H267" s="74" t="s">
        <v>188</v>
      </c>
    </row>
    <row r="268" spans="1:8" ht="14.25" customHeight="1" x14ac:dyDescent="0.25">
      <c r="A268" s="74" t="s">
        <v>84</v>
      </c>
      <c r="B268" s="75" t="s">
        <v>438</v>
      </c>
      <c r="C268" s="74" t="s">
        <v>185</v>
      </c>
      <c r="D268" s="74" t="s">
        <v>185</v>
      </c>
      <c r="E268" s="74" t="s">
        <v>185</v>
      </c>
      <c r="F268" s="74" t="s">
        <v>185</v>
      </c>
      <c r="G268" s="74" t="s">
        <v>186</v>
      </c>
      <c r="H268" s="74" t="s">
        <v>186</v>
      </c>
    </row>
    <row r="269" spans="1:8" ht="14.25" customHeight="1" x14ac:dyDescent="0.25">
      <c r="A269" s="74" t="s">
        <v>86</v>
      </c>
      <c r="B269" s="75" t="s">
        <v>439</v>
      </c>
      <c r="C269" s="74" t="s">
        <v>186</v>
      </c>
      <c r="D269" s="74" t="s">
        <v>188</v>
      </c>
      <c r="E269" s="74" t="s">
        <v>188</v>
      </c>
      <c r="F269" s="74" t="s">
        <v>188</v>
      </c>
      <c r="G269" s="74" t="s">
        <v>188</v>
      </c>
      <c r="H269" s="74" t="s">
        <v>188</v>
      </c>
    </row>
    <row r="270" spans="1:8" ht="14.25" customHeight="1" x14ac:dyDescent="0.25">
      <c r="A270" s="74" t="s">
        <v>86</v>
      </c>
      <c r="B270" s="75" t="s">
        <v>280</v>
      </c>
      <c r="C270" s="74" t="s">
        <v>186</v>
      </c>
      <c r="D270" s="74" t="s">
        <v>188</v>
      </c>
      <c r="E270" s="74" t="s">
        <v>188</v>
      </c>
      <c r="F270" s="74" t="s">
        <v>188</v>
      </c>
      <c r="G270" s="74" t="s">
        <v>188</v>
      </c>
      <c r="H270" s="74" t="s">
        <v>188</v>
      </c>
    </row>
    <row r="271" spans="1:8" ht="14.25" customHeight="1" x14ac:dyDescent="0.25">
      <c r="A271" s="74" t="s">
        <v>86</v>
      </c>
      <c r="B271" s="75" t="s">
        <v>440</v>
      </c>
      <c r="C271" s="74" t="s">
        <v>186</v>
      </c>
      <c r="D271" s="74" t="s">
        <v>188</v>
      </c>
      <c r="E271" s="74" t="s">
        <v>188</v>
      </c>
      <c r="F271" s="74" t="s">
        <v>188</v>
      </c>
      <c r="G271" s="74" t="s">
        <v>188</v>
      </c>
      <c r="H271" s="74" t="s">
        <v>188</v>
      </c>
    </row>
    <row r="272" spans="1:8" ht="14.25" customHeight="1" x14ac:dyDescent="0.25">
      <c r="A272" s="74" t="s">
        <v>86</v>
      </c>
      <c r="B272" s="75" t="s">
        <v>281</v>
      </c>
      <c r="C272" s="74" t="s">
        <v>186</v>
      </c>
      <c r="D272" s="74" t="s">
        <v>188</v>
      </c>
      <c r="E272" s="74" t="s">
        <v>188</v>
      </c>
      <c r="F272" s="74" t="s">
        <v>188</v>
      </c>
      <c r="G272" s="74" t="s">
        <v>188</v>
      </c>
      <c r="H272" s="74" t="s">
        <v>188</v>
      </c>
    </row>
    <row r="273" spans="1:8" ht="14.25" customHeight="1" x14ac:dyDescent="0.25">
      <c r="A273" s="74" t="s">
        <v>86</v>
      </c>
      <c r="B273" s="75" t="s">
        <v>441</v>
      </c>
      <c r="C273" s="74" t="s">
        <v>186</v>
      </c>
      <c r="D273" s="74" t="s">
        <v>188</v>
      </c>
      <c r="E273" s="74" t="s">
        <v>188</v>
      </c>
      <c r="F273" s="74" t="s">
        <v>188</v>
      </c>
      <c r="G273" s="74" t="s">
        <v>188</v>
      </c>
      <c r="H273" s="74" t="s">
        <v>188</v>
      </c>
    </row>
    <row r="274" spans="1:8" ht="14.25" customHeight="1" x14ac:dyDescent="0.25">
      <c r="A274" s="74" t="s">
        <v>86</v>
      </c>
      <c r="B274" s="75" t="s">
        <v>442</v>
      </c>
      <c r="C274" s="74" t="s">
        <v>186</v>
      </c>
      <c r="D274" s="74" t="s">
        <v>188</v>
      </c>
      <c r="E274" s="74" t="s">
        <v>188</v>
      </c>
      <c r="F274" s="74" t="s">
        <v>188</v>
      </c>
      <c r="G274" s="74" t="s">
        <v>188</v>
      </c>
      <c r="H274" s="74" t="s">
        <v>188</v>
      </c>
    </row>
    <row r="275" spans="1:8" ht="14.25" customHeight="1" x14ac:dyDescent="0.25">
      <c r="A275" s="74" t="s">
        <v>86</v>
      </c>
      <c r="B275" s="75" t="s">
        <v>443</v>
      </c>
      <c r="C275" s="74" t="s">
        <v>186</v>
      </c>
      <c r="D275" s="74" t="s">
        <v>188</v>
      </c>
      <c r="E275" s="74" t="s">
        <v>188</v>
      </c>
      <c r="F275" s="74" t="s">
        <v>188</v>
      </c>
      <c r="G275" s="74" t="s">
        <v>188</v>
      </c>
      <c r="H275" s="74" t="s">
        <v>188</v>
      </c>
    </row>
    <row r="276" spans="1:8" ht="14.25" customHeight="1" x14ac:dyDescent="0.25">
      <c r="A276" s="74" t="s">
        <v>86</v>
      </c>
      <c r="B276" s="75" t="s">
        <v>444</v>
      </c>
      <c r="C276" s="74" t="s">
        <v>185</v>
      </c>
      <c r="D276" s="74" t="s">
        <v>185</v>
      </c>
      <c r="E276" s="74" t="s">
        <v>186</v>
      </c>
      <c r="F276" s="74" t="s">
        <v>186</v>
      </c>
      <c r="G276" s="74" t="s">
        <v>186</v>
      </c>
      <c r="H276" s="74" t="s">
        <v>186</v>
      </c>
    </row>
    <row r="277" spans="1:8" ht="14.25" customHeight="1" x14ac:dyDescent="0.25">
      <c r="A277" s="74" t="s">
        <v>88</v>
      </c>
      <c r="B277" s="75" t="s">
        <v>445</v>
      </c>
      <c r="C277" s="74" t="s">
        <v>186</v>
      </c>
      <c r="D277" s="74" t="s">
        <v>188</v>
      </c>
      <c r="E277" s="74" t="s">
        <v>188</v>
      </c>
      <c r="F277" s="74" t="s">
        <v>188</v>
      </c>
      <c r="G277" s="74" t="s">
        <v>188</v>
      </c>
      <c r="H277" s="74" t="s">
        <v>188</v>
      </c>
    </row>
    <row r="278" spans="1:8" ht="14.25" customHeight="1" x14ac:dyDescent="0.25">
      <c r="A278" s="74" t="s">
        <v>90</v>
      </c>
      <c r="B278" s="75" t="s">
        <v>446</v>
      </c>
      <c r="C278" s="74" t="s">
        <v>185</v>
      </c>
      <c r="D278" s="74" t="s">
        <v>185</v>
      </c>
      <c r="E278" s="74" t="s">
        <v>186</v>
      </c>
      <c r="F278" s="74" t="s">
        <v>186</v>
      </c>
      <c r="G278" s="74" t="s">
        <v>186</v>
      </c>
      <c r="H278" s="74" t="s">
        <v>186</v>
      </c>
    </row>
    <row r="279" spans="1:8" ht="14.25" customHeight="1" x14ac:dyDescent="0.25">
      <c r="A279" s="74" t="s">
        <v>90</v>
      </c>
      <c r="B279" s="75" t="s">
        <v>282</v>
      </c>
      <c r="C279" s="74" t="s">
        <v>185</v>
      </c>
      <c r="D279" s="74" t="s">
        <v>185</v>
      </c>
      <c r="E279" s="74" t="s">
        <v>186</v>
      </c>
      <c r="F279" s="74" t="s">
        <v>186</v>
      </c>
      <c r="G279" s="74" t="s">
        <v>186</v>
      </c>
      <c r="H279" s="74" t="s">
        <v>186</v>
      </c>
    </row>
    <row r="280" spans="1:8" ht="14.25" customHeight="1" x14ac:dyDescent="0.25">
      <c r="A280" s="74" t="s">
        <v>90</v>
      </c>
      <c r="B280" s="75" t="s">
        <v>447</v>
      </c>
      <c r="C280" s="74" t="s">
        <v>186</v>
      </c>
      <c r="D280" s="74" t="s">
        <v>188</v>
      </c>
      <c r="E280" s="74" t="s">
        <v>188</v>
      </c>
      <c r="F280" s="74" t="s">
        <v>188</v>
      </c>
      <c r="G280" s="74" t="s">
        <v>188</v>
      </c>
      <c r="H280" s="74" t="s">
        <v>188</v>
      </c>
    </row>
    <row r="281" spans="1:8" ht="14.25" customHeight="1" x14ac:dyDescent="0.25">
      <c r="A281" s="74" t="s">
        <v>90</v>
      </c>
      <c r="B281" s="75" t="s">
        <v>283</v>
      </c>
      <c r="C281" s="74" t="s">
        <v>186</v>
      </c>
      <c r="D281" s="74" t="s">
        <v>188</v>
      </c>
      <c r="E281" s="74" t="s">
        <v>188</v>
      </c>
      <c r="F281" s="74" t="s">
        <v>188</v>
      </c>
      <c r="G281" s="74" t="s">
        <v>188</v>
      </c>
      <c r="H281" s="74" t="s">
        <v>188</v>
      </c>
    </row>
    <row r="282" spans="1:8" ht="14.25" customHeight="1" thickBot="1" x14ac:dyDescent="0.3">
      <c r="A282" s="77" t="s">
        <v>90</v>
      </c>
      <c r="B282" s="76" t="s">
        <v>448</v>
      </c>
      <c r="C282" s="77" t="s">
        <v>186</v>
      </c>
      <c r="D282" s="77" t="s">
        <v>188</v>
      </c>
      <c r="E282" s="77" t="s">
        <v>188</v>
      </c>
      <c r="F282" s="77" t="s">
        <v>188</v>
      </c>
      <c r="G282" s="77" t="s">
        <v>188</v>
      </c>
      <c r="H282" s="77" t="s">
        <v>188</v>
      </c>
    </row>
    <row r="283" spans="1:8" x14ac:dyDescent="0.25">
      <c r="A283" s="73"/>
      <c r="B283" s="73"/>
      <c r="C283" s="285"/>
      <c r="D283" s="285"/>
      <c r="E283" s="285"/>
      <c r="F283" s="285"/>
      <c r="G283" s="285"/>
      <c r="H283" s="285"/>
    </row>
    <row r="284" spans="1:8" x14ac:dyDescent="0.25">
      <c r="A284" s="97" t="s">
        <v>745</v>
      </c>
    </row>
    <row r="285" spans="1:8" x14ac:dyDescent="0.25">
      <c r="A285" s="97" t="s">
        <v>737</v>
      </c>
    </row>
  </sheetData>
  <mergeCells count="2">
    <mergeCell ref="D3:H3"/>
    <mergeCell ref="A2:B2"/>
  </mergeCells>
  <conditionalFormatting sqref="A5:H282">
    <cfRule type="expression" dxfId="21" priority="2">
      <formula>MOD(ROW(),2)=1</formula>
    </cfRule>
  </conditionalFormatting>
  <hyperlinks>
    <hyperlink ref="A2" location="TOC!A1" display="Return to Table of Contents"/>
  </hyperlinks>
  <pageMargins left="0.25" right="0.25" top="0.75" bottom="0.75" header="0.3" footer="0.3"/>
  <pageSetup scale="73" fitToHeight="0" pageOrder="overThenDown" orientation="portrait" r:id="rId1"/>
  <headerFooter>
    <oddHeader>&amp;L2011-12 and 2012-13 &amp;"Arial,Italic"Survey of Allied Dental Education&amp;"Arial,Regular"
Report 2: Dental Assisting Education Programs</oddHeader>
  </headerFooter>
  <rowBreaks count="4" manualBreakCount="4">
    <brk id="49" max="7" man="1"/>
    <brk id="107" max="7" man="1"/>
    <brk id="167" max="7" man="1"/>
    <brk id="225"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6"/>
  <sheetViews>
    <sheetView zoomScaleNormal="100" workbookViewId="0">
      <pane ySplit="4" topLeftCell="A5" activePane="bottomLeft" state="frozen"/>
      <selection pane="bottomLeft"/>
    </sheetView>
  </sheetViews>
  <sheetFormatPr defaultColWidth="9.109375" defaultRowHeight="13.2" x14ac:dyDescent="0.25"/>
  <cols>
    <col min="1" max="1" width="6.5546875" style="69" customWidth="1"/>
    <col min="2" max="2" width="53.6640625" style="3" customWidth="1"/>
    <col min="3" max="3" width="12.33203125" style="69" bestFit="1" customWidth="1"/>
    <col min="4" max="4" width="11.88671875" style="69" bestFit="1" customWidth="1"/>
    <col min="5" max="5" width="14.109375" style="69" bestFit="1" customWidth="1"/>
    <col min="6" max="6" width="13.33203125" style="69" bestFit="1" customWidth="1"/>
    <col min="7" max="7" width="14.33203125" style="69" customWidth="1"/>
    <col min="8" max="8" width="10.5546875" style="69" bestFit="1" customWidth="1"/>
    <col min="9" max="9" width="8.44140625" style="69" customWidth="1"/>
    <col min="10" max="16384" width="9.109375" style="3"/>
  </cols>
  <sheetData>
    <row r="1" spans="1:9" x14ac:dyDescent="0.25">
      <c r="A1" s="89" t="s">
        <v>449</v>
      </c>
    </row>
    <row r="2" spans="1:9" x14ac:dyDescent="0.25">
      <c r="A2" s="408" t="s">
        <v>10</v>
      </c>
      <c r="B2" s="408"/>
    </row>
    <row r="3" spans="1:9" ht="17.25" customHeight="1" x14ac:dyDescent="0.25">
      <c r="A3" s="79"/>
      <c r="B3" s="70"/>
      <c r="C3" s="71"/>
      <c r="D3" s="402" t="s">
        <v>177</v>
      </c>
      <c r="E3" s="402"/>
      <c r="F3" s="402"/>
      <c r="G3" s="402"/>
      <c r="H3" s="402"/>
      <c r="I3" s="402"/>
    </row>
    <row r="4" spans="1:9" ht="55.5" customHeight="1" thickBot="1" x14ac:dyDescent="0.3">
      <c r="A4" s="38" t="s">
        <v>178</v>
      </c>
      <c r="B4" s="72" t="s">
        <v>179</v>
      </c>
      <c r="C4" s="38" t="s">
        <v>450</v>
      </c>
      <c r="D4" s="38" t="s">
        <v>451</v>
      </c>
      <c r="E4" s="38" t="s">
        <v>452</v>
      </c>
      <c r="F4" s="38" t="s">
        <v>453</v>
      </c>
      <c r="G4" s="38" t="s">
        <v>454</v>
      </c>
      <c r="H4" s="38" t="s">
        <v>455</v>
      </c>
      <c r="I4" s="38" t="s">
        <v>184</v>
      </c>
    </row>
    <row r="5" spans="1:9" s="14" customFormat="1" ht="14.25" customHeight="1" x14ac:dyDescent="0.25">
      <c r="A5" s="373" t="s">
        <v>44</v>
      </c>
      <c r="B5" s="338" t="s">
        <v>215</v>
      </c>
      <c r="C5" s="339">
        <v>0</v>
      </c>
      <c r="D5" s="339" t="s">
        <v>188</v>
      </c>
      <c r="E5" s="339" t="s">
        <v>188</v>
      </c>
      <c r="F5" s="339" t="s">
        <v>188</v>
      </c>
      <c r="G5" s="339" t="s">
        <v>188</v>
      </c>
      <c r="H5" s="339" t="s">
        <v>188</v>
      </c>
      <c r="I5" s="339" t="s">
        <v>188</v>
      </c>
    </row>
    <row r="6" spans="1:9" s="14" customFormat="1" ht="14.25" customHeight="1" x14ac:dyDescent="0.25">
      <c r="A6" s="339" t="s">
        <v>44</v>
      </c>
      <c r="B6" s="340" t="s">
        <v>285</v>
      </c>
      <c r="C6" s="339">
        <v>0</v>
      </c>
      <c r="D6" s="339" t="s">
        <v>188</v>
      </c>
      <c r="E6" s="339" t="s">
        <v>188</v>
      </c>
      <c r="F6" s="339" t="s">
        <v>188</v>
      </c>
      <c r="G6" s="339" t="s">
        <v>188</v>
      </c>
      <c r="H6" s="339" t="s">
        <v>188</v>
      </c>
      <c r="I6" s="339" t="s">
        <v>188</v>
      </c>
    </row>
    <row r="7" spans="1:9" s="14" customFormat="1" ht="14.25" customHeight="1" x14ac:dyDescent="0.25">
      <c r="A7" s="339" t="s">
        <v>44</v>
      </c>
      <c r="B7" s="340" t="s">
        <v>286</v>
      </c>
      <c r="C7" s="339">
        <v>1</v>
      </c>
      <c r="D7" s="339">
        <v>0</v>
      </c>
      <c r="E7" s="339">
        <v>0</v>
      </c>
      <c r="F7" s="339">
        <v>0</v>
      </c>
      <c r="G7" s="339">
        <v>0</v>
      </c>
      <c r="H7" s="339">
        <v>1</v>
      </c>
      <c r="I7" s="339">
        <v>0</v>
      </c>
    </row>
    <row r="8" spans="1:9" s="14" customFormat="1" ht="14.25" customHeight="1" x14ac:dyDescent="0.25">
      <c r="A8" s="339" t="s">
        <v>44</v>
      </c>
      <c r="B8" s="340" t="s">
        <v>287</v>
      </c>
      <c r="C8" s="339">
        <v>0</v>
      </c>
      <c r="D8" s="339" t="s">
        <v>188</v>
      </c>
      <c r="E8" s="339" t="s">
        <v>188</v>
      </c>
      <c r="F8" s="339" t="s">
        <v>188</v>
      </c>
      <c r="G8" s="339" t="s">
        <v>188</v>
      </c>
      <c r="H8" s="339" t="s">
        <v>188</v>
      </c>
      <c r="I8" s="339" t="s">
        <v>188</v>
      </c>
    </row>
    <row r="9" spans="1:9" s="14" customFormat="1" ht="14.25" customHeight="1" x14ac:dyDescent="0.25">
      <c r="A9" s="339" t="s">
        <v>44</v>
      </c>
      <c r="B9" s="340" t="s">
        <v>288</v>
      </c>
      <c r="C9" s="339">
        <v>0</v>
      </c>
      <c r="D9" s="339" t="s">
        <v>188</v>
      </c>
      <c r="E9" s="339" t="s">
        <v>188</v>
      </c>
      <c r="F9" s="339" t="s">
        <v>188</v>
      </c>
      <c r="G9" s="339" t="s">
        <v>188</v>
      </c>
      <c r="H9" s="339" t="s">
        <v>188</v>
      </c>
      <c r="I9" s="339" t="s">
        <v>188</v>
      </c>
    </row>
    <row r="10" spans="1:9" s="14" customFormat="1" ht="14.25" customHeight="1" x14ac:dyDescent="0.25">
      <c r="A10" s="339" t="s">
        <v>44</v>
      </c>
      <c r="B10" s="340" t="s">
        <v>187</v>
      </c>
      <c r="C10" s="339">
        <v>0</v>
      </c>
      <c r="D10" s="339" t="s">
        <v>188</v>
      </c>
      <c r="E10" s="339" t="s">
        <v>188</v>
      </c>
      <c r="F10" s="339" t="s">
        <v>188</v>
      </c>
      <c r="G10" s="339" t="s">
        <v>188</v>
      </c>
      <c r="H10" s="339" t="s">
        <v>188</v>
      </c>
      <c r="I10" s="339" t="s">
        <v>188</v>
      </c>
    </row>
    <row r="11" spans="1:9" s="14" customFormat="1" ht="14.25" customHeight="1" x14ac:dyDescent="0.25">
      <c r="A11" s="339" t="s">
        <v>46</v>
      </c>
      <c r="B11" s="340" t="s">
        <v>289</v>
      </c>
      <c r="C11" s="339">
        <v>0</v>
      </c>
      <c r="D11" s="339" t="s">
        <v>188</v>
      </c>
      <c r="E11" s="339" t="s">
        <v>188</v>
      </c>
      <c r="F11" s="339" t="s">
        <v>188</v>
      </c>
      <c r="G11" s="339" t="s">
        <v>188</v>
      </c>
      <c r="H11" s="339" t="s">
        <v>188</v>
      </c>
      <c r="I11" s="339" t="s">
        <v>188</v>
      </c>
    </row>
    <row r="12" spans="1:9" s="14" customFormat="1" ht="14.25" customHeight="1" x14ac:dyDescent="0.25">
      <c r="A12" s="339" t="s">
        <v>48</v>
      </c>
      <c r="B12" s="340" t="s">
        <v>189</v>
      </c>
      <c r="C12" s="339">
        <v>0</v>
      </c>
      <c r="D12" s="339" t="s">
        <v>188</v>
      </c>
      <c r="E12" s="339" t="s">
        <v>188</v>
      </c>
      <c r="F12" s="339" t="s">
        <v>188</v>
      </c>
      <c r="G12" s="339" t="s">
        <v>188</v>
      </c>
      <c r="H12" s="339" t="s">
        <v>188</v>
      </c>
      <c r="I12" s="339" t="s">
        <v>188</v>
      </c>
    </row>
    <row r="13" spans="1:9" s="14" customFormat="1" ht="14.25" customHeight="1" x14ac:dyDescent="0.25">
      <c r="A13" s="339" t="s">
        <v>48</v>
      </c>
      <c r="B13" s="340" t="s">
        <v>190</v>
      </c>
      <c r="C13" s="339">
        <v>0</v>
      </c>
      <c r="D13" s="339" t="s">
        <v>188</v>
      </c>
      <c r="E13" s="339" t="s">
        <v>188</v>
      </c>
      <c r="F13" s="339" t="s">
        <v>188</v>
      </c>
      <c r="G13" s="339" t="s">
        <v>188</v>
      </c>
      <c r="H13" s="339" t="s">
        <v>188</v>
      </c>
      <c r="I13" s="339" t="s">
        <v>188</v>
      </c>
    </row>
    <row r="14" spans="1:9" s="14" customFormat="1" ht="14.25" customHeight="1" x14ac:dyDescent="0.25">
      <c r="A14" s="339" t="s">
        <v>48</v>
      </c>
      <c r="B14" s="340" t="s">
        <v>191</v>
      </c>
      <c r="C14" s="339">
        <v>0</v>
      </c>
      <c r="D14" s="339" t="s">
        <v>188</v>
      </c>
      <c r="E14" s="339" t="s">
        <v>188</v>
      </c>
      <c r="F14" s="339" t="s">
        <v>188</v>
      </c>
      <c r="G14" s="339" t="s">
        <v>188</v>
      </c>
      <c r="H14" s="339" t="s">
        <v>188</v>
      </c>
      <c r="I14" s="339" t="s">
        <v>188</v>
      </c>
    </row>
    <row r="15" spans="1:9" s="14" customFormat="1" ht="14.25" customHeight="1" x14ac:dyDescent="0.25">
      <c r="A15" s="339" t="s">
        <v>50</v>
      </c>
      <c r="B15" s="340" t="s">
        <v>290</v>
      </c>
      <c r="C15" s="339">
        <v>0</v>
      </c>
      <c r="D15" s="339" t="s">
        <v>188</v>
      </c>
      <c r="E15" s="339" t="s">
        <v>188</v>
      </c>
      <c r="F15" s="339" t="s">
        <v>188</v>
      </c>
      <c r="G15" s="339" t="s">
        <v>188</v>
      </c>
      <c r="H15" s="339" t="s">
        <v>188</v>
      </c>
      <c r="I15" s="339" t="s">
        <v>188</v>
      </c>
    </row>
    <row r="16" spans="1:9" s="14" customFormat="1" ht="14.25" customHeight="1" x14ac:dyDescent="0.25">
      <c r="A16" s="339" t="s">
        <v>50</v>
      </c>
      <c r="B16" s="340" t="s">
        <v>291</v>
      </c>
      <c r="C16" s="339">
        <v>0</v>
      </c>
      <c r="D16" s="339" t="s">
        <v>188</v>
      </c>
      <c r="E16" s="339" t="s">
        <v>188</v>
      </c>
      <c r="F16" s="339" t="s">
        <v>188</v>
      </c>
      <c r="G16" s="339" t="s">
        <v>188</v>
      </c>
      <c r="H16" s="339" t="s">
        <v>188</v>
      </c>
      <c r="I16" s="339" t="s">
        <v>188</v>
      </c>
    </row>
    <row r="17" spans="1:9" s="14" customFormat="1" ht="14.25" customHeight="1" x14ac:dyDescent="0.25">
      <c r="A17" s="339" t="s">
        <v>52</v>
      </c>
      <c r="B17" s="340" t="s">
        <v>192</v>
      </c>
      <c r="C17" s="339">
        <v>0</v>
      </c>
      <c r="D17" s="339" t="s">
        <v>188</v>
      </c>
      <c r="E17" s="339" t="s">
        <v>188</v>
      </c>
      <c r="F17" s="339" t="s">
        <v>188</v>
      </c>
      <c r="G17" s="339" t="s">
        <v>188</v>
      </c>
      <c r="H17" s="339" t="s">
        <v>188</v>
      </c>
      <c r="I17" s="339" t="s">
        <v>188</v>
      </c>
    </row>
    <row r="18" spans="1:9" s="14" customFormat="1" ht="14.25" customHeight="1" x14ac:dyDescent="0.25">
      <c r="A18" s="339" t="s">
        <v>52</v>
      </c>
      <c r="B18" s="340" t="s">
        <v>292</v>
      </c>
      <c r="C18" s="339">
        <v>0</v>
      </c>
      <c r="D18" s="339" t="s">
        <v>188</v>
      </c>
      <c r="E18" s="339" t="s">
        <v>188</v>
      </c>
      <c r="F18" s="339" t="s">
        <v>188</v>
      </c>
      <c r="G18" s="339" t="s">
        <v>188</v>
      </c>
      <c r="H18" s="339" t="s">
        <v>188</v>
      </c>
      <c r="I18" s="339" t="s">
        <v>188</v>
      </c>
    </row>
    <row r="19" spans="1:9" s="14" customFormat="1" ht="14.25" customHeight="1" x14ac:dyDescent="0.25">
      <c r="A19" s="339" t="s">
        <v>52</v>
      </c>
      <c r="B19" s="340" t="s">
        <v>293</v>
      </c>
      <c r="C19" s="339">
        <v>0</v>
      </c>
      <c r="D19" s="339" t="s">
        <v>188</v>
      </c>
      <c r="E19" s="339" t="s">
        <v>188</v>
      </c>
      <c r="F19" s="339" t="s">
        <v>188</v>
      </c>
      <c r="G19" s="339" t="s">
        <v>188</v>
      </c>
      <c r="H19" s="339" t="s">
        <v>188</v>
      </c>
      <c r="I19" s="339" t="s">
        <v>188</v>
      </c>
    </row>
    <row r="20" spans="1:9" s="14" customFormat="1" ht="14.25" customHeight="1" x14ac:dyDescent="0.25">
      <c r="A20" s="339" t="s">
        <v>52</v>
      </c>
      <c r="B20" s="340" t="s">
        <v>294</v>
      </c>
      <c r="C20" s="339">
        <v>0</v>
      </c>
      <c r="D20" s="339" t="s">
        <v>188</v>
      </c>
      <c r="E20" s="339" t="s">
        <v>188</v>
      </c>
      <c r="F20" s="339" t="s">
        <v>188</v>
      </c>
      <c r="G20" s="339" t="s">
        <v>188</v>
      </c>
      <c r="H20" s="339" t="s">
        <v>188</v>
      </c>
      <c r="I20" s="339" t="s">
        <v>188</v>
      </c>
    </row>
    <row r="21" spans="1:9" s="14" customFormat="1" ht="14.25" customHeight="1" x14ac:dyDescent="0.25">
      <c r="A21" s="339" t="s">
        <v>52</v>
      </c>
      <c r="B21" s="340" t="s">
        <v>295</v>
      </c>
      <c r="C21" s="339">
        <v>0</v>
      </c>
      <c r="D21" s="339" t="s">
        <v>188</v>
      </c>
      <c r="E21" s="339" t="s">
        <v>188</v>
      </c>
      <c r="F21" s="339" t="s">
        <v>188</v>
      </c>
      <c r="G21" s="339" t="s">
        <v>188</v>
      </c>
      <c r="H21" s="339" t="s">
        <v>188</v>
      </c>
      <c r="I21" s="339" t="s">
        <v>188</v>
      </c>
    </row>
    <row r="22" spans="1:9" s="14" customFormat="1" ht="14.25" customHeight="1" x14ac:dyDescent="0.25">
      <c r="A22" s="339" t="s">
        <v>52</v>
      </c>
      <c r="B22" s="340" t="s">
        <v>296</v>
      </c>
      <c r="C22" s="339">
        <v>0</v>
      </c>
      <c r="D22" s="339" t="s">
        <v>188</v>
      </c>
      <c r="E22" s="339" t="s">
        <v>188</v>
      </c>
      <c r="F22" s="339" t="s">
        <v>188</v>
      </c>
      <c r="G22" s="339" t="s">
        <v>188</v>
      </c>
      <c r="H22" s="339" t="s">
        <v>188</v>
      </c>
      <c r="I22" s="339" t="s">
        <v>188</v>
      </c>
    </row>
    <row r="23" spans="1:9" s="14" customFormat="1" ht="14.25" customHeight="1" x14ac:dyDescent="0.25">
      <c r="A23" s="339" t="s">
        <v>52</v>
      </c>
      <c r="B23" s="340" t="s">
        <v>297</v>
      </c>
      <c r="C23" s="339">
        <v>0</v>
      </c>
      <c r="D23" s="339" t="s">
        <v>188</v>
      </c>
      <c r="E23" s="339" t="s">
        <v>188</v>
      </c>
      <c r="F23" s="339" t="s">
        <v>188</v>
      </c>
      <c r="G23" s="339" t="s">
        <v>188</v>
      </c>
      <c r="H23" s="339" t="s">
        <v>188</v>
      </c>
      <c r="I23" s="339" t="s">
        <v>188</v>
      </c>
    </row>
    <row r="24" spans="1:9" s="14" customFormat="1" ht="14.25" customHeight="1" x14ac:dyDescent="0.25">
      <c r="A24" s="339" t="s">
        <v>52</v>
      </c>
      <c r="B24" s="340" t="s">
        <v>298</v>
      </c>
      <c r="C24" s="339">
        <v>0</v>
      </c>
      <c r="D24" s="339" t="s">
        <v>188</v>
      </c>
      <c r="E24" s="339" t="s">
        <v>188</v>
      </c>
      <c r="F24" s="339" t="s">
        <v>188</v>
      </c>
      <c r="G24" s="339" t="s">
        <v>188</v>
      </c>
      <c r="H24" s="339" t="s">
        <v>188</v>
      </c>
      <c r="I24" s="339" t="s">
        <v>188</v>
      </c>
    </row>
    <row r="25" spans="1:9" s="14" customFormat="1" ht="14.25" customHeight="1" x14ac:dyDescent="0.25">
      <c r="A25" s="339" t="s">
        <v>52</v>
      </c>
      <c r="B25" s="340" t="s">
        <v>299</v>
      </c>
      <c r="C25" s="339">
        <v>0</v>
      </c>
      <c r="D25" s="339" t="s">
        <v>188</v>
      </c>
      <c r="E25" s="339" t="s">
        <v>188</v>
      </c>
      <c r="F25" s="339" t="s">
        <v>188</v>
      </c>
      <c r="G25" s="339" t="s">
        <v>188</v>
      </c>
      <c r="H25" s="339" t="s">
        <v>188</v>
      </c>
      <c r="I25" s="339" t="s">
        <v>188</v>
      </c>
    </row>
    <row r="26" spans="1:9" s="14" customFormat="1" ht="14.25" customHeight="1" x14ac:dyDescent="0.25">
      <c r="A26" s="339" t="s">
        <v>52</v>
      </c>
      <c r="B26" s="340" t="s">
        <v>193</v>
      </c>
      <c r="C26" s="339">
        <v>0</v>
      </c>
      <c r="D26" s="339" t="s">
        <v>188</v>
      </c>
      <c r="E26" s="339" t="s">
        <v>188</v>
      </c>
      <c r="F26" s="339" t="s">
        <v>188</v>
      </c>
      <c r="G26" s="339" t="s">
        <v>188</v>
      </c>
      <c r="H26" s="339" t="s">
        <v>188</v>
      </c>
      <c r="I26" s="339" t="s">
        <v>188</v>
      </c>
    </row>
    <row r="27" spans="1:9" s="14" customFormat="1" ht="14.25" customHeight="1" x14ac:dyDescent="0.25">
      <c r="A27" s="339" t="s">
        <v>52</v>
      </c>
      <c r="B27" s="340" t="s">
        <v>194</v>
      </c>
      <c r="C27" s="339">
        <v>0</v>
      </c>
      <c r="D27" s="339" t="s">
        <v>188</v>
      </c>
      <c r="E27" s="339" t="s">
        <v>188</v>
      </c>
      <c r="F27" s="339" t="s">
        <v>188</v>
      </c>
      <c r="G27" s="339" t="s">
        <v>188</v>
      </c>
      <c r="H27" s="339" t="s">
        <v>188</v>
      </c>
      <c r="I27" s="339" t="s">
        <v>188</v>
      </c>
    </row>
    <row r="28" spans="1:9" s="14" customFormat="1" ht="14.25" customHeight="1" x14ac:dyDescent="0.25">
      <c r="A28" s="339" t="s">
        <v>52</v>
      </c>
      <c r="B28" s="340" t="s">
        <v>195</v>
      </c>
      <c r="C28" s="339">
        <v>0</v>
      </c>
      <c r="D28" s="339" t="s">
        <v>188</v>
      </c>
      <c r="E28" s="339" t="s">
        <v>188</v>
      </c>
      <c r="F28" s="339" t="s">
        <v>188</v>
      </c>
      <c r="G28" s="339" t="s">
        <v>188</v>
      </c>
      <c r="H28" s="339" t="s">
        <v>188</v>
      </c>
      <c r="I28" s="339" t="s">
        <v>188</v>
      </c>
    </row>
    <row r="29" spans="1:9" s="14" customFormat="1" ht="14.25" customHeight="1" x14ac:dyDescent="0.25">
      <c r="A29" s="339" t="s">
        <v>52</v>
      </c>
      <c r="B29" s="340" t="s">
        <v>300</v>
      </c>
      <c r="C29" s="339">
        <v>0</v>
      </c>
      <c r="D29" s="339" t="s">
        <v>188</v>
      </c>
      <c r="E29" s="339" t="s">
        <v>188</v>
      </c>
      <c r="F29" s="339" t="s">
        <v>188</v>
      </c>
      <c r="G29" s="339" t="s">
        <v>188</v>
      </c>
      <c r="H29" s="339" t="s">
        <v>188</v>
      </c>
      <c r="I29" s="339" t="s">
        <v>188</v>
      </c>
    </row>
    <row r="30" spans="1:9" s="14" customFormat="1" ht="14.25" customHeight="1" x14ac:dyDescent="0.25">
      <c r="A30" s="339" t="s">
        <v>52</v>
      </c>
      <c r="B30" s="340" t="s">
        <v>301</v>
      </c>
      <c r="C30" s="339">
        <v>0</v>
      </c>
      <c r="D30" s="339" t="s">
        <v>188</v>
      </c>
      <c r="E30" s="339" t="s">
        <v>188</v>
      </c>
      <c r="F30" s="339" t="s">
        <v>188</v>
      </c>
      <c r="G30" s="339" t="s">
        <v>188</v>
      </c>
      <c r="H30" s="339" t="s">
        <v>188</v>
      </c>
      <c r="I30" s="339" t="s">
        <v>188</v>
      </c>
    </row>
    <row r="31" spans="1:9" s="14" customFormat="1" ht="14.25" customHeight="1" x14ac:dyDescent="0.25">
      <c r="A31" s="339" t="s">
        <v>52</v>
      </c>
      <c r="B31" s="340" t="s">
        <v>302</v>
      </c>
      <c r="C31" s="339">
        <v>0</v>
      </c>
      <c r="D31" s="339" t="s">
        <v>188</v>
      </c>
      <c r="E31" s="339" t="s">
        <v>188</v>
      </c>
      <c r="F31" s="339" t="s">
        <v>188</v>
      </c>
      <c r="G31" s="339" t="s">
        <v>188</v>
      </c>
      <c r="H31" s="339" t="s">
        <v>188</v>
      </c>
      <c r="I31" s="339" t="s">
        <v>188</v>
      </c>
    </row>
    <row r="32" spans="1:9" s="14" customFormat="1" ht="14.25" customHeight="1" x14ac:dyDescent="0.25">
      <c r="A32" s="339" t="s">
        <v>52</v>
      </c>
      <c r="B32" s="340" t="s">
        <v>303</v>
      </c>
      <c r="C32" s="339">
        <v>0</v>
      </c>
      <c r="D32" s="339" t="s">
        <v>188</v>
      </c>
      <c r="E32" s="339" t="s">
        <v>188</v>
      </c>
      <c r="F32" s="339" t="s">
        <v>188</v>
      </c>
      <c r="G32" s="339" t="s">
        <v>188</v>
      </c>
      <c r="H32" s="339" t="s">
        <v>188</v>
      </c>
      <c r="I32" s="339" t="s">
        <v>188</v>
      </c>
    </row>
    <row r="33" spans="1:9" s="14" customFormat="1" ht="14.25" customHeight="1" x14ac:dyDescent="0.25">
      <c r="A33" s="339" t="s">
        <v>52</v>
      </c>
      <c r="B33" s="340" t="s">
        <v>644</v>
      </c>
      <c r="C33" s="339">
        <v>0</v>
      </c>
      <c r="D33" s="339" t="s">
        <v>188</v>
      </c>
      <c r="E33" s="339" t="s">
        <v>188</v>
      </c>
      <c r="F33" s="339" t="s">
        <v>188</v>
      </c>
      <c r="G33" s="339" t="s">
        <v>188</v>
      </c>
      <c r="H33" s="339" t="s">
        <v>188</v>
      </c>
      <c r="I33" s="339" t="s">
        <v>188</v>
      </c>
    </row>
    <row r="34" spans="1:9" s="14" customFormat="1" ht="14.25" customHeight="1" x14ac:dyDescent="0.25">
      <c r="A34" s="339" t="s">
        <v>52</v>
      </c>
      <c r="B34" s="340" t="s">
        <v>304</v>
      </c>
      <c r="C34" s="339">
        <v>0</v>
      </c>
      <c r="D34" s="339" t="s">
        <v>188</v>
      </c>
      <c r="E34" s="339" t="s">
        <v>188</v>
      </c>
      <c r="F34" s="339" t="s">
        <v>188</v>
      </c>
      <c r="G34" s="339" t="s">
        <v>188</v>
      </c>
      <c r="H34" s="339" t="s">
        <v>188</v>
      </c>
      <c r="I34" s="339" t="s">
        <v>188</v>
      </c>
    </row>
    <row r="35" spans="1:9" s="14" customFormat="1" ht="14.25" customHeight="1" x14ac:dyDescent="0.25">
      <c r="A35" s="339" t="s">
        <v>52</v>
      </c>
      <c r="B35" s="340" t="s">
        <v>305</v>
      </c>
      <c r="C35" s="339">
        <v>0</v>
      </c>
      <c r="D35" s="339" t="s">
        <v>188</v>
      </c>
      <c r="E35" s="339" t="s">
        <v>188</v>
      </c>
      <c r="F35" s="339" t="s">
        <v>188</v>
      </c>
      <c r="G35" s="339" t="s">
        <v>188</v>
      </c>
      <c r="H35" s="339" t="s">
        <v>188</v>
      </c>
      <c r="I35" s="339" t="s">
        <v>188</v>
      </c>
    </row>
    <row r="36" spans="1:9" s="14" customFormat="1" ht="14.25" customHeight="1" x14ac:dyDescent="0.25">
      <c r="A36" s="339" t="s">
        <v>52</v>
      </c>
      <c r="B36" s="340" t="s">
        <v>196</v>
      </c>
      <c r="C36" s="339">
        <v>0</v>
      </c>
      <c r="D36" s="339" t="s">
        <v>188</v>
      </c>
      <c r="E36" s="339" t="s">
        <v>188</v>
      </c>
      <c r="F36" s="339" t="s">
        <v>188</v>
      </c>
      <c r="G36" s="339" t="s">
        <v>188</v>
      </c>
      <c r="H36" s="339" t="s">
        <v>188</v>
      </c>
      <c r="I36" s="339" t="s">
        <v>188</v>
      </c>
    </row>
    <row r="37" spans="1:9" s="14" customFormat="1" ht="14.25" customHeight="1" x14ac:dyDescent="0.25">
      <c r="A37" s="339" t="s">
        <v>52</v>
      </c>
      <c r="B37" s="340" t="s">
        <v>197</v>
      </c>
      <c r="C37" s="339">
        <v>0</v>
      </c>
      <c r="D37" s="339" t="s">
        <v>188</v>
      </c>
      <c r="E37" s="339" t="s">
        <v>188</v>
      </c>
      <c r="F37" s="339" t="s">
        <v>188</v>
      </c>
      <c r="G37" s="339" t="s">
        <v>188</v>
      </c>
      <c r="H37" s="339" t="s">
        <v>188</v>
      </c>
      <c r="I37" s="339" t="s">
        <v>188</v>
      </c>
    </row>
    <row r="38" spans="1:9" s="14" customFormat="1" ht="14.25" customHeight="1" x14ac:dyDescent="0.25">
      <c r="A38" s="339" t="s">
        <v>52</v>
      </c>
      <c r="B38" s="340" t="s">
        <v>306</v>
      </c>
      <c r="C38" s="339">
        <v>0</v>
      </c>
      <c r="D38" s="339" t="s">
        <v>188</v>
      </c>
      <c r="E38" s="339" t="s">
        <v>188</v>
      </c>
      <c r="F38" s="339" t="s">
        <v>188</v>
      </c>
      <c r="G38" s="339" t="s">
        <v>188</v>
      </c>
      <c r="H38" s="339" t="s">
        <v>188</v>
      </c>
      <c r="I38" s="339" t="s">
        <v>188</v>
      </c>
    </row>
    <row r="39" spans="1:9" s="14" customFormat="1" ht="14.25" customHeight="1" x14ac:dyDescent="0.25">
      <c r="A39" s="339" t="s">
        <v>52</v>
      </c>
      <c r="B39" s="340" t="s">
        <v>307</v>
      </c>
      <c r="C39" s="339">
        <v>0</v>
      </c>
      <c r="D39" s="339" t="s">
        <v>188</v>
      </c>
      <c r="E39" s="339" t="s">
        <v>188</v>
      </c>
      <c r="F39" s="339" t="s">
        <v>188</v>
      </c>
      <c r="G39" s="339" t="s">
        <v>188</v>
      </c>
      <c r="H39" s="339" t="s">
        <v>188</v>
      </c>
      <c r="I39" s="339" t="s">
        <v>188</v>
      </c>
    </row>
    <row r="40" spans="1:9" s="14" customFormat="1" ht="14.25" customHeight="1" x14ac:dyDescent="0.25">
      <c r="A40" s="339" t="s">
        <v>52</v>
      </c>
      <c r="B40" s="340" t="s">
        <v>198</v>
      </c>
      <c r="C40" s="339">
        <v>0</v>
      </c>
      <c r="D40" s="339" t="s">
        <v>188</v>
      </c>
      <c r="E40" s="339" t="s">
        <v>188</v>
      </c>
      <c r="F40" s="339" t="s">
        <v>188</v>
      </c>
      <c r="G40" s="339" t="s">
        <v>188</v>
      </c>
      <c r="H40" s="339" t="s">
        <v>188</v>
      </c>
      <c r="I40" s="339" t="s">
        <v>188</v>
      </c>
    </row>
    <row r="41" spans="1:9" s="14" customFormat="1" ht="14.25" customHeight="1" x14ac:dyDescent="0.25">
      <c r="A41" s="339" t="s">
        <v>54</v>
      </c>
      <c r="B41" s="340" t="s">
        <v>308</v>
      </c>
      <c r="C41" s="339">
        <v>2</v>
      </c>
      <c r="D41" s="339">
        <v>0</v>
      </c>
      <c r="E41" s="339">
        <v>1</v>
      </c>
      <c r="F41" s="339">
        <v>0</v>
      </c>
      <c r="G41" s="339">
        <v>0</v>
      </c>
      <c r="H41" s="339">
        <v>1</v>
      </c>
      <c r="I41" s="339">
        <v>0</v>
      </c>
    </row>
    <row r="42" spans="1:9" s="14" customFormat="1" ht="14.25" customHeight="1" x14ac:dyDescent="0.25">
      <c r="A42" s="339" t="s">
        <v>54</v>
      </c>
      <c r="B42" s="340" t="s">
        <v>309</v>
      </c>
      <c r="C42" s="339">
        <v>0</v>
      </c>
      <c r="D42" s="339" t="s">
        <v>188</v>
      </c>
      <c r="E42" s="339" t="s">
        <v>188</v>
      </c>
      <c r="F42" s="339" t="s">
        <v>188</v>
      </c>
      <c r="G42" s="339" t="s">
        <v>188</v>
      </c>
      <c r="H42" s="339" t="s">
        <v>188</v>
      </c>
      <c r="I42" s="339" t="s">
        <v>188</v>
      </c>
    </row>
    <row r="43" spans="1:9" s="14" customFormat="1" ht="14.25" customHeight="1" x14ac:dyDescent="0.25">
      <c r="A43" s="339" t="s">
        <v>54</v>
      </c>
      <c r="B43" s="340" t="s">
        <v>310</v>
      </c>
      <c r="C43" s="339">
        <v>0</v>
      </c>
      <c r="D43" s="339" t="s">
        <v>188</v>
      </c>
      <c r="E43" s="339" t="s">
        <v>188</v>
      </c>
      <c r="F43" s="339" t="s">
        <v>188</v>
      </c>
      <c r="G43" s="339" t="s">
        <v>188</v>
      </c>
      <c r="H43" s="339" t="s">
        <v>188</v>
      </c>
      <c r="I43" s="339" t="s">
        <v>188</v>
      </c>
    </row>
    <row r="44" spans="1:9" s="14" customFormat="1" ht="14.25" customHeight="1" x14ac:dyDescent="0.25">
      <c r="A44" s="339" t="s">
        <v>54</v>
      </c>
      <c r="B44" s="340" t="s">
        <v>311</v>
      </c>
      <c r="C44" s="339">
        <v>0</v>
      </c>
      <c r="D44" s="339" t="s">
        <v>188</v>
      </c>
      <c r="E44" s="339" t="s">
        <v>188</v>
      </c>
      <c r="F44" s="339" t="s">
        <v>188</v>
      </c>
      <c r="G44" s="339" t="s">
        <v>188</v>
      </c>
      <c r="H44" s="339" t="s">
        <v>188</v>
      </c>
      <c r="I44" s="339" t="s">
        <v>188</v>
      </c>
    </row>
    <row r="45" spans="1:9" s="14" customFormat="1" ht="14.25" customHeight="1" x14ac:dyDescent="0.25">
      <c r="A45" s="339" t="s">
        <v>54</v>
      </c>
      <c r="B45" s="340" t="s">
        <v>199</v>
      </c>
      <c r="C45" s="339">
        <v>1</v>
      </c>
      <c r="D45" s="339">
        <v>0</v>
      </c>
      <c r="E45" s="339">
        <v>0</v>
      </c>
      <c r="F45" s="339">
        <v>0</v>
      </c>
      <c r="G45" s="339">
        <v>0</v>
      </c>
      <c r="H45" s="339">
        <v>1</v>
      </c>
      <c r="I45" s="339">
        <v>0</v>
      </c>
    </row>
    <row r="46" spans="1:9" s="14" customFormat="1" ht="14.25" customHeight="1" x14ac:dyDescent="0.25">
      <c r="A46" s="339" t="s">
        <v>56</v>
      </c>
      <c r="B46" s="340" t="s">
        <v>312</v>
      </c>
      <c r="C46" s="339">
        <v>0</v>
      </c>
      <c r="D46" s="339" t="s">
        <v>188</v>
      </c>
      <c r="E46" s="339" t="s">
        <v>188</v>
      </c>
      <c r="F46" s="339" t="s">
        <v>188</v>
      </c>
      <c r="G46" s="339" t="s">
        <v>188</v>
      </c>
      <c r="H46" s="339" t="s">
        <v>188</v>
      </c>
      <c r="I46" s="339" t="s">
        <v>188</v>
      </c>
    </row>
    <row r="47" spans="1:9" s="14" customFormat="1" ht="14.25" customHeight="1" x14ac:dyDescent="0.25">
      <c r="A47" s="339" t="s">
        <v>56</v>
      </c>
      <c r="B47" s="340" t="s">
        <v>645</v>
      </c>
      <c r="C47" s="339">
        <v>0</v>
      </c>
      <c r="D47" s="339" t="s">
        <v>188</v>
      </c>
      <c r="E47" s="339" t="s">
        <v>188</v>
      </c>
      <c r="F47" s="339" t="s">
        <v>188</v>
      </c>
      <c r="G47" s="339" t="s">
        <v>188</v>
      </c>
      <c r="H47" s="339" t="s">
        <v>188</v>
      </c>
      <c r="I47" s="339" t="s">
        <v>188</v>
      </c>
    </row>
    <row r="48" spans="1:9" s="14" customFormat="1" ht="14.25" customHeight="1" x14ac:dyDescent="0.25">
      <c r="A48" s="339" t="s">
        <v>56</v>
      </c>
      <c r="B48" s="340" t="s">
        <v>313</v>
      </c>
      <c r="C48" s="339">
        <v>0</v>
      </c>
      <c r="D48" s="339" t="s">
        <v>188</v>
      </c>
      <c r="E48" s="339" t="s">
        <v>188</v>
      </c>
      <c r="F48" s="339" t="s">
        <v>188</v>
      </c>
      <c r="G48" s="339" t="s">
        <v>188</v>
      </c>
      <c r="H48" s="339" t="s">
        <v>188</v>
      </c>
      <c r="I48" s="339" t="s">
        <v>188</v>
      </c>
    </row>
    <row r="49" spans="1:9" s="14" customFormat="1" ht="14.25" customHeight="1" x14ac:dyDescent="0.25">
      <c r="A49" s="339" t="s">
        <v>56</v>
      </c>
      <c r="B49" s="340" t="s">
        <v>314</v>
      </c>
      <c r="C49" s="339">
        <v>0</v>
      </c>
      <c r="D49" s="339" t="s">
        <v>188</v>
      </c>
      <c r="E49" s="339" t="s">
        <v>188</v>
      </c>
      <c r="F49" s="339" t="s">
        <v>188</v>
      </c>
      <c r="G49" s="339" t="s">
        <v>188</v>
      </c>
      <c r="H49" s="339" t="s">
        <v>188</v>
      </c>
      <c r="I49" s="339" t="s">
        <v>188</v>
      </c>
    </row>
    <row r="50" spans="1:9" s="14" customFormat="1" ht="14.25" customHeight="1" x14ac:dyDescent="0.25">
      <c r="A50" s="339" t="s">
        <v>60</v>
      </c>
      <c r="B50" s="340" t="s">
        <v>315</v>
      </c>
      <c r="C50" s="339">
        <v>0</v>
      </c>
      <c r="D50" s="339" t="s">
        <v>188</v>
      </c>
      <c r="E50" s="339" t="s">
        <v>188</v>
      </c>
      <c r="F50" s="339" t="s">
        <v>188</v>
      </c>
      <c r="G50" s="339" t="s">
        <v>188</v>
      </c>
      <c r="H50" s="339" t="s">
        <v>188</v>
      </c>
      <c r="I50" s="339" t="s">
        <v>188</v>
      </c>
    </row>
    <row r="51" spans="1:9" s="14" customFormat="1" ht="14.25" customHeight="1" x14ac:dyDescent="0.25">
      <c r="A51" s="339" t="s">
        <v>60</v>
      </c>
      <c r="B51" s="340" t="s">
        <v>200</v>
      </c>
      <c r="C51" s="339">
        <v>0</v>
      </c>
      <c r="D51" s="339" t="s">
        <v>188</v>
      </c>
      <c r="E51" s="339" t="s">
        <v>188</v>
      </c>
      <c r="F51" s="339" t="s">
        <v>188</v>
      </c>
      <c r="G51" s="339" t="s">
        <v>188</v>
      </c>
      <c r="H51" s="339" t="s">
        <v>188</v>
      </c>
      <c r="I51" s="339" t="s">
        <v>188</v>
      </c>
    </row>
    <row r="52" spans="1:9" s="14" customFormat="1" ht="14.25" customHeight="1" x14ac:dyDescent="0.25">
      <c r="A52" s="339" t="s">
        <v>60</v>
      </c>
      <c r="B52" s="340" t="s">
        <v>201</v>
      </c>
      <c r="C52" s="339">
        <v>0</v>
      </c>
      <c r="D52" s="339" t="s">
        <v>188</v>
      </c>
      <c r="E52" s="339" t="s">
        <v>188</v>
      </c>
      <c r="F52" s="339" t="s">
        <v>188</v>
      </c>
      <c r="G52" s="339" t="s">
        <v>188</v>
      </c>
      <c r="H52" s="339" t="s">
        <v>188</v>
      </c>
      <c r="I52" s="339" t="s">
        <v>188</v>
      </c>
    </row>
    <row r="53" spans="1:9" s="14" customFormat="1" ht="14.25" customHeight="1" x14ac:dyDescent="0.25">
      <c r="A53" s="339" t="s">
        <v>60</v>
      </c>
      <c r="B53" s="340" t="s">
        <v>316</v>
      </c>
      <c r="C53" s="339">
        <v>0</v>
      </c>
      <c r="D53" s="339" t="s">
        <v>188</v>
      </c>
      <c r="E53" s="339" t="s">
        <v>188</v>
      </c>
      <c r="F53" s="339" t="s">
        <v>188</v>
      </c>
      <c r="G53" s="339" t="s">
        <v>188</v>
      </c>
      <c r="H53" s="339" t="s">
        <v>188</v>
      </c>
      <c r="I53" s="339" t="s">
        <v>188</v>
      </c>
    </row>
    <row r="54" spans="1:9" s="14" customFormat="1" ht="14.25" customHeight="1" x14ac:dyDescent="0.25">
      <c r="A54" s="339" t="s">
        <v>60</v>
      </c>
      <c r="B54" s="340" t="s">
        <v>647</v>
      </c>
      <c r="C54" s="339">
        <v>0</v>
      </c>
      <c r="D54" s="339" t="s">
        <v>188</v>
      </c>
      <c r="E54" s="339" t="s">
        <v>188</v>
      </c>
      <c r="F54" s="339" t="s">
        <v>188</v>
      </c>
      <c r="G54" s="339" t="s">
        <v>188</v>
      </c>
      <c r="H54" s="339" t="s">
        <v>188</v>
      </c>
      <c r="I54" s="339" t="s">
        <v>188</v>
      </c>
    </row>
    <row r="55" spans="1:9" s="14" customFormat="1" ht="14.25" customHeight="1" x14ac:dyDescent="0.25">
      <c r="A55" s="339" t="s">
        <v>60</v>
      </c>
      <c r="B55" s="340" t="s">
        <v>317</v>
      </c>
      <c r="C55" s="339">
        <v>0</v>
      </c>
      <c r="D55" s="339" t="s">
        <v>188</v>
      </c>
      <c r="E55" s="339" t="s">
        <v>188</v>
      </c>
      <c r="F55" s="339" t="s">
        <v>188</v>
      </c>
      <c r="G55" s="339" t="s">
        <v>188</v>
      </c>
      <c r="H55" s="339" t="s">
        <v>188</v>
      </c>
      <c r="I55" s="339" t="s">
        <v>188</v>
      </c>
    </row>
    <row r="56" spans="1:9" s="14" customFormat="1" ht="14.25" customHeight="1" x14ac:dyDescent="0.25">
      <c r="A56" s="339" t="s">
        <v>60</v>
      </c>
      <c r="B56" s="340" t="s">
        <v>202</v>
      </c>
      <c r="C56" s="339">
        <v>0</v>
      </c>
      <c r="D56" s="339" t="s">
        <v>188</v>
      </c>
      <c r="E56" s="339" t="s">
        <v>188</v>
      </c>
      <c r="F56" s="339" t="s">
        <v>188</v>
      </c>
      <c r="G56" s="339" t="s">
        <v>188</v>
      </c>
      <c r="H56" s="339" t="s">
        <v>188</v>
      </c>
      <c r="I56" s="339" t="s">
        <v>188</v>
      </c>
    </row>
    <row r="57" spans="1:9" s="14" customFormat="1" ht="14.25" customHeight="1" x14ac:dyDescent="0.25">
      <c r="A57" s="339" t="s">
        <v>60</v>
      </c>
      <c r="B57" s="340" t="s">
        <v>318</v>
      </c>
      <c r="C57" s="339">
        <v>0</v>
      </c>
      <c r="D57" s="339" t="s">
        <v>188</v>
      </c>
      <c r="E57" s="339" t="s">
        <v>188</v>
      </c>
      <c r="F57" s="339" t="s">
        <v>188</v>
      </c>
      <c r="G57" s="339" t="s">
        <v>188</v>
      </c>
      <c r="H57" s="339" t="s">
        <v>188</v>
      </c>
      <c r="I57" s="339" t="s">
        <v>188</v>
      </c>
    </row>
    <row r="58" spans="1:9" s="14" customFormat="1" ht="14.25" customHeight="1" x14ac:dyDescent="0.25">
      <c r="A58" s="339" t="s">
        <v>60</v>
      </c>
      <c r="B58" s="340" t="s">
        <v>203</v>
      </c>
      <c r="C58" s="339">
        <v>9</v>
      </c>
      <c r="D58" s="339">
        <v>0</v>
      </c>
      <c r="E58" s="339">
        <v>0</v>
      </c>
      <c r="F58" s="339">
        <v>0</v>
      </c>
      <c r="G58" s="339">
        <v>0</v>
      </c>
      <c r="H58" s="339">
        <v>9</v>
      </c>
      <c r="I58" s="339">
        <v>0</v>
      </c>
    </row>
    <row r="59" spans="1:9" s="14" customFormat="1" ht="14.25" customHeight="1" x14ac:dyDescent="0.25">
      <c r="A59" s="339" t="s">
        <v>60</v>
      </c>
      <c r="B59" s="340" t="s">
        <v>204</v>
      </c>
      <c r="C59" s="339">
        <v>0</v>
      </c>
      <c r="D59" s="339" t="s">
        <v>188</v>
      </c>
      <c r="E59" s="339" t="s">
        <v>188</v>
      </c>
      <c r="F59" s="339" t="s">
        <v>188</v>
      </c>
      <c r="G59" s="339" t="s">
        <v>188</v>
      </c>
      <c r="H59" s="339" t="s">
        <v>188</v>
      </c>
      <c r="I59" s="339" t="s">
        <v>188</v>
      </c>
    </row>
    <row r="60" spans="1:9" s="14" customFormat="1" ht="14.25" customHeight="1" x14ac:dyDescent="0.25">
      <c r="A60" s="339" t="s">
        <v>60</v>
      </c>
      <c r="B60" s="340" t="s">
        <v>205</v>
      </c>
      <c r="C60" s="339">
        <v>0</v>
      </c>
      <c r="D60" s="339" t="s">
        <v>188</v>
      </c>
      <c r="E60" s="339" t="s">
        <v>188</v>
      </c>
      <c r="F60" s="339" t="s">
        <v>188</v>
      </c>
      <c r="G60" s="339" t="s">
        <v>188</v>
      </c>
      <c r="H60" s="339" t="s">
        <v>188</v>
      </c>
      <c r="I60" s="339" t="s">
        <v>188</v>
      </c>
    </row>
    <row r="61" spans="1:9" s="14" customFormat="1" ht="14.25" customHeight="1" x14ac:dyDescent="0.25">
      <c r="A61" s="339" t="s">
        <v>60</v>
      </c>
      <c r="B61" s="340" t="s">
        <v>319</v>
      </c>
      <c r="C61" s="339">
        <v>0</v>
      </c>
      <c r="D61" s="339" t="s">
        <v>188</v>
      </c>
      <c r="E61" s="339" t="s">
        <v>188</v>
      </c>
      <c r="F61" s="339" t="s">
        <v>188</v>
      </c>
      <c r="G61" s="339" t="s">
        <v>188</v>
      </c>
      <c r="H61" s="339" t="s">
        <v>188</v>
      </c>
      <c r="I61" s="339" t="s">
        <v>188</v>
      </c>
    </row>
    <row r="62" spans="1:9" s="14" customFormat="1" ht="14.25" customHeight="1" x14ac:dyDescent="0.25">
      <c r="A62" s="339" t="s">
        <v>60</v>
      </c>
      <c r="B62" s="340" t="s">
        <v>320</v>
      </c>
      <c r="C62" s="339">
        <v>0</v>
      </c>
      <c r="D62" s="339" t="s">
        <v>188</v>
      </c>
      <c r="E62" s="339" t="s">
        <v>188</v>
      </c>
      <c r="F62" s="339" t="s">
        <v>188</v>
      </c>
      <c r="G62" s="339" t="s">
        <v>188</v>
      </c>
      <c r="H62" s="339" t="s">
        <v>188</v>
      </c>
      <c r="I62" s="339" t="s">
        <v>188</v>
      </c>
    </row>
    <row r="63" spans="1:9" s="14" customFormat="1" ht="14.25" customHeight="1" x14ac:dyDescent="0.25">
      <c r="A63" s="339" t="s">
        <v>60</v>
      </c>
      <c r="B63" s="340" t="s">
        <v>321</v>
      </c>
      <c r="C63" s="339">
        <v>0</v>
      </c>
      <c r="D63" s="339" t="s">
        <v>188</v>
      </c>
      <c r="E63" s="339" t="s">
        <v>188</v>
      </c>
      <c r="F63" s="339" t="s">
        <v>188</v>
      </c>
      <c r="G63" s="339" t="s">
        <v>188</v>
      </c>
      <c r="H63" s="339" t="s">
        <v>188</v>
      </c>
      <c r="I63" s="339" t="s">
        <v>188</v>
      </c>
    </row>
    <row r="64" spans="1:9" s="14" customFormat="1" ht="14.25" customHeight="1" x14ac:dyDescent="0.25">
      <c r="A64" s="339" t="s">
        <v>60</v>
      </c>
      <c r="B64" s="340" t="s">
        <v>322</v>
      </c>
      <c r="C64" s="339">
        <v>0</v>
      </c>
      <c r="D64" s="339" t="s">
        <v>188</v>
      </c>
      <c r="E64" s="339" t="s">
        <v>188</v>
      </c>
      <c r="F64" s="339" t="s">
        <v>188</v>
      </c>
      <c r="G64" s="339" t="s">
        <v>188</v>
      </c>
      <c r="H64" s="339" t="s">
        <v>188</v>
      </c>
      <c r="I64" s="339" t="s">
        <v>188</v>
      </c>
    </row>
    <row r="65" spans="1:9" s="14" customFormat="1" ht="14.25" customHeight="1" x14ac:dyDescent="0.25">
      <c r="A65" s="339" t="s">
        <v>60</v>
      </c>
      <c r="B65" s="340" t="s">
        <v>646</v>
      </c>
      <c r="C65" s="339">
        <v>16</v>
      </c>
      <c r="D65" s="339">
        <v>0</v>
      </c>
      <c r="E65" s="339">
        <v>0</v>
      </c>
      <c r="F65" s="339">
        <v>0</v>
      </c>
      <c r="G65" s="339">
        <v>0</v>
      </c>
      <c r="H65" s="339">
        <v>16</v>
      </c>
      <c r="I65" s="339">
        <v>0</v>
      </c>
    </row>
    <row r="66" spans="1:9" s="14" customFormat="1" ht="14.25" customHeight="1" x14ac:dyDescent="0.25">
      <c r="A66" s="339" t="s">
        <v>60</v>
      </c>
      <c r="B66" s="340" t="s">
        <v>323</v>
      </c>
      <c r="C66" s="339">
        <v>9</v>
      </c>
      <c r="D66" s="339">
        <v>0</v>
      </c>
      <c r="E66" s="339">
        <v>9</v>
      </c>
      <c r="F66" s="339">
        <v>0</v>
      </c>
      <c r="G66" s="339">
        <v>0</v>
      </c>
      <c r="H66" s="339">
        <v>0</v>
      </c>
      <c r="I66" s="339">
        <v>0</v>
      </c>
    </row>
    <row r="67" spans="1:9" s="14" customFormat="1" ht="14.25" customHeight="1" x14ac:dyDescent="0.25">
      <c r="A67" s="339" t="s">
        <v>60</v>
      </c>
      <c r="B67" s="340" t="s">
        <v>206</v>
      </c>
      <c r="C67" s="339">
        <v>0</v>
      </c>
      <c r="D67" s="339" t="s">
        <v>188</v>
      </c>
      <c r="E67" s="339" t="s">
        <v>188</v>
      </c>
      <c r="F67" s="339" t="s">
        <v>188</v>
      </c>
      <c r="G67" s="339" t="s">
        <v>188</v>
      </c>
      <c r="H67" s="339" t="s">
        <v>188</v>
      </c>
      <c r="I67" s="339" t="s">
        <v>188</v>
      </c>
    </row>
    <row r="68" spans="1:9" s="14" customFormat="1" ht="14.25" customHeight="1" x14ac:dyDescent="0.25">
      <c r="A68" s="339" t="s">
        <v>60</v>
      </c>
      <c r="B68" s="340" t="s">
        <v>324</v>
      </c>
      <c r="C68" s="339">
        <v>10</v>
      </c>
      <c r="D68" s="339">
        <v>0</v>
      </c>
      <c r="E68" s="339">
        <v>10</v>
      </c>
      <c r="F68" s="339">
        <v>0</v>
      </c>
      <c r="G68" s="339">
        <v>0</v>
      </c>
      <c r="H68" s="339">
        <v>0</v>
      </c>
      <c r="I68" s="339">
        <v>0</v>
      </c>
    </row>
    <row r="69" spans="1:9" s="14" customFormat="1" ht="14.25" customHeight="1" x14ac:dyDescent="0.25">
      <c r="A69" s="339" t="s">
        <v>60</v>
      </c>
      <c r="B69" s="340" t="s">
        <v>325</v>
      </c>
      <c r="C69" s="339">
        <v>7</v>
      </c>
      <c r="D69" s="339">
        <v>0</v>
      </c>
      <c r="E69" s="339">
        <v>7</v>
      </c>
      <c r="F69" s="339">
        <v>0</v>
      </c>
      <c r="G69" s="339">
        <v>0</v>
      </c>
      <c r="H69" s="339">
        <v>0</v>
      </c>
      <c r="I69" s="339">
        <v>0</v>
      </c>
    </row>
    <row r="70" spans="1:9" s="14" customFormat="1" ht="14.25" customHeight="1" x14ac:dyDescent="0.25">
      <c r="A70" s="339" t="s">
        <v>60</v>
      </c>
      <c r="B70" s="340" t="s">
        <v>326</v>
      </c>
      <c r="C70" s="339">
        <v>0</v>
      </c>
      <c r="D70" s="339" t="s">
        <v>188</v>
      </c>
      <c r="E70" s="339" t="s">
        <v>188</v>
      </c>
      <c r="F70" s="339" t="s">
        <v>188</v>
      </c>
      <c r="G70" s="339" t="s">
        <v>188</v>
      </c>
      <c r="H70" s="339" t="s">
        <v>188</v>
      </c>
      <c r="I70" s="339" t="s">
        <v>188</v>
      </c>
    </row>
    <row r="71" spans="1:9" s="14" customFormat="1" ht="14.25" customHeight="1" x14ac:dyDescent="0.25">
      <c r="A71" s="339" t="s">
        <v>60</v>
      </c>
      <c r="B71" s="340" t="s">
        <v>207</v>
      </c>
      <c r="C71" s="339">
        <v>0</v>
      </c>
      <c r="D71" s="339" t="s">
        <v>188</v>
      </c>
      <c r="E71" s="339" t="s">
        <v>188</v>
      </c>
      <c r="F71" s="339" t="s">
        <v>188</v>
      </c>
      <c r="G71" s="339" t="s">
        <v>188</v>
      </c>
      <c r="H71" s="339" t="s">
        <v>188</v>
      </c>
      <c r="I71" s="339" t="s">
        <v>188</v>
      </c>
    </row>
    <row r="72" spans="1:9" s="14" customFormat="1" ht="14.25" customHeight="1" x14ac:dyDescent="0.25">
      <c r="A72" s="339" t="s">
        <v>60</v>
      </c>
      <c r="B72" s="340" t="s">
        <v>208</v>
      </c>
      <c r="C72" s="339">
        <v>0</v>
      </c>
      <c r="D72" s="339" t="s">
        <v>188</v>
      </c>
      <c r="E72" s="339" t="s">
        <v>188</v>
      </c>
      <c r="F72" s="339" t="s">
        <v>188</v>
      </c>
      <c r="G72" s="339" t="s">
        <v>188</v>
      </c>
      <c r="H72" s="339" t="s">
        <v>188</v>
      </c>
      <c r="I72" s="339" t="s">
        <v>188</v>
      </c>
    </row>
    <row r="73" spans="1:9" s="14" customFormat="1" ht="14.25" customHeight="1" x14ac:dyDescent="0.25">
      <c r="A73" s="339" t="s">
        <v>60</v>
      </c>
      <c r="B73" s="340" t="s">
        <v>209</v>
      </c>
      <c r="C73" s="339">
        <v>0</v>
      </c>
      <c r="D73" s="339" t="s">
        <v>188</v>
      </c>
      <c r="E73" s="339" t="s">
        <v>188</v>
      </c>
      <c r="F73" s="339" t="s">
        <v>188</v>
      </c>
      <c r="G73" s="339" t="s">
        <v>188</v>
      </c>
      <c r="H73" s="339" t="s">
        <v>188</v>
      </c>
      <c r="I73" s="339" t="s">
        <v>188</v>
      </c>
    </row>
    <row r="74" spans="1:9" s="14" customFormat="1" ht="14.25" customHeight="1" x14ac:dyDescent="0.25">
      <c r="A74" s="339" t="s">
        <v>60</v>
      </c>
      <c r="B74" s="340" t="s">
        <v>327</v>
      </c>
      <c r="C74" s="339">
        <v>1</v>
      </c>
      <c r="D74" s="339">
        <v>0</v>
      </c>
      <c r="E74" s="339">
        <v>0</v>
      </c>
      <c r="F74" s="339">
        <v>0</v>
      </c>
      <c r="G74" s="339">
        <v>0</v>
      </c>
      <c r="H74" s="339">
        <v>0</v>
      </c>
      <c r="I74" s="339">
        <v>1</v>
      </c>
    </row>
    <row r="75" spans="1:9" s="14" customFormat="1" ht="14.25" customHeight="1" x14ac:dyDescent="0.25">
      <c r="A75" s="339" t="s">
        <v>62</v>
      </c>
      <c r="B75" s="340" t="s">
        <v>328</v>
      </c>
      <c r="C75" s="339">
        <v>9</v>
      </c>
      <c r="D75" s="339">
        <v>0</v>
      </c>
      <c r="E75" s="339">
        <v>0</v>
      </c>
      <c r="F75" s="339">
        <v>0</v>
      </c>
      <c r="G75" s="339">
        <v>0</v>
      </c>
      <c r="H75" s="339">
        <v>9</v>
      </c>
      <c r="I75" s="339">
        <v>0</v>
      </c>
    </row>
    <row r="76" spans="1:9" s="14" customFormat="1" ht="14.25" customHeight="1" x14ac:dyDescent="0.25">
      <c r="A76" s="339" t="s">
        <v>62</v>
      </c>
      <c r="B76" s="340" t="s">
        <v>211</v>
      </c>
      <c r="C76" s="339">
        <v>0</v>
      </c>
      <c r="D76" s="339" t="s">
        <v>188</v>
      </c>
      <c r="E76" s="339" t="s">
        <v>188</v>
      </c>
      <c r="F76" s="339" t="s">
        <v>188</v>
      </c>
      <c r="G76" s="339" t="s">
        <v>188</v>
      </c>
      <c r="H76" s="339" t="s">
        <v>188</v>
      </c>
      <c r="I76" s="339" t="s">
        <v>188</v>
      </c>
    </row>
    <row r="77" spans="1:9" s="14" customFormat="1" ht="14.25" customHeight="1" x14ac:dyDescent="0.25">
      <c r="A77" s="339" t="s">
        <v>62</v>
      </c>
      <c r="B77" s="340" t="s">
        <v>212</v>
      </c>
      <c r="C77" s="339">
        <v>0</v>
      </c>
      <c r="D77" s="339" t="s">
        <v>188</v>
      </c>
      <c r="E77" s="339" t="s">
        <v>188</v>
      </c>
      <c r="F77" s="339" t="s">
        <v>188</v>
      </c>
      <c r="G77" s="339" t="s">
        <v>188</v>
      </c>
      <c r="H77" s="339" t="s">
        <v>188</v>
      </c>
      <c r="I77" s="339" t="s">
        <v>188</v>
      </c>
    </row>
    <row r="78" spans="1:9" s="14" customFormat="1" ht="14.25" customHeight="1" x14ac:dyDescent="0.25">
      <c r="A78" s="339" t="s">
        <v>62</v>
      </c>
      <c r="B78" s="340" t="s">
        <v>329</v>
      </c>
      <c r="C78" s="339">
        <v>0</v>
      </c>
      <c r="D78" s="339" t="s">
        <v>188</v>
      </c>
      <c r="E78" s="339" t="s">
        <v>188</v>
      </c>
      <c r="F78" s="339" t="s">
        <v>188</v>
      </c>
      <c r="G78" s="339" t="s">
        <v>188</v>
      </c>
      <c r="H78" s="339" t="s">
        <v>188</v>
      </c>
      <c r="I78" s="339" t="s">
        <v>188</v>
      </c>
    </row>
    <row r="79" spans="1:9" s="14" customFormat="1" ht="14.25" customHeight="1" x14ac:dyDescent="0.25">
      <c r="A79" s="339" t="s">
        <v>62</v>
      </c>
      <c r="B79" s="340" t="s">
        <v>213</v>
      </c>
      <c r="C79" s="339">
        <v>0</v>
      </c>
      <c r="D79" s="339" t="s">
        <v>188</v>
      </c>
      <c r="E79" s="339" t="s">
        <v>188</v>
      </c>
      <c r="F79" s="339" t="s">
        <v>188</v>
      </c>
      <c r="G79" s="339" t="s">
        <v>188</v>
      </c>
      <c r="H79" s="339" t="s">
        <v>188</v>
      </c>
      <c r="I79" s="339" t="s">
        <v>188</v>
      </c>
    </row>
    <row r="80" spans="1:9" s="14" customFormat="1" ht="14.25" customHeight="1" x14ac:dyDescent="0.25">
      <c r="A80" s="339" t="s">
        <v>62</v>
      </c>
      <c r="B80" s="340" t="s">
        <v>215</v>
      </c>
      <c r="C80" s="339">
        <v>15</v>
      </c>
      <c r="D80" s="339">
        <v>0</v>
      </c>
      <c r="E80" s="339">
        <v>0</v>
      </c>
      <c r="F80" s="339">
        <v>0</v>
      </c>
      <c r="G80" s="339">
        <v>0</v>
      </c>
      <c r="H80" s="339">
        <v>15</v>
      </c>
      <c r="I80" s="339">
        <v>0</v>
      </c>
    </row>
    <row r="81" spans="1:9" s="14" customFormat="1" ht="14.25" customHeight="1" x14ac:dyDescent="0.25">
      <c r="A81" s="339" t="s">
        <v>62</v>
      </c>
      <c r="B81" s="340" t="s">
        <v>330</v>
      </c>
      <c r="C81" s="339">
        <v>0</v>
      </c>
      <c r="D81" s="339" t="s">
        <v>188</v>
      </c>
      <c r="E81" s="339" t="s">
        <v>188</v>
      </c>
      <c r="F81" s="339" t="s">
        <v>188</v>
      </c>
      <c r="G81" s="339" t="s">
        <v>188</v>
      </c>
      <c r="H81" s="339" t="s">
        <v>188</v>
      </c>
      <c r="I81" s="339" t="s">
        <v>188</v>
      </c>
    </row>
    <row r="82" spans="1:9" s="14" customFormat="1" ht="14.25" customHeight="1" x14ac:dyDescent="0.25">
      <c r="A82" s="339" t="s">
        <v>62</v>
      </c>
      <c r="B82" s="340" t="s">
        <v>331</v>
      </c>
      <c r="C82" s="339">
        <v>0</v>
      </c>
      <c r="D82" s="339" t="s">
        <v>188</v>
      </c>
      <c r="E82" s="339" t="s">
        <v>188</v>
      </c>
      <c r="F82" s="339" t="s">
        <v>188</v>
      </c>
      <c r="G82" s="339" t="s">
        <v>188</v>
      </c>
      <c r="H82" s="339" t="s">
        <v>188</v>
      </c>
      <c r="I82" s="339" t="s">
        <v>188</v>
      </c>
    </row>
    <row r="83" spans="1:9" s="14" customFormat="1" ht="14.25" customHeight="1" x14ac:dyDescent="0.25">
      <c r="A83" s="339" t="s">
        <v>62</v>
      </c>
      <c r="B83" s="340" t="s">
        <v>214</v>
      </c>
      <c r="C83" s="339">
        <v>0</v>
      </c>
      <c r="D83" s="339" t="s">
        <v>188</v>
      </c>
      <c r="E83" s="339" t="s">
        <v>188</v>
      </c>
      <c r="F83" s="339" t="s">
        <v>188</v>
      </c>
      <c r="G83" s="339" t="s">
        <v>188</v>
      </c>
      <c r="H83" s="339" t="s">
        <v>188</v>
      </c>
      <c r="I83" s="339" t="s">
        <v>188</v>
      </c>
    </row>
    <row r="84" spans="1:9" s="14" customFormat="1" ht="14.25" customHeight="1" x14ac:dyDescent="0.25">
      <c r="A84" s="339" t="s">
        <v>62</v>
      </c>
      <c r="B84" s="340" t="s">
        <v>332</v>
      </c>
      <c r="C84" s="339">
        <v>0</v>
      </c>
      <c r="D84" s="339" t="s">
        <v>188</v>
      </c>
      <c r="E84" s="339" t="s">
        <v>188</v>
      </c>
      <c r="F84" s="339" t="s">
        <v>188</v>
      </c>
      <c r="G84" s="339" t="s">
        <v>188</v>
      </c>
      <c r="H84" s="339" t="s">
        <v>188</v>
      </c>
      <c r="I84" s="339" t="s">
        <v>188</v>
      </c>
    </row>
    <row r="85" spans="1:9" s="14" customFormat="1" ht="14.25" customHeight="1" x14ac:dyDescent="0.25">
      <c r="A85" s="339" t="s">
        <v>62</v>
      </c>
      <c r="B85" s="340" t="s">
        <v>210</v>
      </c>
      <c r="C85" s="339">
        <v>0</v>
      </c>
      <c r="D85" s="339" t="s">
        <v>188</v>
      </c>
      <c r="E85" s="339" t="s">
        <v>188</v>
      </c>
      <c r="F85" s="339" t="s">
        <v>188</v>
      </c>
      <c r="G85" s="339" t="s">
        <v>188</v>
      </c>
      <c r="H85" s="339" t="s">
        <v>188</v>
      </c>
      <c r="I85" s="339" t="s">
        <v>188</v>
      </c>
    </row>
    <row r="86" spans="1:9" s="14" customFormat="1" ht="14.25" customHeight="1" x14ac:dyDescent="0.25">
      <c r="A86" s="339" t="s">
        <v>62</v>
      </c>
      <c r="B86" s="340" t="s">
        <v>648</v>
      </c>
      <c r="C86" s="339">
        <v>0</v>
      </c>
      <c r="D86" s="339" t="s">
        <v>188</v>
      </c>
      <c r="E86" s="339" t="s">
        <v>188</v>
      </c>
      <c r="F86" s="339" t="s">
        <v>188</v>
      </c>
      <c r="G86" s="339" t="s">
        <v>188</v>
      </c>
      <c r="H86" s="339" t="s">
        <v>188</v>
      </c>
      <c r="I86" s="339" t="s">
        <v>188</v>
      </c>
    </row>
    <row r="87" spans="1:9" s="14" customFormat="1" ht="14.25" customHeight="1" x14ac:dyDescent="0.25">
      <c r="A87" s="339" t="s">
        <v>62</v>
      </c>
      <c r="B87" s="340" t="s">
        <v>642</v>
      </c>
      <c r="C87" s="339">
        <v>0</v>
      </c>
      <c r="D87" s="339" t="s">
        <v>188</v>
      </c>
      <c r="E87" s="339" t="s">
        <v>188</v>
      </c>
      <c r="F87" s="339" t="s">
        <v>188</v>
      </c>
      <c r="G87" s="339" t="s">
        <v>188</v>
      </c>
      <c r="H87" s="339" t="s">
        <v>188</v>
      </c>
      <c r="I87" s="339" t="s">
        <v>188</v>
      </c>
    </row>
    <row r="88" spans="1:9" s="14" customFormat="1" ht="14.25" customHeight="1" x14ac:dyDescent="0.25">
      <c r="A88" s="339" t="s">
        <v>64</v>
      </c>
      <c r="B88" s="340" t="s">
        <v>333</v>
      </c>
      <c r="C88" s="339">
        <v>0</v>
      </c>
      <c r="D88" s="339" t="s">
        <v>188</v>
      </c>
      <c r="E88" s="339" t="s">
        <v>188</v>
      </c>
      <c r="F88" s="339" t="s">
        <v>188</v>
      </c>
      <c r="G88" s="339" t="s">
        <v>188</v>
      </c>
      <c r="H88" s="339" t="s">
        <v>188</v>
      </c>
      <c r="I88" s="339" t="s">
        <v>188</v>
      </c>
    </row>
    <row r="89" spans="1:9" s="14" customFormat="1" ht="14.25" customHeight="1" x14ac:dyDescent="0.25">
      <c r="A89" s="339" t="s">
        <v>64</v>
      </c>
      <c r="B89" s="340" t="s">
        <v>334</v>
      </c>
      <c r="C89" s="339">
        <v>0</v>
      </c>
      <c r="D89" s="339" t="s">
        <v>188</v>
      </c>
      <c r="E89" s="339" t="s">
        <v>188</v>
      </c>
      <c r="F89" s="339" t="s">
        <v>188</v>
      </c>
      <c r="G89" s="339" t="s">
        <v>188</v>
      </c>
      <c r="H89" s="339" t="s">
        <v>188</v>
      </c>
      <c r="I89" s="339" t="s">
        <v>188</v>
      </c>
    </row>
    <row r="90" spans="1:9" s="14" customFormat="1" ht="14.25" customHeight="1" x14ac:dyDescent="0.25">
      <c r="A90" s="339" t="s">
        <v>66</v>
      </c>
      <c r="B90" s="340" t="s">
        <v>643</v>
      </c>
      <c r="C90" s="339">
        <v>0</v>
      </c>
      <c r="D90" s="339" t="s">
        <v>188</v>
      </c>
      <c r="E90" s="339" t="s">
        <v>188</v>
      </c>
      <c r="F90" s="339" t="s">
        <v>188</v>
      </c>
      <c r="G90" s="339" t="s">
        <v>188</v>
      </c>
      <c r="H90" s="339" t="s">
        <v>188</v>
      </c>
      <c r="I90" s="339" t="s">
        <v>188</v>
      </c>
    </row>
    <row r="91" spans="1:9" s="14" customFormat="1" ht="14.25" customHeight="1" x14ac:dyDescent="0.25">
      <c r="A91" s="339" t="s">
        <v>66</v>
      </c>
      <c r="B91" s="340" t="s">
        <v>335</v>
      </c>
      <c r="C91" s="339">
        <v>0</v>
      </c>
      <c r="D91" s="339" t="s">
        <v>188</v>
      </c>
      <c r="E91" s="339" t="s">
        <v>188</v>
      </c>
      <c r="F91" s="339" t="s">
        <v>188</v>
      </c>
      <c r="G91" s="339" t="s">
        <v>188</v>
      </c>
      <c r="H91" s="339" t="s">
        <v>188</v>
      </c>
      <c r="I91" s="339" t="s">
        <v>188</v>
      </c>
    </row>
    <row r="92" spans="1:9" s="14" customFormat="1" ht="14.25" customHeight="1" x14ac:dyDescent="0.25">
      <c r="A92" s="339" t="s">
        <v>68</v>
      </c>
      <c r="B92" s="340" t="s">
        <v>336</v>
      </c>
      <c r="C92" s="339">
        <v>0</v>
      </c>
      <c r="D92" s="339" t="s">
        <v>188</v>
      </c>
      <c r="E92" s="339" t="s">
        <v>188</v>
      </c>
      <c r="F92" s="339" t="s">
        <v>188</v>
      </c>
      <c r="G92" s="339" t="s">
        <v>188</v>
      </c>
      <c r="H92" s="339" t="s">
        <v>188</v>
      </c>
      <c r="I92" s="339" t="s">
        <v>188</v>
      </c>
    </row>
    <row r="93" spans="1:9" s="14" customFormat="1" ht="14.25" customHeight="1" x14ac:dyDescent="0.25">
      <c r="A93" s="339" t="s">
        <v>68</v>
      </c>
      <c r="B93" s="340" t="s">
        <v>337</v>
      </c>
      <c r="C93" s="339">
        <v>0</v>
      </c>
      <c r="D93" s="339" t="s">
        <v>188</v>
      </c>
      <c r="E93" s="339" t="s">
        <v>188</v>
      </c>
      <c r="F93" s="339" t="s">
        <v>188</v>
      </c>
      <c r="G93" s="339" t="s">
        <v>188</v>
      </c>
      <c r="H93" s="339" t="s">
        <v>188</v>
      </c>
      <c r="I93" s="339" t="s">
        <v>188</v>
      </c>
    </row>
    <row r="94" spans="1:9" s="14" customFormat="1" ht="14.25" customHeight="1" x14ac:dyDescent="0.25">
      <c r="A94" s="339" t="s">
        <v>68</v>
      </c>
      <c r="B94" s="340" t="s">
        <v>216</v>
      </c>
      <c r="C94" s="339">
        <v>0</v>
      </c>
      <c r="D94" s="339" t="s">
        <v>188</v>
      </c>
      <c r="E94" s="339" t="s">
        <v>188</v>
      </c>
      <c r="F94" s="339" t="s">
        <v>188</v>
      </c>
      <c r="G94" s="339" t="s">
        <v>188</v>
      </c>
      <c r="H94" s="339" t="s">
        <v>188</v>
      </c>
      <c r="I94" s="339" t="s">
        <v>188</v>
      </c>
    </row>
    <row r="95" spans="1:9" s="14" customFormat="1" ht="14.25" customHeight="1" x14ac:dyDescent="0.25">
      <c r="A95" s="339" t="s">
        <v>68</v>
      </c>
      <c r="B95" s="340" t="s">
        <v>338</v>
      </c>
      <c r="C95" s="339">
        <v>0</v>
      </c>
      <c r="D95" s="339" t="s">
        <v>188</v>
      </c>
      <c r="E95" s="339" t="s">
        <v>188</v>
      </c>
      <c r="F95" s="339" t="s">
        <v>188</v>
      </c>
      <c r="G95" s="339" t="s">
        <v>188</v>
      </c>
      <c r="H95" s="339" t="s">
        <v>188</v>
      </c>
      <c r="I95" s="339" t="s">
        <v>188</v>
      </c>
    </row>
    <row r="96" spans="1:9" s="14" customFormat="1" ht="14.25" customHeight="1" x14ac:dyDescent="0.25">
      <c r="A96" s="339" t="s">
        <v>68</v>
      </c>
      <c r="B96" s="340" t="s">
        <v>339</v>
      </c>
      <c r="C96" s="339">
        <v>0</v>
      </c>
      <c r="D96" s="339" t="s">
        <v>188</v>
      </c>
      <c r="E96" s="339" t="s">
        <v>188</v>
      </c>
      <c r="F96" s="339" t="s">
        <v>188</v>
      </c>
      <c r="G96" s="339" t="s">
        <v>188</v>
      </c>
      <c r="H96" s="339" t="s">
        <v>188</v>
      </c>
      <c r="I96" s="339" t="s">
        <v>188</v>
      </c>
    </row>
    <row r="97" spans="1:9" s="14" customFormat="1" ht="14.25" customHeight="1" x14ac:dyDescent="0.25">
      <c r="A97" s="339" t="s">
        <v>70</v>
      </c>
      <c r="B97" s="340" t="s">
        <v>340</v>
      </c>
      <c r="C97" s="339">
        <v>0</v>
      </c>
      <c r="D97" s="339" t="s">
        <v>188</v>
      </c>
      <c r="E97" s="339" t="s">
        <v>188</v>
      </c>
      <c r="F97" s="339" t="s">
        <v>188</v>
      </c>
      <c r="G97" s="339" t="s">
        <v>188</v>
      </c>
      <c r="H97" s="339" t="s">
        <v>188</v>
      </c>
      <c r="I97" s="339" t="s">
        <v>188</v>
      </c>
    </row>
    <row r="98" spans="1:9" s="14" customFormat="1" ht="14.25" customHeight="1" x14ac:dyDescent="0.25">
      <c r="A98" s="339" t="s">
        <v>70</v>
      </c>
      <c r="B98" s="340" t="s">
        <v>217</v>
      </c>
      <c r="C98" s="339">
        <v>0</v>
      </c>
      <c r="D98" s="339" t="s">
        <v>188</v>
      </c>
      <c r="E98" s="339" t="s">
        <v>188</v>
      </c>
      <c r="F98" s="339" t="s">
        <v>188</v>
      </c>
      <c r="G98" s="339" t="s">
        <v>188</v>
      </c>
      <c r="H98" s="339" t="s">
        <v>188</v>
      </c>
      <c r="I98" s="339" t="s">
        <v>188</v>
      </c>
    </row>
    <row r="99" spans="1:9" s="14" customFormat="1" ht="14.25" customHeight="1" x14ac:dyDescent="0.25">
      <c r="A99" s="339" t="s">
        <v>70</v>
      </c>
      <c r="B99" s="340" t="s">
        <v>218</v>
      </c>
      <c r="C99" s="339">
        <v>0</v>
      </c>
      <c r="D99" s="339" t="s">
        <v>188</v>
      </c>
      <c r="E99" s="339" t="s">
        <v>188</v>
      </c>
      <c r="F99" s="339" t="s">
        <v>188</v>
      </c>
      <c r="G99" s="339" t="s">
        <v>188</v>
      </c>
      <c r="H99" s="339" t="s">
        <v>188</v>
      </c>
      <c r="I99" s="339" t="s">
        <v>188</v>
      </c>
    </row>
    <row r="100" spans="1:9" s="14" customFormat="1" ht="14.25" customHeight="1" x14ac:dyDescent="0.25">
      <c r="A100" s="339" t="s">
        <v>70</v>
      </c>
      <c r="B100" s="340" t="s">
        <v>219</v>
      </c>
      <c r="C100" s="339">
        <v>11</v>
      </c>
      <c r="D100" s="339">
        <v>0</v>
      </c>
      <c r="E100" s="339">
        <v>0</v>
      </c>
      <c r="F100" s="339">
        <v>0</v>
      </c>
      <c r="G100" s="339">
        <v>0</v>
      </c>
      <c r="H100" s="339">
        <v>0</v>
      </c>
      <c r="I100" s="339">
        <v>11</v>
      </c>
    </row>
    <row r="101" spans="1:9" s="14" customFormat="1" ht="14.25" customHeight="1" x14ac:dyDescent="0.25">
      <c r="A101" s="339" t="s">
        <v>70</v>
      </c>
      <c r="B101" s="340" t="s">
        <v>341</v>
      </c>
      <c r="C101" s="339">
        <v>0</v>
      </c>
      <c r="D101" s="339" t="s">
        <v>188</v>
      </c>
      <c r="E101" s="339" t="s">
        <v>188</v>
      </c>
      <c r="F101" s="339" t="s">
        <v>188</v>
      </c>
      <c r="G101" s="339" t="s">
        <v>188</v>
      </c>
      <c r="H101" s="339" t="s">
        <v>188</v>
      </c>
      <c r="I101" s="339" t="s">
        <v>188</v>
      </c>
    </row>
    <row r="102" spans="1:9" s="14" customFormat="1" ht="14.25" customHeight="1" x14ac:dyDescent="0.25">
      <c r="A102" s="339" t="s">
        <v>70</v>
      </c>
      <c r="B102" s="340" t="s">
        <v>342</v>
      </c>
      <c r="C102" s="339">
        <v>0</v>
      </c>
      <c r="D102" s="339" t="s">
        <v>188</v>
      </c>
      <c r="E102" s="339" t="s">
        <v>188</v>
      </c>
      <c r="F102" s="339" t="s">
        <v>188</v>
      </c>
      <c r="G102" s="339" t="s">
        <v>188</v>
      </c>
      <c r="H102" s="339" t="s">
        <v>188</v>
      </c>
      <c r="I102" s="339" t="s">
        <v>188</v>
      </c>
    </row>
    <row r="103" spans="1:9" s="14" customFormat="1" ht="14.25" customHeight="1" x14ac:dyDescent="0.25">
      <c r="A103" s="339" t="s">
        <v>70</v>
      </c>
      <c r="B103" s="340" t="s">
        <v>343</v>
      </c>
      <c r="C103" s="339">
        <v>0</v>
      </c>
      <c r="D103" s="339" t="s">
        <v>188</v>
      </c>
      <c r="E103" s="339" t="s">
        <v>188</v>
      </c>
      <c r="F103" s="339" t="s">
        <v>188</v>
      </c>
      <c r="G103" s="339" t="s">
        <v>188</v>
      </c>
      <c r="H103" s="339" t="s">
        <v>188</v>
      </c>
      <c r="I103" s="339" t="s">
        <v>188</v>
      </c>
    </row>
    <row r="104" spans="1:9" s="14" customFormat="1" ht="14.25" customHeight="1" x14ac:dyDescent="0.25">
      <c r="A104" s="339" t="s">
        <v>70</v>
      </c>
      <c r="B104" s="340" t="s">
        <v>344</v>
      </c>
      <c r="C104" s="339">
        <v>0</v>
      </c>
      <c r="D104" s="339" t="s">
        <v>188</v>
      </c>
      <c r="E104" s="339" t="s">
        <v>188</v>
      </c>
      <c r="F104" s="339" t="s">
        <v>188</v>
      </c>
      <c r="G104" s="339" t="s">
        <v>188</v>
      </c>
      <c r="H104" s="339" t="s">
        <v>188</v>
      </c>
      <c r="I104" s="339" t="s">
        <v>188</v>
      </c>
    </row>
    <row r="105" spans="1:9" s="14" customFormat="1" ht="14.25" customHeight="1" x14ac:dyDescent="0.25">
      <c r="A105" s="339" t="s">
        <v>70</v>
      </c>
      <c r="B105" s="340" t="s">
        <v>220</v>
      </c>
      <c r="C105" s="339">
        <v>0</v>
      </c>
      <c r="D105" s="339" t="s">
        <v>188</v>
      </c>
      <c r="E105" s="339" t="s">
        <v>188</v>
      </c>
      <c r="F105" s="339" t="s">
        <v>188</v>
      </c>
      <c r="G105" s="339" t="s">
        <v>188</v>
      </c>
      <c r="H105" s="339" t="s">
        <v>188</v>
      </c>
      <c r="I105" s="339" t="s">
        <v>188</v>
      </c>
    </row>
    <row r="106" spans="1:9" s="14" customFormat="1" ht="14.25" customHeight="1" x14ac:dyDescent="0.25">
      <c r="A106" s="339" t="s">
        <v>70</v>
      </c>
      <c r="B106" s="340" t="s">
        <v>345</v>
      </c>
      <c r="C106" s="339">
        <v>18</v>
      </c>
      <c r="D106" s="339">
        <v>0</v>
      </c>
      <c r="E106" s="339">
        <v>18</v>
      </c>
      <c r="F106" s="339">
        <v>0</v>
      </c>
      <c r="G106" s="339">
        <v>0</v>
      </c>
      <c r="H106" s="339">
        <v>0</v>
      </c>
      <c r="I106" s="339">
        <v>0</v>
      </c>
    </row>
    <row r="107" spans="1:9" s="14" customFormat="1" ht="14.25" customHeight="1" x14ac:dyDescent="0.25">
      <c r="A107" s="339" t="s">
        <v>70</v>
      </c>
      <c r="B107" s="340" t="s">
        <v>221</v>
      </c>
      <c r="C107" s="339">
        <v>0</v>
      </c>
      <c r="D107" s="339" t="s">
        <v>188</v>
      </c>
      <c r="E107" s="339" t="s">
        <v>188</v>
      </c>
      <c r="F107" s="339" t="s">
        <v>188</v>
      </c>
      <c r="G107" s="339" t="s">
        <v>188</v>
      </c>
      <c r="H107" s="339" t="s">
        <v>188</v>
      </c>
      <c r="I107" s="339" t="s">
        <v>188</v>
      </c>
    </row>
    <row r="108" spans="1:9" s="14" customFormat="1" ht="14.25" customHeight="1" x14ac:dyDescent="0.25">
      <c r="A108" s="339" t="s">
        <v>72</v>
      </c>
      <c r="B108" s="340" t="s">
        <v>222</v>
      </c>
      <c r="C108" s="339">
        <v>0</v>
      </c>
      <c r="D108" s="339" t="s">
        <v>188</v>
      </c>
      <c r="E108" s="339" t="s">
        <v>188</v>
      </c>
      <c r="F108" s="339" t="s">
        <v>188</v>
      </c>
      <c r="G108" s="339" t="s">
        <v>188</v>
      </c>
      <c r="H108" s="339" t="s">
        <v>188</v>
      </c>
      <c r="I108" s="339" t="s">
        <v>188</v>
      </c>
    </row>
    <row r="109" spans="1:9" s="14" customFormat="1" ht="14.25" customHeight="1" x14ac:dyDescent="0.25">
      <c r="A109" s="339" t="s">
        <v>72</v>
      </c>
      <c r="B109" s="340" t="s">
        <v>223</v>
      </c>
      <c r="C109" s="339">
        <v>0</v>
      </c>
      <c r="D109" s="339" t="s">
        <v>188</v>
      </c>
      <c r="E109" s="339" t="s">
        <v>188</v>
      </c>
      <c r="F109" s="339" t="s">
        <v>188</v>
      </c>
      <c r="G109" s="339" t="s">
        <v>188</v>
      </c>
      <c r="H109" s="339" t="s">
        <v>188</v>
      </c>
      <c r="I109" s="339" t="s">
        <v>188</v>
      </c>
    </row>
    <row r="110" spans="1:9" s="14" customFormat="1" ht="14.25" customHeight="1" x14ac:dyDescent="0.25">
      <c r="A110" s="339" t="s">
        <v>72</v>
      </c>
      <c r="B110" s="340" t="s">
        <v>224</v>
      </c>
      <c r="C110" s="339">
        <v>0</v>
      </c>
      <c r="D110" s="339" t="s">
        <v>188</v>
      </c>
      <c r="E110" s="339" t="s">
        <v>188</v>
      </c>
      <c r="F110" s="339" t="s">
        <v>188</v>
      </c>
      <c r="G110" s="339" t="s">
        <v>188</v>
      </c>
      <c r="H110" s="339" t="s">
        <v>188</v>
      </c>
      <c r="I110" s="339" t="s">
        <v>188</v>
      </c>
    </row>
    <row r="111" spans="1:9" s="14" customFormat="1" ht="14.25" customHeight="1" x14ac:dyDescent="0.25">
      <c r="A111" s="339" t="s">
        <v>72</v>
      </c>
      <c r="B111" s="340" t="s">
        <v>225</v>
      </c>
      <c r="C111" s="339">
        <v>37</v>
      </c>
      <c r="D111" s="339">
        <v>0</v>
      </c>
      <c r="E111" s="339">
        <v>1</v>
      </c>
      <c r="F111" s="339">
        <v>0</v>
      </c>
      <c r="G111" s="339">
        <v>0</v>
      </c>
      <c r="H111" s="339">
        <v>36</v>
      </c>
      <c r="I111" s="339">
        <v>0</v>
      </c>
    </row>
    <row r="112" spans="1:9" s="14" customFormat="1" ht="14.25" customHeight="1" x14ac:dyDescent="0.25">
      <c r="A112" s="339" t="s">
        <v>72</v>
      </c>
      <c r="B112" s="340" t="s">
        <v>346</v>
      </c>
      <c r="C112" s="339">
        <v>0</v>
      </c>
      <c r="D112" s="339" t="s">
        <v>188</v>
      </c>
      <c r="E112" s="339" t="s">
        <v>188</v>
      </c>
      <c r="F112" s="339" t="s">
        <v>188</v>
      </c>
      <c r="G112" s="339" t="s">
        <v>188</v>
      </c>
      <c r="H112" s="339" t="s">
        <v>188</v>
      </c>
      <c r="I112" s="339" t="s">
        <v>188</v>
      </c>
    </row>
    <row r="113" spans="1:9" s="14" customFormat="1" ht="14.25" customHeight="1" x14ac:dyDescent="0.25">
      <c r="A113" s="339" t="s">
        <v>72</v>
      </c>
      <c r="B113" s="340" t="s">
        <v>347</v>
      </c>
      <c r="C113" s="339">
        <v>16</v>
      </c>
      <c r="D113" s="339">
        <v>0</v>
      </c>
      <c r="E113" s="339">
        <v>0</v>
      </c>
      <c r="F113" s="339">
        <v>0</v>
      </c>
      <c r="G113" s="339">
        <v>0</v>
      </c>
      <c r="H113" s="339">
        <v>16</v>
      </c>
      <c r="I113" s="339">
        <v>0</v>
      </c>
    </row>
    <row r="114" spans="1:9" s="14" customFormat="1" ht="14.25" customHeight="1" x14ac:dyDescent="0.25">
      <c r="A114" s="339" t="s">
        <v>72</v>
      </c>
      <c r="B114" s="340" t="s">
        <v>348</v>
      </c>
      <c r="C114" s="339">
        <v>0</v>
      </c>
      <c r="D114" s="339" t="s">
        <v>188</v>
      </c>
      <c r="E114" s="339" t="s">
        <v>188</v>
      </c>
      <c r="F114" s="339" t="s">
        <v>188</v>
      </c>
      <c r="G114" s="339" t="s">
        <v>188</v>
      </c>
      <c r="H114" s="339" t="s">
        <v>188</v>
      </c>
      <c r="I114" s="339" t="s">
        <v>188</v>
      </c>
    </row>
    <row r="115" spans="1:9" s="14" customFormat="1" ht="14.25" customHeight="1" x14ac:dyDescent="0.25">
      <c r="A115" s="339" t="s">
        <v>72</v>
      </c>
      <c r="B115" s="340" t="s">
        <v>349</v>
      </c>
      <c r="C115" s="339">
        <v>4</v>
      </c>
      <c r="D115" s="339">
        <v>0</v>
      </c>
      <c r="E115" s="339">
        <v>0</v>
      </c>
      <c r="F115" s="339">
        <v>0</v>
      </c>
      <c r="G115" s="339">
        <v>0</v>
      </c>
      <c r="H115" s="339">
        <v>4</v>
      </c>
      <c r="I115" s="339">
        <v>0</v>
      </c>
    </row>
    <row r="116" spans="1:9" s="14" customFormat="1" ht="14.25" customHeight="1" x14ac:dyDescent="0.25">
      <c r="A116" s="339" t="s">
        <v>72</v>
      </c>
      <c r="B116" s="340" t="s">
        <v>350</v>
      </c>
      <c r="C116" s="339">
        <v>0</v>
      </c>
      <c r="D116" s="339" t="s">
        <v>188</v>
      </c>
      <c r="E116" s="339" t="s">
        <v>188</v>
      </c>
      <c r="F116" s="339" t="s">
        <v>188</v>
      </c>
      <c r="G116" s="339" t="s">
        <v>188</v>
      </c>
      <c r="H116" s="339" t="s">
        <v>188</v>
      </c>
      <c r="I116" s="339" t="s">
        <v>188</v>
      </c>
    </row>
    <row r="117" spans="1:9" s="14" customFormat="1" ht="14.25" customHeight="1" x14ac:dyDescent="0.25">
      <c r="A117" s="339" t="s">
        <v>74</v>
      </c>
      <c r="B117" s="340" t="s">
        <v>226</v>
      </c>
      <c r="C117" s="339">
        <v>0</v>
      </c>
      <c r="D117" s="339" t="s">
        <v>188</v>
      </c>
      <c r="E117" s="339" t="s">
        <v>188</v>
      </c>
      <c r="F117" s="339" t="s">
        <v>188</v>
      </c>
      <c r="G117" s="339" t="s">
        <v>188</v>
      </c>
      <c r="H117" s="339" t="s">
        <v>188</v>
      </c>
      <c r="I117" s="339" t="s">
        <v>188</v>
      </c>
    </row>
    <row r="118" spans="1:9" s="14" customFormat="1" ht="14.25" customHeight="1" x14ac:dyDescent="0.25">
      <c r="A118" s="339" t="s">
        <v>74</v>
      </c>
      <c r="B118" s="340" t="s">
        <v>351</v>
      </c>
      <c r="C118" s="339">
        <v>0</v>
      </c>
      <c r="D118" s="339" t="s">
        <v>188</v>
      </c>
      <c r="E118" s="339" t="s">
        <v>188</v>
      </c>
      <c r="F118" s="339" t="s">
        <v>188</v>
      </c>
      <c r="G118" s="339" t="s">
        <v>188</v>
      </c>
      <c r="H118" s="339" t="s">
        <v>188</v>
      </c>
      <c r="I118" s="339" t="s">
        <v>188</v>
      </c>
    </row>
    <row r="119" spans="1:9" s="14" customFormat="1" ht="14.25" customHeight="1" x14ac:dyDescent="0.25">
      <c r="A119" s="339" t="s">
        <v>74</v>
      </c>
      <c r="B119" s="340" t="s">
        <v>352</v>
      </c>
      <c r="C119" s="339">
        <v>0</v>
      </c>
      <c r="D119" s="339" t="s">
        <v>188</v>
      </c>
      <c r="E119" s="339" t="s">
        <v>188</v>
      </c>
      <c r="F119" s="339" t="s">
        <v>188</v>
      </c>
      <c r="G119" s="339" t="s">
        <v>188</v>
      </c>
      <c r="H119" s="339" t="s">
        <v>188</v>
      </c>
      <c r="I119" s="339" t="s">
        <v>188</v>
      </c>
    </row>
    <row r="120" spans="1:9" s="14" customFormat="1" ht="14.25" customHeight="1" x14ac:dyDescent="0.25">
      <c r="A120" s="339" t="s">
        <v>74</v>
      </c>
      <c r="B120" s="340" t="s">
        <v>353</v>
      </c>
      <c r="C120" s="339">
        <v>0</v>
      </c>
      <c r="D120" s="339" t="s">
        <v>188</v>
      </c>
      <c r="E120" s="339" t="s">
        <v>188</v>
      </c>
      <c r="F120" s="339" t="s">
        <v>188</v>
      </c>
      <c r="G120" s="339" t="s">
        <v>188</v>
      </c>
      <c r="H120" s="339" t="s">
        <v>188</v>
      </c>
      <c r="I120" s="339" t="s">
        <v>188</v>
      </c>
    </row>
    <row r="121" spans="1:9" s="14" customFormat="1" ht="14.25" customHeight="1" x14ac:dyDescent="0.25">
      <c r="A121" s="339" t="s">
        <v>76</v>
      </c>
      <c r="B121" s="340" t="s">
        <v>656</v>
      </c>
      <c r="C121" s="339">
        <v>0</v>
      </c>
      <c r="D121" s="339" t="s">
        <v>188</v>
      </c>
      <c r="E121" s="339" t="s">
        <v>188</v>
      </c>
      <c r="F121" s="339" t="s">
        <v>188</v>
      </c>
      <c r="G121" s="339" t="s">
        <v>188</v>
      </c>
      <c r="H121" s="339" t="s">
        <v>188</v>
      </c>
      <c r="I121" s="339" t="s">
        <v>188</v>
      </c>
    </row>
    <row r="122" spans="1:9" s="14" customFormat="1" ht="14.25" customHeight="1" x14ac:dyDescent="0.25">
      <c r="A122" s="339" t="s">
        <v>76</v>
      </c>
      <c r="B122" s="340" t="s">
        <v>354</v>
      </c>
      <c r="C122" s="339">
        <v>0</v>
      </c>
      <c r="D122" s="339" t="s">
        <v>188</v>
      </c>
      <c r="E122" s="339" t="s">
        <v>188</v>
      </c>
      <c r="F122" s="339" t="s">
        <v>188</v>
      </c>
      <c r="G122" s="339" t="s">
        <v>188</v>
      </c>
      <c r="H122" s="339" t="s">
        <v>188</v>
      </c>
      <c r="I122" s="339" t="s">
        <v>188</v>
      </c>
    </row>
    <row r="123" spans="1:9" s="14" customFormat="1" ht="14.25" customHeight="1" x14ac:dyDescent="0.25">
      <c r="A123" s="339" t="s">
        <v>79</v>
      </c>
      <c r="B123" s="340" t="s">
        <v>355</v>
      </c>
      <c r="C123" s="339">
        <v>5</v>
      </c>
      <c r="D123" s="339">
        <v>0</v>
      </c>
      <c r="E123" s="339">
        <v>0</v>
      </c>
      <c r="F123" s="339">
        <v>0</v>
      </c>
      <c r="G123" s="339">
        <v>0</v>
      </c>
      <c r="H123" s="339">
        <v>5</v>
      </c>
      <c r="I123" s="339">
        <v>0</v>
      </c>
    </row>
    <row r="124" spans="1:9" s="14" customFormat="1" ht="14.25" customHeight="1" x14ac:dyDescent="0.25">
      <c r="A124" s="339" t="s">
        <v>81</v>
      </c>
      <c r="B124" s="340" t="s">
        <v>356</v>
      </c>
      <c r="C124" s="339">
        <v>0</v>
      </c>
      <c r="D124" s="339" t="s">
        <v>188</v>
      </c>
      <c r="E124" s="339" t="s">
        <v>188</v>
      </c>
      <c r="F124" s="339" t="s">
        <v>188</v>
      </c>
      <c r="G124" s="339" t="s">
        <v>188</v>
      </c>
      <c r="H124" s="339" t="s">
        <v>188</v>
      </c>
      <c r="I124" s="339" t="s">
        <v>188</v>
      </c>
    </row>
    <row r="125" spans="1:9" s="14" customFormat="1" ht="14.25" customHeight="1" x14ac:dyDescent="0.25">
      <c r="A125" s="339" t="s">
        <v>83</v>
      </c>
      <c r="B125" s="340" t="s">
        <v>357</v>
      </c>
      <c r="C125" s="339">
        <v>0</v>
      </c>
      <c r="D125" s="339" t="s">
        <v>188</v>
      </c>
      <c r="E125" s="339" t="s">
        <v>188</v>
      </c>
      <c r="F125" s="339" t="s">
        <v>188</v>
      </c>
      <c r="G125" s="339" t="s">
        <v>188</v>
      </c>
      <c r="H125" s="339" t="s">
        <v>188</v>
      </c>
      <c r="I125" s="339" t="s">
        <v>188</v>
      </c>
    </row>
    <row r="126" spans="1:9" s="14" customFormat="1" ht="14.25" customHeight="1" x14ac:dyDescent="0.25">
      <c r="A126" s="339" t="s">
        <v>83</v>
      </c>
      <c r="B126" s="340" t="s">
        <v>358</v>
      </c>
      <c r="C126" s="339">
        <v>0</v>
      </c>
      <c r="D126" s="339" t="s">
        <v>188</v>
      </c>
      <c r="E126" s="339" t="s">
        <v>188</v>
      </c>
      <c r="F126" s="339" t="s">
        <v>188</v>
      </c>
      <c r="G126" s="339" t="s">
        <v>188</v>
      </c>
      <c r="H126" s="339" t="s">
        <v>188</v>
      </c>
      <c r="I126" s="339" t="s">
        <v>188</v>
      </c>
    </row>
    <row r="127" spans="1:9" s="14" customFormat="1" ht="14.25" customHeight="1" x14ac:dyDescent="0.25">
      <c r="A127" s="339" t="s">
        <v>83</v>
      </c>
      <c r="B127" s="340" t="s">
        <v>227</v>
      </c>
      <c r="C127" s="339">
        <v>0</v>
      </c>
      <c r="D127" s="339" t="s">
        <v>188</v>
      </c>
      <c r="E127" s="339" t="s">
        <v>188</v>
      </c>
      <c r="F127" s="339" t="s">
        <v>188</v>
      </c>
      <c r="G127" s="339" t="s">
        <v>188</v>
      </c>
      <c r="H127" s="339" t="s">
        <v>188</v>
      </c>
      <c r="I127" s="339" t="s">
        <v>188</v>
      </c>
    </row>
    <row r="128" spans="1:9" s="14" customFormat="1" ht="14.25" customHeight="1" x14ac:dyDescent="0.25">
      <c r="A128" s="339" t="s">
        <v>83</v>
      </c>
      <c r="B128" s="340" t="s">
        <v>228</v>
      </c>
      <c r="C128" s="339">
        <v>0</v>
      </c>
      <c r="D128" s="339" t="s">
        <v>188</v>
      </c>
      <c r="E128" s="339" t="s">
        <v>188</v>
      </c>
      <c r="F128" s="339" t="s">
        <v>188</v>
      </c>
      <c r="G128" s="339" t="s">
        <v>188</v>
      </c>
      <c r="H128" s="339" t="s">
        <v>188</v>
      </c>
      <c r="I128" s="339" t="s">
        <v>188</v>
      </c>
    </row>
    <row r="129" spans="1:9" s="14" customFormat="1" ht="14.25" customHeight="1" x14ac:dyDescent="0.25">
      <c r="A129" s="339" t="s">
        <v>83</v>
      </c>
      <c r="B129" s="340" t="s">
        <v>359</v>
      </c>
      <c r="C129" s="339">
        <v>0</v>
      </c>
      <c r="D129" s="339" t="s">
        <v>188</v>
      </c>
      <c r="E129" s="339" t="s">
        <v>188</v>
      </c>
      <c r="F129" s="339" t="s">
        <v>188</v>
      </c>
      <c r="G129" s="339" t="s">
        <v>188</v>
      </c>
      <c r="H129" s="339" t="s">
        <v>188</v>
      </c>
      <c r="I129" s="339" t="s">
        <v>188</v>
      </c>
    </row>
    <row r="130" spans="1:9" s="14" customFormat="1" ht="14.25" customHeight="1" x14ac:dyDescent="0.25">
      <c r="A130" s="339" t="s">
        <v>83</v>
      </c>
      <c r="B130" s="340" t="s">
        <v>229</v>
      </c>
      <c r="C130" s="339">
        <v>0</v>
      </c>
      <c r="D130" s="339" t="s">
        <v>188</v>
      </c>
      <c r="E130" s="339" t="s">
        <v>188</v>
      </c>
      <c r="F130" s="339" t="s">
        <v>188</v>
      </c>
      <c r="G130" s="339" t="s">
        <v>188</v>
      </c>
      <c r="H130" s="339" t="s">
        <v>188</v>
      </c>
      <c r="I130" s="339" t="s">
        <v>188</v>
      </c>
    </row>
    <row r="131" spans="1:9" s="14" customFormat="1" ht="14.25" customHeight="1" x14ac:dyDescent="0.25">
      <c r="A131" s="339" t="s">
        <v>83</v>
      </c>
      <c r="B131" s="340" t="s">
        <v>360</v>
      </c>
      <c r="C131" s="339">
        <v>0</v>
      </c>
      <c r="D131" s="339" t="s">
        <v>188</v>
      </c>
      <c r="E131" s="339" t="s">
        <v>188</v>
      </c>
      <c r="F131" s="339" t="s">
        <v>188</v>
      </c>
      <c r="G131" s="339" t="s">
        <v>188</v>
      </c>
      <c r="H131" s="339" t="s">
        <v>188</v>
      </c>
      <c r="I131" s="339" t="s">
        <v>188</v>
      </c>
    </row>
    <row r="132" spans="1:9" s="14" customFormat="1" ht="14.25" customHeight="1" x14ac:dyDescent="0.25">
      <c r="A132" s="339" t="s">
        <v>83</v>
      </c>
      <c r="B132" s="340" t="s">
        <v>361</v>
      </c>
      <c r="C132" s="339">
        <v>0</v>
      </c>
      <c r="D132" s="339" t="s">
        <v>188</v>
      </c>
      <c r="E132" s="339" t="s">
        <v>188</v>
      </c>
      <c r="F132" s="339" t="s">
        <v>188</v>
      </c>
      <c r="G132" s="339" t="s">
        <v>188</v>
      </c>
      <c r="H132" s="339" t="s">
        <v>188</v>
      </c>
      <c r="I132" s="339" t="s">
        <v>188</v>
      </c>
    </row>
    <row r="133" spans="1:9" s="14" customFormat="1" ht="14.25" customHeight="1" x14ac:dyDescent="0.25">
      <c r="A133" s="339" t="s">
        <v>83</v>
      </c>
      <c r="B133" s="340" t="s">
        <v>362</v>
      </c>
      <c r="C133" s="339">
        <v>0</v>
      </c>
      <c r="D133" s="339" t="s">
        <v>188</v>
      </c>
      <c r="E133" s="339" t="s">
        <v>188</v>
      </c>
      <c r="F133" s="339" t="s">
        <v>188</v>
      </c>
      <c r="G133" s="339" t="s">
        <v>188</v>
      </c>
      <c r="H133" s="339" t="s">
        <v>188</v>
      </c>
      <c r="I133" s="339" t="s">
        <v>188</v>
      </c>
    </row>
    <row r="134" spans="1:9" s="14" customFormat="1" ht="14.25" customHeight="1" x14ac:dyDescent="0.25">
      <c r="A134" s="339" t="s">
        <v>85</v>
      </c>
      <c r="B134" s="340" t="s">
        <v>230</v>
      </c>
      <c r="C134" s="339">
        <v>0</v>
      </c>
      <c r="D134" s="339" t="s">
        <v>188</v>
      </c>
      <c r="E134" s="339" t="s">
        <v>188</v>
      </c>
      <c r="F134" s="339" t="s">
        <v>188</v>
      </c>
      <c r="G134" s="339" t="s">
        <v>188</v>
      </c>
      <c r="H134" s="339" t="s">
        <v>188</v>
      </c>
      <c r="I134" s="339" t="s">
        <v>188</v>
      </c>
    </row>
    <row r="135" spans="1:9" s="14" customFormat="1" ht="14.25" customHeight="1" x14ac:dyDescent="0.25">
      <c r="A135" s="339" t="s">
        <v>85</v>
      </c>
      <c r="B135" s="340" t="s">
        <v>231</v>
      </c>
      <c r="C135" s="339">
        <v>0</v>
      </c>
      <c r="D135" s="339" t="s">
        <v>188</v>
      </c>
      <c r="E135" s="339" t="s">
        <v>188</v>
      </c>
      <c r="F135" s="339" t="s">
        <v>188</v>
      </c>
      <c r="G135" s="339" t="s">
        <v>188</v>
      </c>
      <c r="H135" s="339" t="s">
        <v>188</v>
      </c>
      <c r="I135" s="339" t="s">
        <v>188</v>
      </c>
    </row>
    <row r="136" spans="1:9" s="14" customFormat="1" ht="14.25" customHeight="1" x14ac:dyDescent="0.25">
      <c r="A136" s="339" t="s">
        <v>85</v>
      </c>
      <c r="B136" s="340" t="s">
        <v>232</v>
      </c>
      <c r="C136" s="339">
        <v>0</v>
      </c>
      <c r="D136" s="339" t="s">
        <v>188</v>
      </c>
      <c r="E136" s="339" t="s">
        <v>188</v>
      </c>
      <c r="F136" s="339" t="s">
        <v>188</v>
      </c>
      <c r="G136" s="339" t="s">
        <v>188</v>
      </c>
      <c r="H136" s="339" t="s">
        <v>188</v>
      </c>
      <c r="I136" s="339" t="s">
        <v>188</v>
      </c>
    </row>
    <row r="137" spans="1:9" s="14" customFormat="1" ht="14.25" customHeight="1" x14ac:dyDescent="0.25">
      <c r="A137" s="339" t="s">
        <v>85</v>
      </c>
      <c r="B137" s="340" t="s">
        <v>233</v>
      </c>
      <c r="C137" s="339">
        <v>0</v>
      </c>
      <c r="D137" s="339" t="s">
        <v>188</v>
      </c>
      <c r="E137" s="339" t="s">
        <v>188</v>
      </c>
      <c r="F137" s="339" t="s">
        <v>188</v>
      </c>
      <c r="G137" s="339" t="s">
        <v>188</v>
      </c>
      <c r="H137" s="339" t="s">
        <v>188</v>
      </c>
      <c r="I137" s="339" t="s">
        <v>188</v>
      </c>
    </row>
    <row r="138" spans="1:9" s="14" customFormat="1" ht="14.25" customHeight="1" x14ac:dyDescent="0.25">
      <c r="A138" s="339" t="s">
        <v>85</v>
      </c>
      <c r="B138" s="340" t="s">
        <v>363</v>
      </c>
      <c r="C138" s="339">
        <v>0</v>
      </c>
      <c r="D138" s="339" t="s">
        <v>188</v>
      </c>
      <c r="E138" s="339" t="s">
        <v>188</v>
      </c>
      <c r="F138" s="339" t="s">
        <v>188</v>
      </c>
      <c r="G138" s="339" t="s">
        <v>188</v>
      </c>
      <c r="H138" s="339" t="s">
        <v>188</v>
      </c>
      <c r="I138" s="339" t="s">
        <v>188</v>
      </c>
    </row>
    <row r="139" spans="1:9" s="14" customFormat="1" ht="14.25" customHeight="1" x14ac:dyDescent="0.25">
      <c r="A139" s="339" t="s">
        <v>85</v>
      </c>
      <c r="B139" s="340" t="s">
        <v>364</v>
      </c>
      <c r="C139" s="339">
        <v>5</v>
      </c>
      <c r="D139" s="339">
        <v>0</v>
      </c>
      <c r="E139" s="339">
        <v>5</v>
      </c>
      <c r="F139" s="339">
        <v>0</v>
      </c>
      <c r="G139" s="339">
        <v>0</v>
      </c>
      <c r="H139" s="339">
        <v>0</v>
      </c>
      <c r="I139" s="339">
        <v>0</v>
      </c>
    </row>
    <row r="140" spans="1:9" s="14" customFormat="1" ht="14.25" customHeight="1" x14ac:dyDescent="0.25">
      <c r="A140" s="339" t="s">
        <v>85</v>
      </c>
      <c r="B140" s="340" t="s">
        <v>234</v>
      </c>
      <c r="C140" s="339">
        <v>0</v>
      </c>
      <c r="D140" s="339" t="s">
        <v>188</v>
      </c>
      <c r="E140" s="339" t="s">
        <v>188</v>
      </c>
      <c r="F140" s="339" t="s">
        <v>188</v>
      </c>
      <c r="G140" s="339" t="s">
        <v>188</v>
      </c>
      <c r="H140" s="339" t="s">
        <v>188</v>
      </c>
      <c r="I140" s="339" t="s">
        <v>188</v>
      </c>
    </row>
    <row r="141" spans="1:9" s="14" customFormat="1" ht="14.25" customHeight="1" x14ac:dyDescent="0.25">
      <c r="A141" s="339" t="s">
        <v>85</v>
      </c>
      <c r="B141" s="340" t="s">
        <v>365</v>
      </c>
      <c r="C141" s="339">
        <v>0</v>
      </c>
      <c r="D141" s="339" t="s">
        <v>188</v>
      </c>
      <c r="E141" s="339" t="s">
        <v>188</v>
      </c>
      <c r="F141" s="339" t="s">
        <v>188</v>
      </c>
      <c r="G141" s="339" t="s">
        <v>188</v>
      </c>
      <c r="H141" s="339" t="s">
        <v>188</v>
      </c>
      <c r="I141" s="339" t="s">
        <v>188</v>
      </c>
    </row>
    <row r="142" spans="1:9" s="14" customFormat="1" ht="14.25" customHeight="1" x14ac:dyDescent="0.25">
      <c r="A142" s="339" t="s">
        <v>85</v>
      </c>
      <c r="B142" s="340" t="s">
        <v>366</v>
      </c>
      <c r="C142" s="339">
        <v>19</v>
      </c>
      <c r="D142" s="339">
        <v>0</v>
      </c>
      <c r="E142" s="339">
        <v>0</v>
      </c>
      <c r="F142" s="339">
        <v>1</v>
      </c>
      <c r="G142" s="339">
        <v>18</v>
      </c>
      <c r="H142" s="339">
        <v>0</v>
      </c>
      <c r="I142" s="339">
        <v>0</v>
      </c>
    </row>
    <row r="143" spans="1:9" s="14" customFormat="1" ht="14.25" customHeight="1" x14ac:dyDescent="0.25">
      <c r="A143" s="339" t="s">
        <v>85</v>
      </c>
      <c r="B143" s="340" t="s">
        <v>235</v>
      </c>
      <c r="C143" s="339">
        <v>0</v>
      </c>
      <c r="D143" s="339" t="s">
        <v>188</v>
      </c>
      <c r="E143" s="339" t="s">
        <v>188</v>
      </c>
      <c r="F143" s="339" t="s">
        <v>188</v>
      </c>
      <c r="G143" s="339" t="s">
        <v>188</v>
      </c>
      <c r="H143" s="339" t="s">
        <v>188</v>
      </c>
      <c r="I143" s="339" t="s">
        <v>188</v>
      </c>
    </row>
    <row r="144" spans="1:9" s="14" customFormat="1" ht="14.25" customHeight="1" x14ac:dyDescent="0.25">
      <c r="A144" s="339" t="s">
        <v>87</v>
      </c>
      <c r="B144" s="340" t="s">
        <v>367</v>
      </c>
      <c r="C144" s="339">
        <v>0</v>
      </c>
      <c r="D144" s="339" t="s">
        <v>188</v>
      </c>
      <c r="E144" s="339" t="s">
        <v>188</v>
      </c>
      <c r="F144" s="339" t="s">
        <v>188</v>
      </c>
      <c r="G144" s="339" t="s">
        <v>188</v>
      </c>
      <c r="H144" s="339" t="s">
        <v>188</v>
      </c>
      <c r="I144" s="339" t="s">
        <v>188</v>
      </c>
    </row>
    <row r="145" spans="1:9" s="14" customFormat="1" ht="14.25" customHeight="1" x14ac:dyDescent="0.25">
      <c r="A145" s="339" t="s">
        <v>87</v>
      </c>
      <c r="B145" s="340" t="s">
        <v>236</v>
      </c>
      <c r="C145" s="339">
        <v>14</v>
      </c>
      <c r="D145" s="339">
        <v>0</v>
      </c>
      <c r="E145" s="339">
        <v>14</v>
      </c>
      <c r="F145" s="339">
        <v>0</v>
      </c>
      <c r="G145" s="339">
        <v>0</v>
      </c>
      <c r="H145" s="339">
        <v>0</v>
      </c>
      <c r="I145" s="339">
        <v>0</v>
      </c>
    </row>
    <row r="146" spans="1:9" s="14" customFormat="1" ht="14.25" customHeight="1" x14ac:dyDescent="0.25">
      <c r="A146" s="339" t="s">
        <v>87</v>
      </c>
      <c r="B146" s="340" t="s">
        <v>368</v>
      </c>
      <c r="C146" s="339">
        <v>0</v>
      </c>
      <c r="D146" s="339" t="s">
        <v>188</v>
      </c>
      <c r="E146" s="339" t="s">
        <v>188</v>
      </c>
      <c r="F146" s="339" t="s">
        <v>188</v>
      </c>
      <c r="G146" s="339" t="s">
        <v>188</v>
      </c>
      <c r="H146" s="339" t="s">
        <v>188</v>
      </c>
      <c r="I146" s="339" t="s">
        <v>188</v>
      </c>
    </row>
    <row r="147" spans="1:9" s="14" customFormat="1" ht="14.25" customHeight="1" x14ac:dyDescent="0.25">
      <c r="A147" s="339" t="s">
        <v>87</v>
      </c>
      <c r="B147" s="340" t="s">
        <v>369</v>
      </c>
      <c r="C147" s="339">
        <v>0</v>
      </c>
      <c r="D147" s="339" t="s">
        <v>188</v>
      </c>
      <c r="E147" s="339" t="s">
        <v>188</v>
      </c>
      <c r="F147" s="339" t="s">
        <v>188</v>
      </c>
      <c r="G147" s="339" t="s">
        <v>188</v>
      </c>
      <c r="H147" s="339" t="s">
        <v>188</v>
      </c>
      <c r="I147" s="339" t="s">
        <v>188</v>
      </c>
    </row>
    <row r="148" spans="1:9" s="14" customFormat="1" ht="14.25" customHeight="1" x14ac:dyDescent="0.25">
      <c r="A148" s="339" t="s">
        <v>87</v>
      </c>
      <c r="B148" s="340" t="s">
        <v>237</v>
      </c>
      <c r="C148" s="339">
        <v>0</v>
      </c>
      <c r="D148" s="339" t="s">
        <v>188</v>
      </c>
      <c r="E148" s="339" t="s">
        <v>188</v>
      </c>
      <c r="F148" s="339" t="s">
        <v>188</v>
      </c>
      <c r="G148" s="339" t="s">
        <v>188</v>
      </c>
      <c r="H148" s="339" t="s">
        <v>188</v>
      </c>
      <c r="I148" s="339" t="s">
        <v>188</v>
      </c>
    </row>
    <row r="149" spans="1:9" s="14" customFormat="1" ht="14.25" customHeight="1" x14ac:dyDescent="0.25">
      <c r="A149" s="339" t="s">
        <v>87</v>
      </c>
      <c r="B149" s="340" t="s">
        <v>370</v>
      </c>
      <c r="C149" s="339">
        <v>0</v>
      </c>
      <c r="D149" s="339" t="s">
        <v>188</v>
      </c>
      <c r="E149" s="339" t="s">
        <v>188</v>
      </c>
      <c r="F149" s="339" t="s">
        <v>188</v>
      </c>
      <c r="G149" s="339" t="s">
        <v>188</v>
      </c>
      <c r="H149" s="339" t="s">
        <v>188</v>
      </c>
      <c r="I149" s="339" t="s">
        <v>188</v>
      </c>
    </row>
    <row r="150" spans="1:9" s="14" customFormat="1" ht="14.25" customHeight="1" x14ac:dyDescent="0.25">
      <c r="A150" s="339" t="s">
        <v>87</v>
      </c>
      <c r="B150" s="340" t="s">
        <v>371</v>
      </c>
      <c r="C150" s="339">
        <v>0</v>
      </c>
      <c r="D150" s="339" t="s">
        <v>188</v>
      </c>
      <c r="E150" s="339" t="s">
        <v>188</v>
      </c>
      <c r="F150" s="339" t="s">
        <v>188</v>
      </c>
      <c r="G150" s="339" t="s">
        <v>188</v>
      </c>
      <c r="H150" s="339" t="s">
        <v>188</v>
      </c>
      <c r="I150" s="339" t="s">
        <v>188</v>
      </c>
    </row>
    <row r="151" spans="1:9" s="14" customFormat="1" ht="14.25" customHeight="1" x14ac:dyDescent="0.25">
      <c r="A151" s="339" t="s">
        <v>87</v>
      </c>
      <c r="B151" s="340" t="s">
        <v>238</v>
      </c>
      <c r="C151" s="339">
        <v>0</v>
      </c>
      <c r="D151" s="339" t="s">
        <v>188</v>
      </c>
      <c r="E151" s="339" t="s">
        <v>188</v>
      </c>
      <c r="F151" s="339" t="s">
        <v>188</v>
      </c>
      <c r="G151" s="339" t="s">
        <v>188</v>
      </c>
      <c r="H151" s="339" t="s">
        <v>188</v>
      </c>
      <c r="I151" s="339" t="s">
        <v>188</v>
      </c>
    </row>
    <row r="152" spans="1:9" s="14" customFormat="1" ht="14.25" customHeight="1" x14ac:dyDescent="0.25">
      <c r="A152" s="339" t="s">
        <v>87</v>
      </c>
      <c r="B152" s="340" t="s">
        <v>372</v>
      </c>
      <c r="C152" s="339">
        <v>0</v>
      </c>
      <c r="D152" s="339" t="s">
        <v>188</v>
      </c>
      <c r="E152" s="339" t="s">
        <v>188</v>
      </c>
      <c r="F152" s="339" t="s">
        <v>188</v>
      </c>
      <c r="G152" s="339" t="s">
        <v>188</v>
      </c>
      <c r="H152" s="339" t="s">
        <v>188</v>
      </c>
      <c r="I152" s="339" t="s">
        <v>188</v>
      </c>
    </row>
    <row r="153" spans="1:9" s="14" customFormat="1" ht="14.25" customHeight="1" x14ac:dyDescent="0.25">
      <c r="A153" s="339" t="s">
        <v>87</v>
      </c>
      <c r="B153" s="340" t="s">
        <v>373</v>
      </c>
      <c r="C153" s="339">
        <v>12</v>
      </c>
      <c r="D153" s="339">
        <v>0</v>
      </c>
      <c r="E153" s="339">
        <v>0</v>
      </c>
      <c r="F153" s="339">
        <v>0</v>
      </c>
      <c r="G153" s="339">
        <v>0</v>
      </c>
      <c r="H153" s="339">
        <v>12</v>
      </c>
      <c r="I153" s="339">
        <v>0</v>
      </c>
    </row>
    <row r="154" spans="1:9" s="14" customFormat="1" ht="14.25" customHeight="1" x14ac:dyDescent="0.25">
      <c r="A154" s="339" t="s">
        <v>87</v>
      </c>
      <c r="B154" s="340" t="s">
        <v>374</v>
      </c>
      <c r="C154" s="339">
        <v>26</v>
      </c>
      <c r="D154" s="339">
        <v>0</v>
      </c>
      <c r="E154" s="339">
        <v>0</v>
      </c>
      <c r="F154" s="339">
        <v>0</v>
      </c>
      <c r="G154" s="339">
        <v>0</v>
      </c>
      <c r="H154" s="339">
        <v>26</v>
      </c>
      <c r="I154" s="339">
        <v>0</v>
      </c>
    </row>
    <row r="155" spans="1:9" s="14" customFormat="1" ht="14.25" customHeight="1" x14ac:dyDescent="0.25">
      <c r="A155" s="339" t="s">
        <v>87</v>
      </c>
      <c r="B155" s="340" t="s">
        <v>650</v>
      </c>
      <c r="C155" s="339">
        <v>4</v>
      </c>
      <c r="D155" s="339">
        <v>0</v>
      </c>
      <c r="E155" s="339">
        <v>0</v>
      </c>
      <c r="F155" s="339">
        <v>0</v>
      </c>
      <c r="G155" s="339">
        <v>0</v>
      </c>
      <c r="H155" s="339">
        <v>4</v>
      </c>
      <c r="I155" s="339">
        <v>0</v>
      </c>
    </row>
    <row r="156" spans="1:9" s="14" customFormat="1" ht="14.25" customHeight="1" x14ac:dyDescent="0.25">
      <c r="A156" s="339" t="s">
        <v>87</v>
      </c>
      <c r="B156" s="340" t="s">
        <v>239</v>
      </c>
      <c r="C156" s="339">
        <v>29</v>
      </c>
      <c r="D156" s="339">
        <v>0</v>
      </c>
      <c r="E156" s="339">
        <v>0</v>
      </c>
      <c r="F156" s="339">
        <v>0</v>
      </c>
      <c r="G156" s="339">
        <v>0</v>
      </c>
      <c r="H156" s="339">
        <v>29</v>
      </c>
      <c r="I156" s="339">
        <v>0</v>
      </c>
    </row>
    <row r="157" spans="1:9" s="14" customFormat="1" ht="14.25" customHeight="1" x14ac:dyDescent="0.25">
      <c r="A157" s="339" t="s">
        <v>89</v>
      </c>
      <c r="B157" s="340" t="s">
        <v>375</v>
      </c>
      <c r="C157" s="339">
        <v>0</v>
      </c>
      <c r="D157" s="339" t="s">
        <v>188</v>
      </c>
      <c r="E157" s="339" t="s">
        <v>188</v>
      </c>
      <c r="F157" s="339" t="s">
        <v>188</v>
      </c>
      <c r="G157" s="339" t="s">
        <v>188</v>
      </c>
      <c r="H157" s="339" t="s">
        <v>188</v>
      </c>
      <c r="I157" s="339" t="s">
        <v>188</v>
      </c>
    </row>
    <row r="158" spans="1:9" s="14" customFormat="1" ht="14.25" customHeight="1" x14ac:dyDescent="0.25">
      <c r="A158" s="339" t="s">
        <v>89</v>
      </c>
      <c r="B158" s="340" t="s">
        <v>240</v>
      </c>
      <c r="C158" s="339">
        <v>0</v>
      </c>
      <c r="D158" s="339" t="s">
        <v>188</v>
      </c>
      <c r="E158" s="339" t="s">
        <v>188</v>
      </c>
      <c r="F158" s="339" t="s">
        <v>188</v>
      </c>
      <c r="G158" s="339" t="s">
        <v>188</v>
      </c>
      <c r="H158" s="339" t="s">
        <v>188</v>
      </c>
      <c r="I158" s="339" t="s">
        <v>188</v>
      </c>
    </row>
    <row r="159" spans="1:9" s="14" customFormat="1" ht="14.25" customHeight="1" x14ac:dyDescent="0.25">
      <c r="A159" s="339" t="s">
        <v>89</v>
      </c>
      <c r="B159" s="340" t="s">
        <v>241</v>
      </c>
      <c r="C159" s="339">
        <v>0</v>
      </c>
      <c r="D159" s="339" t="s">
        <v>188</v>
      </c>
      <c r="E159" s="339" t="s">
        <v>188</v>
      </c>
      <c r="F159" s="339" t="s">
        <v>188</v>
      </c>
      <c r="G159" s="339" t="s">
        <v>188</v>
      </c>
      <c r="H159" s="339" t="s">
        <v>188</v>
      </c>
      <c r="I159" s="339" t="s">
        <v>188</v>
      </c>
    </row>
    <row r="160" spans="1:9" s="14" customFormat="1" ht="14.25" customHeight="1" x14ac:dyDescent="0.25">
      <c r="A160" s="339" t="s">
        <v>91</v>
      </c>
      <c r="B160" s="340" t="s">
        <v>242</v>
      </c>
      <c r="C160" s="339">
        <v>0</v>
      </c>
      <c r="D160" s="339" t="s">
        <v>188</v>
      </c>
      <c r="E160" s="339" t="s">
        <v>188</v>
      </c>
      <c r="F160" s="339" t="s">
        <v>188</v>
      </c>
      <c r="G160" s="339" t="s">
        <v>188</v>
      </c>
      <c r="H160" s="339" t="s">
        <v>188</v>
      </c>
      <c r="I160" s="339" t="s">
        <v>188</v>
      </c>
    </row>
    <row r="161" spans="1:9" s="14" customFormat="1" ht="14.25" customHeight="1" x14ac:dyDescent="0.25">
      <c r="A161" s="339" t="s">
        <v>91</v>
      </c>
      <c r="B161" s="340" t="s">
        <v>243</v>
      </c>
      <c r="C161" s="339">
        <v>0</v>
      </c>
      <c r="D161" s="339" t="s">
        <v>188</v>
      </c>
      <c r="E161" s="339" t="s">
        <v>188</v>
      </c>
      <c r="F161" s="339" t="s">
        <v>188</v>
      </c>
      <c r="G161" s="339" t="s">
        <v>188</v>
      </c>
      <c r="H161" s="339" t="s">
        <v>188</v>
      </c>
      <c r="I161" s="339" t="s">
        <v>188</v>
      </c>
    </row>
    <row r="162" spans="1:9" s="14" customFormat="1" ht="14.25" customHeight="1" x14ac:dyDescent="0.25">
      <c r="A162" s="339" t="s">
        <v>91</v>
      </c>
      <c r="B162" s="340" t="s">
        <v>376</v>
      </c>
      <c r="C162" s="339">
        <v>0</v>
      </c>
      <c r="D162" s="339" t="s">
        <v>188</v>
      </c>
      <c r="E162" s="339" t="s">
        <v>188</v>
      </c>
      <c r="F162" s="339" t="s">
        <v>188</v>
      </c>
      <c r="G162" s="339" t="s">
        <v>188</v>
      </c>
      <c r="H162" s="339" t="s">
        <v>188</v>
      </c>
      <c r="I162" s="339" t="s">
        <v>188</v>
      </c>
    </row>
    <row r="163" spans="1:9" s="14" customFormat="1" ht="14.25" customHeight="1" x14ac:dyDescent="0.25">
      <c r="A163" s="339" t="s">
        <v>91</v>
      </c>
      <c r="B163" s="340" t="s">
        <v>244</v>
      </c>
      <c r="C163" s="339">
        <v>0</v>
      </c>
      <c r="D163" s="339" t="s">
        <v>188</v>
      </c>
      <c r="E163" s="339" t="s">
        <v>188</v>
      </c>
      <c r="F163" s="339" t="s">
        <v>188</v>
      </c>
      <c r="G163" s="339" t="s">
        <v>188</v>
      </c>
      <c r="H163" s="339" t="s">
        <v>188</v>
      </c>
      <c r="I163" s="339" t="s">
        <v>188</v>
      </c>
    </row>
    <row r="164" spans="1:9" s="14" customFormat="1" ht="14.25" customHeight="1" x14ac:dyDescent="0.25">
      <c r="A164" s="339" t="s">
        <v>91</v>
      </c>
      <c r="B164" s="340" t="s">
        <v>651</v>
      </c>
      <c r="C164" s="339">
        <v>0</v>
      </c>
      <c r="D164" s="339" t="s">
        <v>188</v>
      </c>
      <c r="E164" s="339" t="s">
        <v>188</v>
      </c>
      <c r="F164" s="339" t="s">
        <v>188</v>
      </c>
      <c r="G164" s="339" t="s">
        <v>188</v>
      </c>
      <c r="H164" s="339" t="s">
        <v>188</v>
      </c>
      <c r="I164" s="339" t="s">
        <v>188</v>
      </c>
    </row>
    <row r="165" spans="1:9" s="14" customFormat="1" ht="14.25" customHeight="1" x14ac:dyDescent="0.25">
      <c r="A165" s="339" t="s">
        <v>91</v>
      </c>
      <c r="B165" s="340" t="s">
        <v>245</v>
      </c>
      <c r="C165" s="339">
        <v>0</v>
      </c>
      <c r="D165" s="339" t="s">
        <v>188</v>
      </c>
      <c r="E165" s="339" t="s">
        <v>188</v>
      </c>
      <c r="F165" s="339" t="s">
        <v>188</v>
      </c>
      <c r="G165" s="339" t="s">
        <v>188</v>
      </c>
      <c r="H165" s="339" t="s">
        <v>188</v>
      </c>
      <c r="I165" s="339" t="s">
        <v>188</v>
      </c>
    </row>
    <row r="166" spans="1:9" s="14" customFormat="1" ht="14.25" customHeight="1" x14ac:dyDescent="0.25">
      <c r="A166" s="339" t="s">
        <v>45</v>
      </c>
      <c r="B166" s="340" t="s">
        <v>246</v>
      </c>
      <c r="C166" s="339">
        <v>0</v>
      </c>
      <c r="D166" s="339" t="s">
        <v>188</v>
      </c>
      <c r="E166" s="339" t="s">
        <v>188</v>
      </c>
      <c r="F166" s="339" t="s">
        <v>188</v>
      </c>
      <c r="G166" s="339" t="s">
        <v>188</v>
      </c>
      <c r="H166" s="339" t="s">
        <v>188</v>
      </c>
      <c r="I166" s="339" t="s">
        <v>188</v>
      </c>
    </row>
    <row r="167" spans="1:9" s="14" customFormat="1" ht="14.25" customHeight="1" x14ac:dyDescent="0.25">
      <c r="A167" s="339" t="s">
        <v>45</v>
      </c>
      <c r="B167" s="340" t="s">
        <v>377</v>
      </c>
      <c r="C167" s="339">
        <v>0</v>
      </c>
      <c r="D167" s="339" t="s">
        <v>188</v>
      </c>
      <c r="E167" s="339" t="s">
        <v>188</v>
      </c>
      <c r="F167" s="339" t="s">
        <v>188</v>
      </c>
      <c r="G167" s="339" t="s">
        <v>188</v>
      </c>
      <c r="H167" s="339" t="s">
        <v>188</v>
      </c>
      <c r="I167" s="339" t="s">
        <v>188</v>
      </c>
    </row>
    <row r="168" spans="1:9" s="14" customFormat="1" ht="14.25" customHeight="1" x14ac:dyDescent="0.25">
      <c r="A168" s="339" t="s">
        <v>47</v>
      </c>
      <c r="B168" s="340" t="s">
        <v>247</v>
      </c>
      <c r="C168" s="339">
        <v>0</v>
      </c>
      <c r="D168" s="339" t="s">
        <v>188</v>
      </c>
      <c r="E168" s="339" t="s">
        <v>188</v>
      </c>
      <c r="F168" s="339" t="s">
        <v>188</v>
      </c>
      <c r="G168" s="339" t="s">
        <v>188</v>
      </c>
      <c r="H168" s="339" t="s">
        <v>188</v>
      </c>
      <c r="I168" s="339" t="s">
        <v>188</v>
      </c>
    </row>
    <row r="169" spans="1:9" s="14" customFormat="1" ht="14.25" customHeight="1" x14ac:dyDescent="0.25">
      <c r="A169" s="339" t="s">
        <v>47</v>
      </c>
      <c r="B169" s="340" t="s">
        <v>652</v>
      </c>
      <c r="C169" s="339">
        <v>0</v>
      </c>
      <c r="D169" s="339" t="s">
        <v>188</v>
      </c>
      <c r="E169" s="339" t="s">
        <v>188</v>
      </c>
      <c r="F169" s="339" t="s">
        <v>188</v>
      </c>
      <c r="G169" s="339" t="s">
        <v>188</v>
      </c>
      <c r="H169" s="339" t="s">
        <v>188</v>
      </c>
      <c r="I169" s="339" t="s">
        <v>188</v>
      </c>
    </row>
    <row r="170" spans="1:9" s="14" customFormat="1" ht="14.25" customHeight="1" x14ac:dyDescent="0.25">
      <c r="A170" s="339" t="s">
        <v>47</v>
      </c>
      <c r="B170" s="340" t="s">
        <v>378</v>
      </c>
      <c r="C170" s="339">
        <v>0</v>
      </c>
      <c r="D170" s="339" t="s">
        <v>188</v>
      </c>
      <c r="E170" s="339" t="s">
        <v>188</v>
      </c>
      <c r="F170" s="339" t="s">
        <v>188</v>
      </c>
      <c r="G170" s="339" t="s">
        <v>188</v>
      </c>
      <c r="H170" s="339" t="s">
        <v>188</v>
      </c>
      <c r="I170" s="339" t="s">
        <v>188</v>
      </c>
    </row>
    <row r="171" spans="1:9" s="14" customFormat="1" ht="14.25" customHeight="1" x14ac:dyDescent="0.25">
      <c r="A171" s="339" t="s">
        <v>47</v>
      </c>
      <c r="B171" s="340" t="s">
        <v>379</v>
      </c>
      <c r="C171" s="339">
        <v>0</v>
      </c>
      <c r="D171" s="339" t="s">
        <v>188</v>
      </c>
      <c r="E171" s="339" t="s">
        <v>188</v>
      </c>
      <c r="F171" s="339" t="s">
        <v>188</v>
      </c>
      <c r="G171" s="339" t="s">
        <v>188</v>
      </c>
      <c r="H171" s="339" t="s">
        <v>188</v>
      </c>
      <c r="I171" s="339" t="s">
        <v>188</v>
      </c>
    </row>
    <row r="172" spans="1:9" s="14" customFormat="1" ht="14.25" customHeight="1" x14ac:dyDescent="0.25">
      <c r="A172" s="339" t="s">
        <v>47</v>
      </c>
      <c r="B172" s="340" t="s">
        <v>380</v>
      </c>
      <c r="C172" s="339">
        <v>0</v>
      </c>
      <c r="D172" s="339" t="s">
        <v>188</v>
      </c>
      <c r="E172" s="339" t="s">
        <v>188</v>
      </c>
      <c r="F172" s="339" t="s">
        <v>188</v>
      </c>
      <c r="G172" s="339" t="s">
        <v>188</v>
      </c>
      <c r="H172" s="339" t="s">
        <v>188</v>
      </c>
      <c r="I172" s="339" t="s">
        <v>188</v>
      </c>
    </row>
    <row r="173" spans="1:9" s="14" customFormat="1" ht="14.25" customHeight="1" x14ac:dyDescent="0.25">
      <c r="A173" s="339" t="s">
        <v>47</v>
      </c>
      <c r="B173" s="340" t="s">
        <v>381</v>
      </c>
      <c r="C173" s="339">
        <v>4</v>
      </c>
      <c r="D173" s="339">
        <v>0</v>
      </c>
      <c r="E173" s="339">
        <v>0</v>
      </c>
      <c r="F173" s="339">
        <v>0</v>
      </c>
      <c r="G173" s="339">
        <v>0</v>
      </c>
      <c r="H173" s="339">
        <v>4</v>
      </c>
      <c r="I173" s="339">
        <v>0</v>
      </c>
    </row>
    <row r="174" spans="1:9" s="14" customFormat="1" ht="14.25" customHeight="1" x14ac:dyDescent="0.25">
      <c r="A174" s="339" t="s">
        <v>49</v>
      </c>
      <c r="B174" s="340" t="s">
        <v>248</v>
      </c>
      <c r="C174" s="339">
        <v>0</v>
      </c>
      <c r="D174" s="339" t="s">
        <v>188</v>
      </c>
      <c r="E174" s="339" t="s">
        <v>188</v>
      </c>
      <c r="F174" s="339" t="s">
        <v>188</v>
      </c>
      <c r="G174" s="339" t="s">
        <v>188</v>
      </c>
      <c r="H174" s="339" t="s">
        <v>188</v>
      </c>
      <c r="I174" s="339" t="s">
        <v>188</v>
      </c>
    </row>
    <row r="175" spans="1:9" s="14" customFormat="1" ht="14.25" customHeight="1" x14ac:dyDescent="0.25">
      <c r="A175" s="339" t="s">
        <v>49</v>
      </c>
      <c r="B175" s="340" t="s">
        <v>249</v>
      </c>
      <c r="C175" s="339">
        <v>0</v>
      </c>
      <c r="D175" s="339" t="s">
        <v>188</v>
      </c>
      <c r="E175" s="339" t="s">
        <v>188</v>
      </c>
      <c r="F175" s="339" t="s">
        <v>188</v>
      </c>
      <c r="G175" s="339" t="s">
        <v>188</v>
      </c>
      <c r="H175" s="339" t="s">
        <v>188</v>
      </c>
      <c r="I175" s="339" t="s">
        <v>188</v>
      </c>
    </row>
    <row r="176" spans="1:9" s="14" customFormat="1" ht="14.25" customHeight="1" x14ac:dyDescent="0.25">
      <c r="A176" s="339" t="s">
        <v>51</v>
      </c>
      <c r="B176" s="340" t="s">
        <v>653</v>
      </c>
      <c r="C176" s="339">
        <v>1</v>
      </c>
      <c r="D176" s="339">
        <v>0</v>
      </c>
      <c r="E176" s="339">
        <v>0</v>
      </c>
      <c r="F176" s="339">
        <v>0</v>
      </c>
      <c r="G176" s="339">
        <v>0</v>
      </c>
      <c r="H176" s="339">
        <v>1</v>
      </c>
      <c r="I176" s="339">
        <v>0</v>
      </c>
    </row>
    <row r="177" spans="1:9" s="14" customFormat="1" ht="14.25" customHeight="1" x14ac:dyDescent="0.25">
      <c r="A177" s="339" t="s">
        <v>53</v>
      </c>
      <c r="B177" s="340" t="s">
        <v>654</v>
      </c>
      <c r="C177" s="339">
        <v>0</v>
      </c>
      <c r="D177" s="339" t="s">
        <v>188</v>
      </c>
      <c r="E177" s="339" t="s">
        <v>188</v>
      </c>
      <c r="F177" s="339" t="s">
        <v>188</v>
      </c>
      <c r="G177" s="339" t="s">
        <v>188</v>
      </c>
      <c r="H177" s="339" t="s">
        <v>188</v>
      </c>
      <c r="I177" s="339" t="s">
        <v>188</v>
      </c>
    </row>
    <row r="178" spans="1:9" s="14" customFormat="1" ht="14.25" customHeight="1" x14ac:dyDescent="0.25">
      <c r="A178" s="339" t="s">
        <v>53</v>
      </c>
      <c r="B178" s="340" t="s">
        <v>382</v>
      </c>
      <c r="C178" s="339">
        <v>0</v>
      </c>
      <c r="D178" s="339" t="s">
        <v>188</v>
      </c>
      <c r="E178" s="339" t="s">
        <v>188</v>
      </c>
      <c r="F178" s="339" t="s">
        <v>188</v>
      </c>
      <c r="G178" s="339" t="s">
        <v>188</v>
      </c>
      <c r="H178" s="339" t="s">
        <v>188</v>
      </c>
      <c r="I178" s="339" t="s">
        <v>188</v>
      </c>
    </row>
    <row r="179" spans="1:9" s="14" customFormat="1" ht="14.25" customHeight="1" x14ac:dyDescent="0.25">
      <c r="A179" s="339" t="s">
        <v>53</v>
      </c>
      <c r="B179" s="340" t="s">
        <v>250</v>
      </c>
      <c r="C179" s="339">
        <v>0</v>
      </c>
      <c r="D179" s="339" t="s">
        <v>188</v>
      </c>
      <c r="E179" s="339" t="s">
        <v>188</v>
      </c>
      <c r="F179" s="339" t="s">
        <v>188</v>
      </c>
      <c r="G179" s="339" t="s">
        <v>188</v>
      </c>
      <c r="H179" s="339" t="s">
        <v>188</v>
      </c>
      <c r="I179" s="339" t="s">
        <v>188</v>
      </c>
    </row>
    <row r="180" spans="1:9" s="14" customFormat="1" ht="14.25" customHeight="1" x14ac:dyDescent="0.25">
      <c r="A180" s="339" t="s">
        <v>53</v>
      </c>
      <c r="B180" s="340" t="s">
        <v>383</v>
      </c>
      <c r="C180" s="339">
        <v>0</v>
      </c>
      <c r="D180" s="339" t="s">
        <v>188</v>
      </c>
      <c r="E180" s="339" t="s">
        <v>188</v>
      </c>
      <c r="F180" s="339" t="s">
        <v>188</v>
      </c>
      <c r="G180" s="339" t="s">
        <v>188</v>
      </c>
      <c r="H180" s="339" t="s">
        <v>188</v>
      </c>
      <c r="I180" s="339" t="s">
        <v>188</v>
      </c>
    </row>
    <row r="181" spans="1:9" s="14" customFormat="1" ht="14.25" customHeight="1" x14ac:dyDescent="0.25">
      <c r="A181" s="339" t="s">
        <v>53</v>
      </c>
      <c r="B181" s="340" t="s">
        <v>384</v>
      </c>
      <c r="C181" s="339">
        <v>0</v>
      </c>
      <c r="D181" s="339" t="s">
        <v>188</v>
      </c>
      <c r="E181" s="339" t="s">
        <v>188</v>
      </c>
      <c r="F181" s="339" t="s">
        <v>188</v>
      </c>
      <c r="G181" s="339" t="s">
        <v>188</v>
      </c>
      <c r="H181" s="339" t="s">
        <v>188</v>
      </c>
      <c r="I181" s="339" t="s">
        <v>188</v>
      </c>
    </row>
    <row r="182" spans="1:9" s="14" customFormat="1" ht="14.25" customHeight="1" x14ac:dyDescent="0.25">
      <c r="A182" s="339" t="s">
        <v>53</v>
      </c>
      <c r="B182" s="340" t="s">
        <v>385</v>
      </c>
      <c r="C182" s="339">
        <v>0</v>
      </c>
      <c r="D182" s="339" t="s">
        <v>188</v>
      </c>
      <c r="E182" s="339" t="s">
        <v>188</v>
      </c>
      <c r="F182" s="339" t="s">
        <v>188</v>
      </c>
      <c r="G182" s="339" t="s">
        <v>188</v>
      </c>
      <c r="H182" s="339" t="s">
        <v>188</v>
      </c>
      <c r="I182" s="339" t="s">
        <v>188</v>
      </c>
    </row>
    <row r="183" spans="1:9" s="14" customFormat="1" ht="14.25" customHeight="1" x14ac:dyDescent="0.25">
      <c r="A183" s="339" t="s">
        <v>53</v>
      </c>
      <c r="B183" s="340" t="s">
        <v>386</v>
      </c>
      <c r="C183" s="339">
        <v>0</v>
      </c>
      <c r="D183" s="339" t="s">
        <v>188</v>
      </c>
      <c r="E183" s="339" t="s">
        <v>188</v>
      </c>
      <c r="F183" s="339" t="s">
        <v>188</v>
      </c>
      <c r="G183" s="339" t="s">
        <v>188</v>
      </c>
      <c r="H183" s="339" t="s">
        <v>188</v>
      </c>
      <c r="I183" s="339" t="s">
        <v>188</v>
      </c>
    </row>
    <row r="184" spans="1:9" s="14" customFormat="1" ht="14.25" customHeight="1" x14ac:dyDescent="0.25">
      <c r="A184" s="339" t="s">
        <v>55</v>
      </c>
      <c r="B184" s="340" t="s">
        <v>387</v>
      </c>
      <c r="C184" s="339">
        <v>0</v>
      </c>
      <c r="D184" s="339" t="s">
        <v>188</v>
      </c>
      <c r="E184" s="339" t="s">
        <v>188</v>
      </c>
      <c r="F184" s="339" t="s">
        <v>188</v>
      </c>
      <c r="G184" s="339" t="s">
        <v>188</v>
      </c>
      <c r="H184" s="339" t="s">
        <v>188</v>
      </c>
      <c r="I184" s="339" t="s">
        <v>188</v>
      </c>
    </row>
    <row r="185" spans="1:9" s="14" customFormat="1" ht="14.25" customHeight="1" x14ac:dyDescent="0.25">
      <c r="A185" s="339" t="s">
        <v>55</v>
      </c>
      <c r="B185" s="340" t="s">
        <v>251</v>
      </c>
      <c r="C185" s="339">
        <v>0</v>
      </c>
      <c r="D185" s="339" t="s">
        <v>188</v>
      </c>
      <c r="E185" s="339" t="s">
        <v>188</v>
      </c>
      <c r="F185" s="339" t="s">
        <v>188</v>
      </c>
      <c r="G185" s="339" t="s">
        <v>188</v>
      </c>
      <c r="H185" s="339" t="s">
        <v>188</v>
      </c>
      <c r="I185" s="339" t="s">
        <v>188</v>
      </c>
    </row>
    <row r="186" spans="1:9" s="14" customFormat="1" ht="14.25" customHeight="1" x14ac:dyDescent="0.25">
      <c r="A186" s="339" t="s">
        <v>55</v>
      </c>
      <c r="B186" s="340" t="s">
        <v>388</v>
      </c>
      <c r="C186" s="339">
        <v>0</v>
      </c>
      <c r="D186" s="339" t="s">
        <v>188</v>
      </c>
      <c r="E186" s="339" t="s">
        <v>188</v>
      </c>
      <c r="F186" s="339" t="s">
        <v>188</v>
      </c>
      <c r="G186" s="339" t="s">
        <v>188</v>
      </c>
      <c r="H186" s="339" t="s">
        <v>188</v>
      </c>
      <c r="I186" s="339" t="s">
        <v>188</v>
      </c>
    </row>
    <row r="187" spans="1:9" s="14" customFormat="1" ht="14.25" customHeight="1" x14ac:dyDescent="0.25">
      <c r="A187" s="339" t="s">
        <v>55</v>
      </c>
      <c r="B187" s="340" t="s">
        <v>389</v>
      </c>
      <c r="C187" s="339">
        <v>0</v>
      </c>
      <c r="D187" s="339" t="s">
        <v>188</v>
      </c>
      <c r="E187" s="339" t="s">
        <v>188</v>
      </c>
      <c r="F187" s="339" t="s">
        <v>188</v>
      </c>
      <c r="G187" s="339" t="s">
        <v>188</v>
      </c>
      <c r="H187" s="339" t="s">
        <v>188</v>
      </c>
      <c r="I187" s="339" t="s">
        <v>188</v>
      </c>
    </row>
    <row r="188" spans="1:9" s="14" customFormat="1" ht="14.25" customHeight="1" x14ac:dyDescent="0.25">
      <c r="A188" s="339" t="s">
        <v>55</v>
      </c>
      <c r="B188" s="340" t="s">
        <v>390</v>
      </c>
      <c r="C188" s="339">
        <v>0</v>
      </c>
      <c r="D188" s="339" t="s">
        <v>188</v>
      </c>
      <c r="E188" s="339" t="s">
        <v>188</v>
      </c>
      <c r="F188" s="339" t="s">
        <v>188</v>
      </c>
      <c r="G188" s="339" t="s">
        <v>188</v>
      </c>
      <c r="H188" s="339" t="s">
        <v>188</v>
      </c>
      <c r="I188" s="339" t="s">
        <v>188</v>
      </c>
    </row>
    <row r="189" spans="1:9" s="14" customFormat="1" ht="14.25" customHeight="1" x14ac:dyDescent="0.25">
      <c r="A189" s="339" t="s">
        <v>57</v>
      </c>
      <c r="B189" s="340" t="s">
        <v>252</v>
      </c>
      <c r="C189" s="339">
        <v>0</v>
      </c>
      <c r="D189" s="339" t="s">
        <v>188</v>
      </c>
      <c r="E189" s="339" t="s">
        <v>188</v>
      </c>
      <c r="F189" s="339" t="s">
        <v>188</v>
      </c>
      <c r="G189" s="339" t="s">
        <v>188</v>
      </c>
      <c r="H189" s="339" t="s">
        <v>188</v>
      </c>
      <c r="I189" s="339" t="s">
        <v>188</v>
      </c>
    </row>
    <row r="190" spans="1:9" s="14" customFormat="1" ht="14.25" customHeight="1" x14ac:dyDescent="0.25">
      <c r="A190" s="339" t="s">
        <v>57</v>
      </c>
      <c r="B190" s="340" t="s">
        <v>391</v>
      </c>
      <c r="C190" s="339">
        <v>0</v>
      </c>
      <c r="D190" s="339" t="s">
        <v>188</v>
      </c>
      <c r="E190" s="339" t="s">
        <v>188</v>
      </c>
      <c r="F190" s="339" t="s">
        <v>188</v>
      </c>
      <c r="G190" s="339" t="s">
        <v>188</v>
      </c>
      <c r="H190" s="339" t="s">
        <v>188</v>
      </c>
      <c r="I190" s="339" t="s">
        <v>188</v>
      </c>
    </row>
    <row r="191" spans="1:9" s="14" customFormat="1" ht="14.25" customHeight="1" x14ac:dyDescent="0.25">
      <c r="A191" s="339" t="s">
        <v>58</v>
      </c>
      <c r="B191" s="340" t="s">
        <v>392</v>
      </c>
      <c r="C191" s="339">
        <v>0</v>
      </c>
      <c r="D191" s="339" t="s">
        <v>188</v>
      </c>
      <c r="E191" s="339" t="s">
        <v>188</v>
      </c>
      <c r="F191" s="339" t="s">
        <v>188</v>
      </c>
      <c r="G191" s="339" t="s">
        <v>188</v>
      </c>
      <c r="H191" s="339" t="s">
        <v>188</v>
      </c>
      <c r="I191" s="339" t="s">
        <v>188</v>
      </c>
    </row>
    <row r="192" spans="1:9" s="14" customFormat="1" ht="14.25" customHeight="1" x14ac:dyDescent="0.25">
      <c r="A192" s="339" t="s">
        <v>58</v>
      </c>
      <c r="B192" s="340" t="s">
        <v>253</v>
      </c>
      <c r="C192" s="339">
        <v>0</v>
      </c>
      <c r="D192" s="339" t="s">
        <v>188</v>
      </c>
      <c r="E192" s="339" t="s">
        <v>188</v>
      </c>
      <c r="F192" s="339" t="s">
        <v>188</v>
      </c>
      <c r="G192" s="339" t="s">
        <v>188</v>
      </c>
      <c r="H192" s="339" t="s">
        <v>188</v>
      </c>
      <c r="I192" s="339" t="s">
        <v>188</v>
      </c>
    </row>
    <row r="193" spans="1:9" s="14" customFormat="1" ht="14.25" customHeight="1" x14ac:dyDescent="0.25">
      <c r="A193" s="339" t="s">
        <v>58</v>
      </c>
      <c r="B193" s="340" t="s">
        <v>254</v>
      </c>
      <c r="C193" s="339">
        <v>16</v>
      </c>
      <c r="D193" s="339">
        <v>0</v>
      </c>
      <c r="E193" s="339">
        <v>0</v>
      </c>
      <c r="F193" s="339">
        <v>0</v>
      </c>
      <c r="G193" s="339">
        <v>0</v>
      </c>
      <c r="H193" s="339">
        <v>16</v>
      </c>
      <c r="I193" s="339">
        <v>0</v>
      </c>
    </row>
    <row r="194" spans="1:9" s="14" customFormat="1" ht="14.25" customHeight="1" x14ac:dyDescent="0.25">
      <c r="A194" s="339" t="s">
        <v>58</v>
      </c>
      <c r="B194" s="340" t="s">
        <v>255</v>
      </c>
      <c r="C194" s="339">
        <v>0</v>
      </c>
      <c r="D194" s="339" t="s">
        <v>188</v>
      </c>
      <c r="E194" s="339" t="s">
        <v>188</v>
      </c>
      <c r="F194" s="339" t="s">
        <v>188</v>
      </c>
      <c r="G194" s="339" t="s">
        <v>188</v>
      </c>
      <c r="H194" s="339" t="s">
        <v>188</v>
      </c>
      <c r="I194" s="339" t="s">
        <v>188</v>
      </c>
    </row>
    <row r="195" spans="1:9" s="14" customFormat="1" ht="14.25" customHeight="1" x14ac:dyDescent="0.25">
      <c r="A195" s="339" t="s">
        <v>58</v>
      </c>
      <c r="B195" s="340" t="s">
        <v>256</v>
      </c>
      <c r="C195" s="339">
        <v>0</v>
      </c>
      <c r="D195" s="339" t="s">
        <v>188</v>
      </c>
      <c r="E195" s="339" t="s">
        <v>188</v>
      </c>
      <c r="F195" s="339" t="s">
        <v>188</v>
      </c>
      <c r="G195" s="339" t="s">
        <v>188</v>
      </c>
      <c r="H195" s="339" t="s">
        <v>188</v>
      </c>
      <c r="I195" s="339" t="s">
        <v>188</v>
      </c>
    </row>
    <row r="196" spans="1:9" s="14" customFormat="1" ht="14.25" customHeight="1" x14ac:dyDescent="0.25">
      <c r="A196" s="339" t="s">
        <v>58</v>
      </c>
      <c r="B196" s="340" t="s">
        <v>257</v>
      </c>
      <c r="C196" s="339">
        <v>0</v>
      </c>
      <c r="D196" s="339" t="s">
        <v>188</v>
      </c>
      <c r="E196" s="339" t="s">
        <v>188</v>
      </c>
      <c r="F196" s="339" t="s">
        <v>188</v>
      </c>
      <c r="G196" s="339" t="s">
        <v>188</v>
      </c>
      <c r="H196" s="339" t="s">
        <v>188</v>
      </c>
      <c r="I196" s="339" t="s">
        <v>188</v>
      </c>
    </row>
    <row r="197" spans="1:9" s="14" customFormat="1" ht="14.25" customHeight="1" x14ac:dyDescent="0.25">
      <c r="A197" s="339" t="s">
        <v>58</v>
      </c>
      <c r="B197" s="340" t="s">
        <v>393</v>
      </c>
      <c r="C197" s="339">
        <v>0</v>
      </c>
      <c r="D197" s="339" t="s">
        <v>188</v>
      </c>
      <c r="E197" s="339" t="s">
        <v>188</v>
      </c>
      <c r="F197" s="339" t="s">
        <v>188</v>
      </c>
      <c r="G197" s="339" t="s">
        <v>188</v>
      </c>
      <c r="H197" s="339" t="s">
        <v>188</v>
      </c>
      <c r="I197" s="339" t="s">
        <v>188</v>
      </c>
    </row>
    <row r="198" spans="1:9" s="14" customFormat="1" ht="14.25" customHeight="1" x14ac:dyDescent="0.25">
      <c r="A198" s="339" t="s">
        <v>58</v>
      </c>
      <c r="B198" s="340" t="s">
        <v>258</v>
      </c>
      <c r="C198" s="339">
        <v>0</v>
      </c>
      <c r="D198" s="339" t="s">
        <v>188</v>
      </c>
      <c r="E198" s="339" t="s">
        <v>188</v>
      </c>
      <c r="F198" s="339" t="s">
        <v>188</v>
      </c>
      <c r="G198" s="339" t="s">
        <v>188</v>
      </c>
      <c r="H198" s="339" t="s">
        <v>188</v>
      </c>
      <c r="I198" s="339" t="s">
        <v>188</v>
      </c>
    </row>
    <row r="199" spans="1:9" s="14" customFormat="1" ht="14.25" customHeight="1" x14ac:dyDescent="0.25">
      <c r="A199" s="339" t="s">
        <v>58</v>
      </c>
      <c r="B199" s="340" t="s">
        <v>259</v>
      </c>
      <c r="C199" s="339">
        <v>0</v>
      </c>
      <c r="D199" s="339" t="s">
        <v>188</v>
      </c>
      <c r="E199" s="339" t="s">
        <v>188</v>
      </c>
      <c r="F199" s="339" t="s">
        <v>188</v>
      </c>
      <c r="G199" s="339" t="s">
        <v>188</v>
      </c>
      <c r="H199" s="339" t="s">
        <v>188</v>
      </c>
      <c r="I199" s="339" t="s">
        <v>188</v>
      </c>
    </row>
    <row r="200" spans="1:9" s="14" customFormat="1" ht="14.25" customHeight="1" x14ac:dyDescent="0.25">
      <c r="A200" s="339" t="s">
        <v>58</v>
      </c>
      <c r="B200" s="340" t="s">
        <v>394</v>
      </c>
      <c r="C200" s="339">
        <v>0</v>
      </c>
      <c r="D200" s="339" t="s">
        <v>188</v>
      </c>
      <c r="E200" s="339" t="s">
        <v>188</v>
      </c>
      <c r="F200" s="339" t="s">
        <v>188</v>
      </c>
      <c r="G200" s="339" t="s">
        <v>188</v>
      </c>
      <c r="H200" s="339" t="s">
        <v>188</v>
      </c>
      <c r="I200" s="339" t="s">
        <v>188</v>
      </c>
    </row>
    <row r="201" spans="1:9" s="14" customFormat="1" ht="14.25" customHeight="1" x14ac:dyDescent="0.25">
      <c r="A201" s="339" t="s">
        <v>58</v>
      </c>
      <c r="B201" s="340" t="s">
        <v>395</v>
      </c>
      <c r="C201" s="339">
        <v>0</v>
      </c>
      <c r="D201" s="339" t="s">
        <v>188</v>
      </c>
      <c r="E201" s="339" t="s">
        <v>188</v>
      </c>
      <c r="F201" s="339" t="s">
        <v>188</v>
      </c>
      <c r="G201" s="339" t="s">
        <v>188</v>
      </c>
      <c r="H201" s="339" t="s">
        <v>188</v>
      </c>
      <c r="I201" s="339" t="s">
        <v>188</v>
      </c>
    </row>
    <row r="202" spans="1:9" s="14" customFormat="1" ht="14.25" customHeight="1" x14ac:dyDescent="0.25">
      <c r="A202" s="339" t="s">
        <v>58</v>
      </c>
      <c r="B202" s="340" t="s">
        <v>396</v>
      </c>
      <c r="C202" s="339">
        <v>0</v>
      </c>
      <c r="D202" s="339" t="s">
        <v>188</v>
      </c>
      <c r="E202" s="339" t="s">
        <v>188</v>
      </c>
      <c r="F202" s="339" t="s">
        <v>188</v>
      </c>
      <c r="G202" s="339" t="s">
        <v>188</v>
      </c>
      <c r="H202" s="339" t="s">
        <v>188</v>
      </c>
      <c r="I202" s="339" t="s">
        <v>188</v>
      </c>
    </row>
    <row r="203" spans="1:9" s="14" customFormat="1" ht="14.25" customHeight="1" x14ac:dyDescent="0.25">
      <c r="A203" s="339" t="s">
        <v>58</v>
      </c>
      <c r="B203" s="340" t="s">
        <v>397</v>
      </c>
      <c r="C203" s="339">
        <v>0</v>
      </c>
      <c r="D203" s="339" t="s">
        <v>188</v>
      </c>
      <c r="E203" s="339" t="s">
        <v>188</v>
      </c>
      <c r="F203" s="339" t="s">
        <v>188</v>
      </c>
      <c r="G203" s="339" t="s">
        <v>188</v>
      </c>
      <c r="H203" s="339" t="s">
        <v>188</v>
      </c>
      <c r="I203" s="339" t="s">
        <v>188</v>
      </c>
    </row>
    <row r="204" spans="1:9" s="14" customFormat="1" ht="14.25" customHeight="1" x14ac:dyDescent="0.25">
      <c r="A204" s="339" t="s">
        <v>58</v>
      </c>
      <c r="B204" s="340" t="s">
        <v>398</v>
      </c>
      <c r="C204" s="339">
        <v>0</v>
      </c>
      <c r="D204" s="339" t="s">
        <v>188</v>
      </c>
      <c r="E204" s="339" t="s">
        <v>188</v>
      </c>
      <c r="F204" s="339" t="s">
        <v>188</v>
      </c>
      <c r="G204" s="339" t="s">
        <v>188</v>
      </c>
      <c r="H204" s="339" t="s">
        <v>188</v>
      </c>
      <c r="I204" s="339" t="s">
        <v>188</v>
      </c>
    </row>
    <row r="205" spans="1:9" s="14" customFormat="1" ht="14.25" customHeight="1" x14ac:dyDescent="0.25">
      <c r="A205" s="339" t="s">
        <v>58</v>
      </c>
      <c r="B205" s="340" t="s">
        <v>260</v>
      </c>
      <c r="C205" s="339">
        <v>0</v>
      </c>
      <c r="D205" s="339" t="s">
        <v>188</v>
      </c>
      <c r="E205" s="339" t="s">
        <v>188</v>
      </c>
      <c r="F205" s="339" t="s">
        <v>188</v>
      </c>
      <c r="G205" s="339" t="s">
        <v>188</v>
      </c>
      <c r="H205" s="339" t="s">
        <v>188</v>
      </c>
      <c r="I205" s="339" t="s">
        <v>188</v>
      </c>
    </row>
    <row r="206" spans="1:9" s="14" customFormat="1" ht="14.25" customHeight="1" x14ac:dyDescent="0.25">
      <c r="A206" s="339" t="s">
        <v>58</v>
      </c>
      <c r="B206" s="340" t="s">
        <v>261</v>
      </c>
      <c r="C206" s="339">
        <v>28</v>
      </c>
      <c r="D206" s="339">
        <v>0</v>
      </c>
      <c r="E206" s="339">
        <v>0</v>
      </c>
      <c r="F206" s="339">
        <v>0</v>
      </c>
      <c r="G206" s="339">
        <v>0</v>
      </c>
      <c r="H206" s="339">
        <v>28</v>
      </c>
      <c r="I206" s="339">
        <v>0</v>
      </c>
    </row>
    <row r="207" spans="1:9" s="14" customFormat="1" ht="14.25" customHeight="1" x14ac:dyDescent="0.25">
      <c r="A207" s="339" t="s">
        <v>58</v>
      </c>
      <c r="B207" s="340" t="s">
        <v>262</v>
      </c>
      <c r="C207" s="339">
        <v>22</v>
      </c>
      <c r="D207" s="339">
        <v>0</v>
      </c>
      <c r="E207" s="339">
        <v>0</v>
      </c>
      <c r="F207" s="339">
        <v>0</v>
      </c>
      <c r="G207" s="339">
        <v>0</v>
      </c>
      <c r="H207" s="339">
        <v>22</v>
      </c>
      <c r="I207" s="339">
        <v>0</v>
      </c>
    </row>
    <row r="208" spans="1:9" s="14" customFormat="1" ht="14.25" customHeight="1" x14ac:dyDescent="0.25">
      <c r="A208" s="339" t="s">
        <v>58</v>
      </c>
      <c r="B208" s="340" t="s">
        <v>399</v>
      </c>
      <c r="C208" s="339">
        <v>0</v>
      </c>
      <c r="D208" s="339" t="s">
        <v>188</v>
      </c>
      <c r="E208" s="339" t="s">
        <v>188</v>
      </c>
      <c r="F208" s="339" t="s">
        <v>188</v>
      </c>
      <c r="G208" s="339" t="s">
        <v>188</v>
      </c>
      <c r="H208" s="339" t="s">
        <v>188</v>
      </c>
      <c r="I208" s="339" t="s">
        <v>188</v>
      </c>
    </row>
    <row r="209" spans="1:9" s="14" customFormat="1" ht="14.25" customHeight="1" x14ac:dyDescent="0.25">
      <c r="A209" s="339" t="s">
        <v>58</v>
      </c>
      <c r="B209" s="340" t="s">
        <v>400</v>
      </c>
      <c r="C209" s="339">
        <v>0</v>
      </c>
      <c r="D209" s="339" t="s">
        <v>188</v>
      </c>
      <c r="E209" s="339" t="s">
        <v>188</v>
      </c>
      <c r="F209" s="339" t="s">
        <v>188</v>
      </c>
      <c r="G209" s="339" t="s">
        <v>188</v>
      </c>
      <c r="H209" s="339" t="s">
        <v>188</v>
      </c>
      <c r="I209" s="339" t="s">
        <v>188</v>
      </c>
    </row>
    <row r="210" spans="1:9" s="14" customFormat="1" ht="14.25" customHeight="1" x14ac:dyDescent="0.25">
      <c r="A210" s="339" t="s">
        <v>59</v>
      </c>
      <c r="B210" s="340" t="s">
        <v>263</v>
      </c>
      <c r="C210" s="339">
        <v>0</v>
      </c>
      <c r="D210" s="339" t="s">
        <v>188</v>
      </c>
      <c r="E210" s="339" t="s">
        <v>188</v>
      </c>
      <c r="F210" s="339" t="s">
        <v>188</v>
      </c>
      <c r="G210" s="339" t="s">
        <v>188</v>
      </c>
      <c r="H210" s="339" t="s">
        <v>188</v>
      </c>
      <c r="I210" s="339" t="s">
        <v>188</v>
      </c>
    </row>
    <row r="211" spans="1:9" s="14" customFormat="1" ht="14.25" customHeight="1" x14ac:dyDescent="0.25">
      <c r="A211" s="339" t="s">
        <v>61</v>
      </c>
      <c r="B211" s="340" t="s">
        <v>401</v>
      </c>
      <c r="C211" s="339">
        <v>0</v>
      </c>
      <c r="D211" s="339" t="s">
        <v>188</v>
      </c>
      <c r="E211" s="339" t="s">
        <v>188</v>
      </c>
      <c r="F211" s="339" t="s">
        <v>188</v>
      </c>
      <c r="G211" s="339" t="s">
        <v>188</v>
      </c>
      <c r="H211" s="339" t="s">
        <v>188</v>
      </c>
      <c r="I211" s="339" t="s">
        <v>188</v>
      </c>
    </row>
    <row r="212" spans="1:9" s="14" customFormat="1" ht="14.25" customHeight="1" x14ac:dyDescent="0.25">
      <c r="A212" s="339" t="s">
        <v>61</v>
      </c>
      <c r="B212" s="340" t="s">
        <v>655</v>
      </c>
      <c r="C212" s="339">
        <v>0</v>
      </c>
      <c r="D212" s="339" t="s">
        <v>188</v>
      </c>
      <c r="E212" s="339" t="s">
        <v>188</v>
      </c>
      <c r="F212" s="339" t="s">
        <v>188</v>
      </c>
      <c r="G212" s="339" t="s">
        <v>188</v>
      </c>
      <c r="H212" s="339" t="s">
        <v>188</v>
      </c>
      <c r="I212" s="339" t="s">
        <v>188</v>
      </c>
    </row>
    <row r="213" spans="1:9" s="14" customFormat="1" ht="14.25" customHeight="1" x14ac:dyDescent="0.25">
      <c r="A213" s="339" t="s">
        <v>61</v>
      </c>
      <c r="B213" s="340" t="s">
        <v>215</v>
      </c>
      <c r="C213" s="339">
        <v>7</v>
      </c>
      <c r="D213" s="339">
        <v>0</v>
      </c>
      <c r="E213" s="339">
        <v>0</v>
      </c>
      <c r="F213" s="339">
        <v>0</v>
      </c>
      <c r="G213" s="339">
        <v>0</v>
      </c>
      <c r="H213" s="339">
        <v>7</v>
      </c>
      <c r="I213" s="339">
        <v>0</v>
      </c>
    </row>
    <row r="214" spans="1:9" s="14" customFormat="1" ht="14.25" customHeight="1" x14ac:dyDescent="0.25">
      <c r="A214" s="339" t="s">
        <v>61</v>
      </c>
      <c r="B214" s="340" t="s">
        <v>402</v>
      </c>
      <c r="C214" s="339">
        <v>6</v>
      </c>
      <c r="D214" s="339">
        <v>0</v>
      </c>
      <c r="E214" s="339">
        <v>0</v>
      </c>
      <c r="F214" s="339">
        <v>0</v>
      </c>
      <c r="G214" s="339">
        <v>0</v>
      </c>
      <c r="H214" s="339">
        <v>6</v>
      </c>
      <c r="I214" s="339">
        <v>0</v>
      </c>
    </row>
    <row r="215" spans="1:9" s="14" customFormat="1" ht="14.25" customHeight="1" x14ac:dyDescent="0.25">
      <c r="A215" s="339" t="s">
        <v>63</v>
      </c>
      <c r="B215" s="340" t="s">
        <v>403</v>
      </c>
      <c r="C215" s="339">
        <v>0</v>
      </c>
      <c r="D215" s="339" t="s">
        <v>188</v>
      </c>
      <c r="E215" s="339" t="s">
        <v>188</v>
      </c>
      <c r="F215" s="339" t="s">
        <v>188</v>
      </c>
      <c r="G215" s="339" t="s">
        <v>188</v>
      </c>
      <c r="H215" s="339" t="s">
        <v>188</v>
      </c>
      <c r="I215" s="339" t="s">
        <v>188</v>
      </c>
    </row>
    <row r="216" spans="1:9" s="14" customFormat="1" ht="14.25" customHeight="1" x14ac:dyDescent="0.25">
      <c r="A216" s="339" t="s">
        <v>63</v>
      </c>
      <c r="B216" s="340" t="s">
        <v>404</v>
      </c>
      <c r="C216" s="339">
        <v>0</v>
      </c>
      <c r="D216" s="339" t="s">
        <v>188</v>
      </c>
      <c r="E216" s="339" t="s">
        <v>188</v>
      </c>
      <c r="F216" s="339" t="s">
        <v>188</v>
      </c>
      <c r="G216" s="339" t="s">
        <v>188</v>
      </c>
      <c r="H216" s="339" t="s">
        <v>188</v>
      </c>
      <c r="I216" s="339" t="s">
        <v>188</v>
      </c>
    </row>
    <row r="217" spans="1:9" s="14" customFormat="1" ht="14.25" customHeight="1" x14ac:dyDescent="0.25">
      <c r="A217" s="339" t="s">
        <v>63</v>
      </c>
      <c r="B217" s="340" t="s">
        <v>405</v>
      </c>
      <c r="C217" s="339">
        <v>0</v>
      </c>
      <c r="D217" s="339" t="s">
        <v>188</v>
      </c>
      <c r="E217" s="339" t="s">
        <v>188</v>
      </c>
      <c r="F217" s="339" t="s">
        <v>188</v>
      </c>
      <c r="G217" s="339" t="s">
        <v>188</v>
      </c>
      <c r="H217" s="339" t="s">
        <v>188</v>
      </c>
      <c r="I217" s="339" t="s">
        <v>188</v>
      </c>
    </row>
    <row r="218" spans="1:9" s="14" customFormat="1" ht="14.25" customHeight="1" x14ac:dyDescent="0.25">
      <c r="A218" s="339" t="s">
        <v>63</v>
      </c>
      <c r="B218" s="340" t="s">
        <v>264</v>
      </c>
      <c r="C218" s="339">
        <v>0</v>
      </c>
      <c r="D218" s="339" t="s">
        <v>188</v>
      </c>
      <c r="E218" s="339" t="s">
        <v>188</v>
      </c>
      <c r="F218" s="339" t="s">
        <v>188</v>
      </c>
      <c r="G218" s="339" t="s">
        <v>188</v>
      </c>
      <c r="H218" s="339" t="s">
        <v>188</v>
      </c>
      <c r="I218" s="339" t="s">
        <v>188</v>
      </c>
    </row>
    <row r="219" spans="1:9" s="14" customFormat="1" ht="14.25" customHeight="1" x14ac:dyDescent="0.25">
      <c r="A219" s="339" t="s">
        <v>63</v>
      </c>
      <c r="B219" s="340" t="s">
        <v>406</v>
      </c>
      <c r="C219" s="339">
        <v>0</v>
      </c>
      <c r="D219" s="339" t="s">
        <v>188</v>
      </c>
      <c r="E219" s="339" t="s">
        <v>188</v>
      </c>
      <c r="F219" s="339" t="s">
        <v>188</v>
      </c>
      <c r="G219" s="339" t="s">
        <v>188</v>
      </c>
      <c r="H219" s="339" t="s">
        <v>188</v>
      </c>
      <c r="I219" s="339" t="s">
        <v>188</v>
      </c>
    </row>
    <row r="220" spans="1:9" s="14" customFormat="1" ht="14.25" customHeight="1" x14ac:dyDescent="0.25">
      <c r="A220" s="339" t="s">
        <v>65</v>
      </c>
      <c r="B220" s="340" t="s">
        <v>407</v>
      </c>
      <c r="C220" s="339">
        <v>0</v>
      </c>
      <c r="D220" s="339" t="s">
        <v>188</v>
      </c>
      <c r="E220" s="339" t="s">
        <v>188</v>
      </c>
      <c r="F220" s="339" t="s">
        <v>188</v>
      </c>
      <c r="G220" s="339" t="s">
        <v>188</v>
      </c>
      <c r="H220" s="339" t="s">
        <v>188</v>
      </c>
      <c r="I220" s="339" t="s">
        <v>188</v>
      </c>
    </row>
    <row r="221" spans="1:9" s="14" customFormat="1" ht="14.25" customHeight="1" x14ac:dyDescent="0.25">
      <c r="A221" s="339" t="s">
        <v>65</v>
      </c>
      <c r="B221" s="340" t="s">
        <v>408</v>
      </c>
      <c r="C221" s="339">
        <v>1</v>
      </c>
      <c r="D221" s="339">
        <v>0</v>
      </c>
      <c r="E221" s="339">
        <v>0</v>
      </c>
      <c r="F221" s="339">
        <v>0</v>
      </c>
      <c r="G221" s="339">
        <v>0</v>
      </c>
      <c r="H221" s="339">
        <v>0</v>
      </c>
      <c r="I221" s="339">
        <v>1</v>
      </c>
    </row>
    <row r="222" spans="1:9" s="14" customFormat="1" ht="14.25" customHeight="1" x14ac:dyDescent="0.25">
      <c r="A222" s="339" t="s">
        <v>65</v>
      </c>
      <c r="B222" s="340" t="s">
        <v>409</v>
      </c>
      <c r="C222" s="339">
        <v>0</v>
      </c>
      <c r="D222" s="339" t="s">
        <v>188</v>
      </c>
      <c r="E222" s="339" t="s">
        <v>188</v>
      </c>
      <c r="F222" s="339" t="s">
        <v>188</v>
      </c>
      <c r="G222" s="339" t="s">
        <v>188</v>
      </c>
      <c r="H222" s="339" t="s">
        <v>188</v>
      </c>
      <c r="I222" s="339" t="s">
        <v>188</v>
      </c>
    </row>
    <row r="223" spans="1:9" s="14" customFormat="1" ht="14.25" customHeight="1" x14ac:dyDescent="0.25">
      <c r="A223" s="339" t="s">
        <v>65</v>
      </c>
      <c r="B223" s="340" t="s">
        <v>265</v>
      </c>
      <c r="C223" s="339">
        <v>20</v>
      </c>
      <c r="D223" s="339">
        <v>0</v>
      </c>
      <c r="E223" s="339">
        <v>0</v>
      </c>
      <c r="F223" s="339">
        <v>0</v>
      </c>
      <c r="G223" s="339">
        <v>0</v>
      </c>
      <c r="H223" s="339">
        <v>20</v>
      </c>
      <c r="I223" s="339">
        <v>0</v>
      </c>
    </row>
    <row r="224" spans="1:9" s="14" customFormat="1" ht="14.25" customHeight="1" x14ac:dyDescent="0.25">
      <c r="A224" s="339" t="s">
        <v>65</v>
      </c>
      <c r="B224" s="340" t="s">
        <v>410</v>
      </c>
      <c r="C224" s="339">
        <v>0</v>
      </c>
      <c r="D224" s="339" t="s">
        <v>188</v>
      </c>
      <c r="E224" s="339" t="s">
        <v>188</v>
      </c>
      <c r="F224" s="339" t="s">
        <v>188</v>
      </c>
      <c r="G224" s="339" t="s">
        <v>188</v>
      </c>
      <c r="H224" s="339" t="s">
        <v>188</v>
      </c>
      <c r="I224" s="339" t="s">
        <v>188</v>
      </c>
    </row>
    <row r="225" spans="1:9" s="14" customFormat="1" ht="14.25" customHeight="1" x14ac:dyDescent="0.25">
      <c r="A225" s="339" t="s">
        <v>65</v>
      </c>
      <c r="B225" s="340" t="s">
        <v>266</v>
      </c>
      <c r="C225" s="339">
        <v>15</v>
      </c>
      <c r="D225" s="339">
        <v>0</v>
      </c>
      <c r="E225" s="339">
        <v>0</v>
      </c>
      <c r="F225" s="339">
        <v>0</v>
      </c>
      <c r="G225" s="339">
        <v>0</v>
      </c>
      <c r="H225" s="339">
        <v>15</v>
      </c>
      <c r="I225" s="339">
        <v>0</v>
      </c>
    </row>
    <row r="226" spans="1:9" s="14" customFormat="1" ht="14.25" customHeight="1" x14ac:dyDescent="0.25">
      <c r="A226" s="339" t="s">
        <v>67</v>
      </c>
      <c r="B226" s="340" t="s">
        <v>411</v>
      </c>
      <c r="C226" s="339">
        <v>0</v>
      </c>
      <c r="D226" s="339" t="s">
        <v>188</v>
      </c>
      <c r="E226" s="339" t="s">
        <v>188</v>
      </c>
      <c r="F226" s="339" t="s">
        <v>188</v>
      </c>
      <c r="G226" s="339" t="s">
        <v>188</v>
      </c>
      <c r="H226" s="339" t="s">
        <v>188</v>
      </c>
      <c r="I226" s="339" t="s">
        <v>188</v>
      </c>
    </row>
    <row r="227" spans="1:9" s="14" customFormat="1" ht="14.25" customHeight="1" x14ac:dyDescent="0.25">
      <c r="A227" s="339" t="s">
        <v>67</v>
      </c>
      <c r="B227" s="340" t="s">
        <v>267</v>
      </c>
      <c r="C227" s="339">
        <v>0</v>
      </c>
      <c r="D227" s="339" t="s">
        <v>188</v>
      </c>
      <c r="E227" s="339" t="s">
        <v>188</v>
      </c>
      <c r="F227" s="339" t="s">
        <v>188</v>
      </c>
      <c r="G227" s="339" t="s">
        <v>188</v>
      </c>
      <c r="H227" s="339" t="s">
        <v>188</v>
      </c>
      <c r="I227" s="339" t="s">
        <v>188</v>
      </c>
    </row>
    <row r="228" spans="1:9" s="14" customFormat="1" ht="14.25" customHeight="1" x14ac:dyDescent="0.25">
      <c r="A228" s="339" t="s">
        <v>67</v>
      </c>
      <c r="B228" s="340" t="s">
        <v>268</v>
      </c>
      <c r="C228" s="339">
        <v>0</v>
      </c>
      <c r="D228" s="339" t="s">
        <v>188</v>
      </c>
      <c r="E228" s="339" t="s">
        <v>188</v>
      </c>
      <c r="F228" s="339" t="s">
        <v>188</v>
      </c>
      <c r="G228" s="339" t="s">
        <v>188</v>
      </c>
      <c r="H228" s="339" t="s">
        <v>188</v>
      </c>
      <c r="I228" s="339" t="s">
        <v>188</v>
      </c>
    </row>
    <row r="229" spans="1:9" s="14" customFormat="1" ht="14.25" customHeight="1" x14ac:dyDescent="0.25">
      <c r="A229" s="339" t="s">
        <v>67</v>
      </c>
      <c r="B229" s="340" t="s">
        <v>269</v>
      </c>
      <c r="C229" s="339">
        <v>0</v>
      </c>
      <c r="D229" s="339" t="s">
        <v>188</v>
      </c>
      <c r="E229" s="339" t="s">
        <v>188</v>
      </c>
      <c r="F229" s="339" t="s">
        <v>188</v>
      </c>
      <c r="G229" s="339" t="s">
        <v>188</v>
      </c>
      <c r="H229" s="339" t="s">
        <v>188</v>
      </c>
      <c r="I229" s="339" t="s">
        <v>188</v>
      </c>
    </row>
    <row r="230" spans="1:9" s="14" customFormat="1" ht="14.25" customHeight="1" x14ac:dyDescent="0.25">
      <c r="A230" s="339" t="s">
        <v>67</v>
      </c>
      <c r="B230" s="340" t="s">
        <v>270</v>
      </c>
      <c r="C230" s="339">
        <v>0</v>
      </c>
      <c r="D230" s="339" t="s">
        <v>188</v>
      </c>
      <c r="E230" s="339" t="s">
        <v>188</v>
      </c>
      <c r="F230" s="339" t="s">
        <v>188</v>
      </c>
      <c r="G230" s="339" t="s">
        <v>188</v>
      </c>
      <c r="H230" s="339" t="s">
        <v>188</v>
      </c>
      <c r="I230" s="339" t="s">
        <v>188</v>
      </c>
    </row>
    <row r="231" spans="1:9" s="14" customFormat="1" ht="14.25" customHeight="1" x14ac:dyDescent="0.25">
      <c r="A231" s="339" t="s">
        <v>67</v>
      </c>
      <c r="B231" s="340" t="s">
        <v>412</v>
      </c>
      <c r="C231" s="339">
        <v>0</v>
      </c>
      <c r="D231" s="339" t="s">
        <v>188</v>
      </c>
      <c r="E231" s="339" t="s">
        <v>188</v>
      </c>
      <c r="F231" s="339" t="s">
        <v>188</v>
      </c>
      <c r="G231" s="339" t="s">
        <v>188</v>
      </c>
      <c r="H231" s="339" t="s">
        <v>188</v>
      </c>
      <c r="I231" s="339" t="s">
        <v>188</v>
      </c>
    </row>
    <row r="232" spans="1:9" s="14" customFormat="1" ht="14.25" customHeight="1" x14ac:dyDescent="0.25">
      <c r="A232" s="339" t="s">
        <v>67</v>
      </c>
      <c r="B232" s="340" t="s">
        <v>413</v>
      </c>
      <c r="C232" s="339">
        <v>0</v>
      </c>
      <c r="D232" s="339" t="s">
        <v>188</v>
      </c>
      <c r="E232" s="339" t="s">
        <v>188</v>
      </c>
      <c r="F232" s="339" t="s">
        <v>188</v>
      </c>
      <c r="G232" s="339" t="s">
        <v>188</v>
      </c>
      <c r="H232" s="339" t="s">
        <v>188</v>
      </c>
      <c r="I232" s="339" t="s">
        <v>188</v>
      </c>
    </row>
    <row r="233" spans="1:9" s="14" customFormat="1" ht="14.25" customHeight="1" x14ac:dyDescent="0.25">
      <c r="A233" s="339" t="s">
        <v>69</v>
      </c>
      <c r="B233" s="340" t="s">
        <v>414</v>
      </c>
      <c r="C233" s="339">
        <v>0</v>
      </c>
      <c r="D233" s="339" t="s">
        <v>188</v>
      </c>
      <c r="E233" s="339" t="s">
        <v>188</v>
      </c>
      <c r="F233" s="339" t="s">
        <v>188</v>
      </c>
      <c r="G233" s="339" t="s">
        <v>188</v>
      </c>
      <c r="H233" s="339" t="s">
        <v>188</v>
      </c>
      <c r="I233" s="339" t="s">
        <v>188</v>
      </c>
    </row>
    <row r="234" spans="1:9" s="14" customFormat="1" ht="14.25" customHeight="1" x14ac:dyDescent="0.25">
      <c r="A234" s="339" t="s">
        <v>71</v>
      </c>
      <c r="B234" s="340" t="s">
        <v>271</v>
      </c>
      <c r="C234" s="339">
        <v>0</v>
      </c>
      <c r="D234" s="339" t="s">
        <v>188</v>
      </c>
      <c r="E234" s="339" t="s">
        <v>188</v>
      </c>
      <c r="F234" s="339" t="s">
        <v>188</v>
      </c>
      <c r="G234" s="339" t="s">
        <v>188</v>
      </c>
      <c r="H234" s="339" t="s">
        <v>188</v>
      </c>
      <c r="I234" s="339" t="s">
        <v>188</v>
      </c>
    </row>
    <row r="235" spans="1:9" s="14" customFormat="1" ht="14.25" customHeight="1" x14ac:dyDescent="0.25">
      <c r="A235" s="339" t="s">
        <v>71</v>
      </c>
      <c r="B235" s="340" t="s">
        <v>415</v>
      </c>
      <c r="C235" s="339">
        <v>0</v>
      </c>
      <c r="D235" s="339" t="s">
        <v>188</v>
      </c>
      <c r="E235" s="339" t="s">
        <v>188</v>
      </c>
      <c r="F235" s="339" t="s">
        <v>188</v>
      </c>
      <c r="G235" s="339" t="s">
        <v>188</v>
      </c>
      <c r="H235" s="339" t="s">
        <v>188</v>
      </c>
      <c r="I235" s="339" t="s">
        <v>188</v>
      </c>
    </row>
    <row r="236" spans="1:9" s="14" customFormat="1" ht="14.25" customHeight="1" x14ac:dyDescent="0.25">
      <c r="A236" s="339" t="s">
        <v>73</v>
      </c>
      <c r="B236" s="340" t="s">
        <v>416</v>
      </c>
      <c r="C236" s="339">
        <v>0</v>
      </c>
      <c r="D236" s="339" t="s">
        <v>188</v>
      </c>
      <c r="E236" s="339" t="s">
        <v>188</v>
      </c>
      <c r="F236" s="339" t="s">
        <v>188</v>
      </c>
      <c r="G236" s="339" t="s">
        <v>188</v>
      </c>
      <c r="H236" s="339" t="s">
        <v>188</v>
      </c>
      <c r="I236" s="339" t="s">
        <v>188</v>
      </c>
    </row>
    <row r="237" spans="1:9" s="14" customFormat="1" ht="14.25" customHeight="1" x14ac:dyDescent="0.25">
      <c r="A237" s="339" t="s">
        <v>73</v>
      </c>
      <c r="B237" s="340" t="s">
        <v>272</v>
      </c>
      <c r="C237" s="339">
        <v>0</v>
      </c>
      <c r="D237" s="339" t="s">
        <v>188</v>
      </c>
      <c r="E237" s="339" t="s">
        <v>188</v>
      </c>
      <c r="F237" s="339" t="s">
        <v>188</v>
      </c>
      <c r="G237" s="339" t="s">
        <v>188</v>
      </c>
      <c r="H237" s="339" t="s">
        <v>188</v>
      </c>
      <c r="I237" s="339" t="s">
        <v>188</v>
      </c>
    </row>
    <row r="238" spans="1:9" s="14" customFormat="1" ht="12.75" customHeight="1" x14ac:dyDescent="0.25">
      <c r="A238" s="339" t="s">
        <v>73</v>
      </c>
      <c r="B238" s="340" t="s">
        <v>273</v>
      </c>
      <c r="C238" s="339">
        <v>0</v>
      </c>
      <c r="D238" s="339" t="s">
        <v>188</v>
      </c>
      <c r="E238" s="339" t="s">
        <v>188</v>
      </c>
      <c r="F238" s="339" t="s">
        <v>188</v>
      </c>
      <c r="G238" s="339" t="s">
        <v>188</v>
      </c>
      <c r="H238" s="339" t="s">
        <v>188</v>
      </c>
      <c r="I238" s="339" t="s">
        <v>188</v>
      </c>
    </row>
    <row r="239" spans="1:9" s="14" customFormat="1" ht="14.25" customHeight="1" x14ac:dyDescent="0.25">
      <c r="A239" s="339" t="s">
        <v>73</v>
      </c>
      <c r="B239" s="340" t="s">
        <v>274</v>
      </c>
      <c r="C239" s="339">
        <v>0</v>
      </c>
      <c r="D239" s="339" t="s">
        <v>188</v>
      </c>
      <c r="E239" s="339" t="s">
        <v>188</v>
      </c>
      <c r="F239" s="339" t="s">
        <v>188</v>
      </c>
      <c r="G239" s="339" t="s">
        <v>188</v>
      </c>
      <c r="H239" s="339" t="s">
        <v>188</v>
      </c>
      <c r="I239" s="339" t="s">
        <v>188</v>
      </c>
    </row>
    <row r="240" spans="1:9" s="14" customFormat="1" ht="14.25" customHeight="1" x14ac:dyDescent="0.25">
      <c r="A240" s="339" t="s">
        <v>73</v>
      </c>
      <c r="B240" s="340" t="s">
        <v>275</v>
      </c>
      <c r="C240" s="339">
        <v>0</v>
      </c>
      <c r="D240" s="339" t="s">
        <v>188</v>
      </c>
      <c r="E240" s="339" t="s">
        <v>188</v>
      </c>
      <c r="F240" s="339" t="s">
        <v>188</v>
      </c>
      <c r="G240" s="339" t="s">
        <v>188</v>
      </c>
      <c r="H240" s="339" t="s">
        <v>188</v>
      </c>
      <c r="I240" s="339" t="s">
        <v>188</v>
      </c>
    </row>
    <row r="241" spans="1:9" s="14" customFormat="1" ht="14.25" customHeight="1" x14ac:dyDescent="0.25">
      <c r="A241" s="339" t="s">
        <v>73</v>
      </c>
      <c r="B241" s="340" t="s">
        <v>417</v>
      </c>
      <c r="C241" s="339">
        <v>0</v>
      </c>
      <c r="D241" s="339" t="s">
        <v>188</v>
      </c>
      <c r="E241" s="339" t="s">
        <v>188</v>
      </c>
      <c r="F241" s="339" t="s">
        <v>188</v>
      </c>
      <c r="G241" s="339" t="s">
        <v>188</v>
      </c>
      <c r="H241" s="339" t="s">
        <v>188</v>
      </c>
      <c r="I241" s="339" t="s">
        <v>188</v>
      </c>
    </row>
    <row r="242" spans="1:9" s="14" customFormat="1" ht="14.25" customHeight="1" x14ac:dyDescent="0.25">
      <c r="A242" s="339" t="s">
        <v>73</v>
      </c>
      <c r="B242" s="340" t="s">
        <v>418</v>
      </c>
      <c r="C242" s="339">
        <v>0</v>
      </c>
      <c r="D242" s="339" t="s">
        <v>188</v>
      </c>
      <c r="E242" s="339" t="s">
        <v>188</v>
      </c>
      <c r="F242" s="339" t="s">
        <v>188</v>
      </c>
      <c r="G242" s="339" t="s">
        <v>188</v>
      </c>
      <c r="H242" s="339" t="s">
        <v>188</v>
      </c>
      <c r="I242" s="339" t="s">
        <v>188</v>
      </c>
    </row>
    <row r="243" spans="1:9" s="14" customFormat="1" ht="14.25" customHeight="1" x14ac:dyDescent="0.25">
      <c r="A243" s="339" t="s">
        <v>73</v>
      </c>
      <c r="B243" s="340" t="s">
        <v>276</v>
      </c>
      <c r="C243" s="339">
        <v>0</v>
      </c>
      <c r="D243" s="339" t="s">
        <v>188</v>
      </c>
      <c r="E243" s="339" t="s">
        <v>188</v>
      </c>
      <c r="F243" s="339" t="s">
        <v>188</v>
      </c>
      <c r="G243" s="339" t="s">
        <v>188</v>
      </c>
      <c r="H243" s="339" t="s">
        <v>188</v>
      </c>
      <c r="I243" s="339" t="s">
        <v>188</v>
      </c>
    </row>
    <row r="244" spans="1:9" s="14" customFormat="1" ht="14.25" customHeight="1" x14ac:dyDescent="0.25">
      <c r="A244" s="339" t="s">
        <v>73</v>
      </c>
      <c r="B244" s="340" t="s">
        <v>277</v>
      </c>
      <c r="C244" s="339">
        <v>0</v>
      </c>
      <c r="D244" s="339" t="s">
        <v>188</v>
      </c>
      <c r="E244" s="339" t="s">
        <v>188</v>
      </c>
      <c r="F244" s="339" t="s">
        <v>188</v>
      </c>
      <c r="G244" s="339" t="s">
        <v>188</v>
      </c>
      <c r="H244" s="339" t="s">
        <v>188</v>
      </c>
      <c r="I244" s="339" t="s">
        <v>188</v>
      </c>
    </row>
    <row r="245" spans="1:9" s="14" customFormat="1" ht="14.25" customHeight="1" x14ac:dyDescent="0.25">
      <c r="A245" s="339" t="s">
        <v>75</v>
      </c>
      <c r="B245" s="340" t="s">
        <v>419</v>
      </c>
      <c r="C245" s="339">
        <v>17</v>
      </c>
      <c r="D245" s="339">
        <v>0</v>
      </c>
      <c r="E245" s="339">
        <v>0</v>
      </c>
      <c r="F245" s="339">
        <v>0</v>
      </c>
      <c r="G245" s="339">
        <v>2</v>
      </c>
      <c r="H245" s="339">
        <v>15</v>
      </c>
      <c r="I245" s="339">
        <v>0</v>
      </c>
    </row>
    <row r="246" spans="1:9" s="14" customFormat="1" ht="14.25" customHeight="1" x14ac:dyDescent="0.25">
      <c r="A246" s="339" t="s">
        <v>77</v>
      </c>
      <c r="B246" s="340" t="s">
        <v>420</v>
      </c>
      <c r="C246" s="339">
        <v>0</v>
      </c>
      <c r="D246" s="339" t="s">
        <v>188</v>
      </c>
      <c r="E246" s="339" t="s">
        <v>188</v>
      </c>
      <c r="F246" s="339" t="s">
        <v>188</v>
      </c>
      <c r="G246" s="339" t="s">
        <v>188</v>
      </c>
      <c r="H246" s="339" t="s">
        <v>188</v>
      </c>
      <c r="I246" s="339" t="s">
        <v>188</v>
      </c>
    </row>
    <row r="247" spans="1:9" s="14" customFormat="1" ht="14.25" customHeight="1" x14ac:dyDescent="0.25">
      <c r="A247" s="339" t="s">
        <v>77</v>
      </c>
      <c r="B247" s="340" t="s">
        <v>242</v>
      </c>
      <c r="C247" s="339">
        <v>0</v>
      </c>
      <c r="D247" s="339" t="s">
        <v>188</v>
      </c>
      <c r="E247" s="339" t="s">
        <v>188</v>
      </c>
      <c r="F247" s="339" t="s">
        <v>188</v>
      </c>
      <c r="G247" s="339" t="s">
        <v>188</v>
      </c>
      <c r="H247" s="339" t="s">
        <v>188</v>
      </c>
      <c r="I247" s="339" t="s">
        <v>188</v>
      </c>
    </row>
    <row r="248" spans="1:9" s="14" customFormat="1" ht="14.25" customHeight="1" x14ac:dyDescent="0.25">
      <c r="A248" s="339" t="s">
        <v>77</v>
      </c>
      <c r="B248" s="340" t="s">
        <v>421</v>
      </c>
      <c r="C248" s="339">
        <v>1</v>
      </c>
      <c r="D248" s="339">
        <v>0</v>
      </c>
      <c r="E248" s="339">
        <v>0</v>
      </c>
      <c r="F248" s="339">
        <v>0</v>
      </c>
      <c r="G248" s="339">
        <v>0</v>
      </c>
      <c r="H248" s="339">
        <v>1</v>
      </c>
      <c r="I248" s="339">
        <v>0</v>
      </c>
    </row>
    <row r="249" spans="1:9" s="14" customFormat="1" ht="14.25" customHeight="1" x14ac:dyDescent="0.25">
      <c r="A249" s="339" t="s">
        <v>77</v>
      </c>
      <c r="B249" s="340" t="s">
        <v>422</v>
      </c>
      <c r="C249" s="339">
        <v>0</v>
      </c>
      <c r="D249" s="339" t="s">
        <v>188</v>
      </c>
      <c r="E249" s="339" t="s">
        <v>188</v>
      </c>
      <c r="F249" s="339" t="s">
        <v>188</v>
      </c>
      <c r="G249" s="339" t="s">
        <v>188</v>
      </c>
      <c r="H249" s="339" t="s">
        <v>188</v>
      </c>
      <c r="I249" s="339" t="s">
        <v>188</v>
      </c>
    </row>
    <row r="250" spans="1:9" s="14" customFormat="1" ht="14.25" customHeight="1" x14ac:dyDescent="0.25">
      <c r="A250" s="339" t="s">
        <v>77</v>
      </c>
      <c r="B250" s="340" t="s">
        <v>423</v>
      </c>
      <c r="C250" s="339">
        <v>0</v>
      </c>
      <c r="D250" s="339" t="s">
        <v>188</v>
      </c>
      <c r="E250" s="339" t="s">
        <v>188</v>
      </c>
      <c r="F250" s="339" t="s">
        <v>188</v>
      </c>
      <c r="G250" s="339" t="s">
        <v>188</v>
      </c>
      <c r="H250" s="339" t="s">
        <v>188</v>
      </c>
      <c r="I250" s="339" t="s">
        <v>188</v>
      </c>
    </row>
    <row r="251" spans="1:9" s="14" customFormat="1" ht="14.25" customHeight="1" x14ac:dyDescent="0.25">
      <c r="A251" s="339" t="s">
        <v>77</v>
      </c>
      <c r="B251" s="340" t="s">
        <v>424</v>
      </c>
      <c r="C251" s="339">
        <v>0</v>
      </c>
      <c r="D251" s="339" t="s">
        <v>188</v>
      </c>
      <c r="E251" s="339" t="s">
        <v>188</v>
      </c>
      <c r="F251" s="339" t="s">
        <v>188</v>
      </c>
      <c r="G251" s="339" t="s">
        <v>188</v>
      </c>
      <c r="H251" s="339" t="s">
        <v>188</v>
      </c>
      <c r="I251" s="339" t="s">
        <v>188</v>
      </c>
    </row>
    <row r="252" spans="1:9" s="14" customFormat="1" ht="14.25" customHeight="1" x14ac:dyDescent="0.25">
      <c r="A252" s="339" t="s">
        <v>77</v>
      </c>
      <c r="B252" s="340" t="s">
        <v>425</v>
      </c>
      <c r="C252" s="339">
        <v>0</v>
      </c>
      <c r="D252" s="339" t="s">
        <v>188</v>
      </c>
      <c r="E252" s="339" t="s">
        <v>188</v>
      </c>
      <c r="F252" s="339" t="s">
        <v>188</v>
      </c>
      <c r="G252" s="339" t="s">
        <v>188</v>
      </c>
      <c r="H252" s="339" t="s">
        <v>188</v>
      </c>
      <c r="I252" s="339" t="s">
        <v>188</v>
      </c>
    </row>
    <row r="253" spans="1:9" s="14" customFormat="1" ht="14.25" customHeight="1" x14ac:dyDescent="0.25">
      <c r="A253" s="339" t="s">
        <v>77</v>
      </c>
      <c r="B253" s="340" t="s">
        <v>426</v>
      </c>
      <c r="C253" s="339">
        <v>0</v>
      </c>
      <c r="D253" s="339" t="s">
        <v>188</v>
      </c>
      <c r="E253" s="339" t="s">
        <v>188</v>
      </c>
      <c r="F253" s="339" t="s">
        <v>188</v>
      </c>
      <c r="G253" s="339" t="s">
        <v>188</v>
      </c>
      <c r="H253" s="339" t="s">
        <v>188</v>
      </c>
      <c r="I253" s="339" t="s">
        <v>188</v>
      </c>
    </row>
    <row r="254" spans="1:9" s="14" customFormat="1" ht="14.25" customHeight="1" x14ac:dyDescent="0.25">
      <c r="A254" s="339" t="s">
        <v>77</v>
      </c>
      <c r="B254" s="340" t="s">
        <v>427</v>
      </c>
      <c r="C254" s="339">
        <v>0</v>
      </c>
      <c r="D254" s="339" t="s">
        <v>188</v>
      </c>
      <c r="E254" s="339" t="s">
        <v>188</v>
      </c>
      <c r="F254" s="339" t="s">
        <v>188</v>
      </c>
      <c r="G254" s="339" t="s">
        <v>188</v>
      </c>
      <c r="H254" s="339" t="s">
        <v>188</v>
      </c>
      <c r="I254" s="339" t="s">
        <v>188</v>
      </c>
    </row>
    <row r="255" spans="1:9" s="14" customFormat="1" ht="14.25" customHeight="1" x14ac:dyDescent="0.25">
      <c r="A255" s="339" t="s">
        <v>78</v>
      </c>
      <c r="B255" s="340" t="s">
        <v>428</v>
      </c>
      <c r="C255" s="339">
        <v>0</v>
      </c>
      <c r="D255" s="339" t="s">
        <v>188</v>
      </c>
      <c r="E255" s="339" t="s">
        <v>188</v>
      </c>
      <c r="F255" s="339" t="s">
        <v>188</v>
      </c>
      <c r="G255" s="339" t="s">
        <v>188</v>
      </c>
      <c r="H255" s="339" t="s">
        <v>188</v>
      </c>
      <c r="I255" s="339" t="s">
        <v>188</v>
      </c>
    </row>
    <row r="256" spans="1:9" s="14" customFormat="1" ht="14.25" customHeight="1" x14ac:dyDescent="0.25">
      <c r="A256" s="339" t="s">
        <v>78</v>
      </c>
      <c r="B256" s="340" t="s">
        <v>278</v>
      </c>
      <c r="C256" s="339">
        <v>0</v>
      </c>
      <c r="D256" s="339" t="s">
        <v>188</v>
      </c>
      <c r="E256" s="339" t="s">
        <v>188</v>
      </c>
      <c r="F256" s="339" t="s">
        <v>188</v>
      </c>
      <c r="G256" s="339" t="s">
        <v>188</v>
      </c>
      <c r="H256" s="339" t="s">
        <v>188</v>
      </c>
      <c r="I256" s="339" t="s">
        <v>188</v>
      </c>
    </row>
    <row r="257" spans="1:9" s="14" customFormat="1" ht="14.25" customHeight="1" x14ac:dyDescent="0.25">
      <c r="A257" s="339" t="s">
        <v>78</v>
      </c>
      <c r="B257" s="340" t="s">
        <v>279</v>
      </c>
      <c r="C257" s="339">
        <v>0</v>
      </c>
      <c r="D257" s="339" t="s">
        <v>188</v>
      </c>
      <c r="E257" s="339" t="s">
        <v>188</v>
      </c>
      <c r="F257" s="339" t="s">
        <v>188</v>
      </c>
      <c r="G257" s="339" t="s">
        <v>188</v>
      </c>
      <c r="H257" s="339" t="s">
        <v>188</v>
      </c>
      <c r="I257" s="339" t="s">
        <v>188</v>
      </c>
    </row>
    <row r="258" spans="1:9" s="14" customFormat="1" ht="14.25" customHeight="1" x14ac:dyDescent="0.25">
      <c r="A258" s="339" t="s">
        <v>78</v>
      </c>
      <c r="B258" s="340" t="s">
        <v>429</v>
      </c>
      <c r="C258" s="339">
        <v>0</v>
      </c>
      <c r="D258" s="339" t="s">
        <v>188</v>
      </c>
      <c r="E258" s="339" t="s">
        <v>188</v>
      </c>
      <c r="F258" s="339" t="s">
        <v>188</v>
      </c>
      <c r="G258" s="339" t="s">
        <v>188</v>
      </c>
      <c r="H258" s="339" t="s">
        <v>188</v>
      </c>
      <c r="I258" s="339" t="s">
        <v>188</v>
      </c>
    </row>
    <row r="259" spans="1:9" s="14" customFormat="1" ht="14.25" customHeight="1" x14ac:dyDescent="0.25">
      <c r="A259" s="339" t="s">
        <v>78</v>
      </c>
      <c r="B259" s="340" t="s">
        <v>471</v>
      </c>
      <c r="C259" s="339">
        <v>0</v>
      </c>
      <c r="D259" s="339" t="s">
        <v>188</v>
      </c>
      <c r="E259" s="339" t="s">
        <v>188</v>
      </c>
      <c r="F259" s="339" t="s">
        <v>188</v>
      </c>
      <c r="G259" s="339" t="s">
        <v>188</v>
      </c>
      <c r="H259" s="339" t="s">
        <v>188</v>
      </c>
      <c r="I259" s="339" t="s">
        <v>188</v>
      </c>
    </row>
    <row r="260" spans="1:9" s="14" customFormat="1" ht="14.25" customHeight="1" x14ac:dyDescent="0.25">
      <c r="A260" s="339" t="s">
        <v>78</v>
      </c>
      <c r="B260" s="340" t="s">
        <v>430</v>
      </c>
      <c r="C260" s="339">
        <v>0</v>
      </c>
      <c r="D260" s="339" t="s">
        <v>188</v>
      </c>
      <c r="E260" s="339" t="s">
        <v>188</v>
      </c>
      <c r="F260" s="339" t="s">
        <v>188</v>
      </c>
      <c r="G260" s="339" t="s">
        <v>188</v>
      </c>
      <c r="H260" s="339" t="s">
        <v>188</v>
      </c>
      <c r="I260" s="339" t="s">
        <v>188</v>
      </c>
    </row>
    <row r="261" spans="1:9" s="14" customFormat="1" ht="14.25" customHeight="1" x14ac:dyDescent="0.25">
      <c r="A261" s="339" t="s">
        <v>78</v>
      </c>
      <c r="B261" s="340" t="s">
        <v>431</v>
      </c>
      <c r="C261" s="339">
        <v>36</v>
      </c>
      <c r="D261" s="339">
        <v>0</v>
      </c>
      <c r="E261" s="339">
        <v>0</v>
      </c>
      <c r="F261" s="339">
        <v>0</v>
      </c>
      <c r="G261" s="339">
        <v>0</v>
      </c>
      <c r="H261" s="339">
        <v>36</v>
      </c>
      <c r="I261" s="339">
        <v>0</v>
      </c>
    </row>
    <row r="262" spans="1:9" s="14" customFormat="1" ht="14.25" customHeight="1" x14ac:dyDescent="0.25">
      <c r="A262" s="339" t="s">
        <v>80</v>
      </c>
      <c r="B262" s="340" t="s">
        <v>432</v>
      </c>
      <c r="C262" s="339">
        <v>0</v>
      </c>
      <c r="D262" s="339" t="s">
        <v>188</v>
      </c>
      <c r="E262" s="339" t="s">
        <v>188</v>
      </c>
      <c r="F262" s="339" t="s">
        <v>188</v>
      </c>
      <c r="G262" s="339" t="s">
        <v>188</v>
      </c>
      <c r="H262" s="339" t="s">
        <v>188</v>
      </c>
      <c r="I262" s="339" t="s">
        <v>188</v>
      </c>
    </row>
    <row r="263" spans="1:9" s="14" customFormat="1" ht="14.25" customHeight="1" x14ac:dyDescent="0.25">
      <c r="A263" s="339" t="s">
        <v>80</v>
      </c>
      <c r="B263" s="340" t="s">
        <v>433</v>
      </c>
      <c r="C263" s="339">
        <v>8</v>
      </c>
      <c r="D263" s="339">
        <v>0</v>
      </c>
      <c r="E263" s="339">
        <v>8</v>
      </c>
      <c r="F263" s="339">
        <v>0</v>
      </c>
      <c r="G263" s="339">
        <v>0</v>
      </c>
      <c r="H263" s="339">
        <v>0</v>
      </c>
      <c r="I263" s="339">
        <v>0</v>
      </c>
    </row>
    <row r="264" spans="1:9" s="14" customFormat="1" ht="14.25" customHeight="1" x14ac:dyDescent="0.25">
      <c r="A264" s="339" t="s">
        <v>80</v>
      </c>
      <c r="B264" s="340" t="s">
        <v>434</v>
      </c>
      <c r="C264" s="339">
        <v>26</v>
      </c>
      <c r="D264" s="339">
        <v>0</v>
      </c>
      <c r="E264" s="339">
        <v>21</v>
      </c>
      <c r="F264" s="339">
        <v>0</v>
      </c>
      <c r="G264" s="339">
        <v>0</v>
      </c>
      <c r="H264" s="339">
        <v>5</v>
      </c>
      <c r="I264" s="339">
        <v>0</v>
      </c>
    </row>
    <row r="265" spans="1:9" s="14" customFormat="1" ht="14.25" customHeight="1" x14ac:dyDescent="0.25">
      <c r="A265" s="339" t="s">
        <v>82</v>
      </c>
      <c r="B265" s="340" t="s">
        <v>435</v>
      </c>
      <c r="C265" s="339">
        <v>0</v>
      </c>
      <c r="D265" s="339" t="s">
        <v>188</v>
      </c>
      <c r="E265" s="339" t="s">
        <v>188</v>
      </c>
      <c r="F265" s="339" t="s">
        <v>188</v>
      </c>
      <c r="G265" s="339" t="s">
        <v>188</v>
      </c>
      <c r="H265" s="339" t="s">
        <v>188</v>
      </c>
      <c r="I265" s="339" t="s">
        <v>188</v>
      </c>
    </row>
    <row r="266" spans="1:9" s="14" customFormat="1" ht="14.25" customHeight="1" x14ac:dyDescent="0.25">
      <c r="A266" s="339" t="s">
        <v>84</v>
      </c>
      <c r="B266" s="340" t="s">
        <v>436</v>
      </c>
      <c r="C266" s="339">
        <v>0</v>
      </c>
      <c r="D266" s="339" t="s">
        <v>188</v>
      </c>
      <c r="E266" s="339" t="s">
        <v>188</v>
      </c>
      <c r="F266" s="339" t="s">
        <v>188</v>
      </c>
      <c r="G266" s="339" t="s">
        <v>188</v>
      </c>
      <c r="H266" s="339" t="s">
        <v>188</v>
      </c>
      <c r="I266" s="339" t="s">
        <v>188</v>
      </c>
    </row>
    <row r="267" spans="1:9" s="14" customFormat="1" ht="14.25" customHeight="1" x14ac:dyDescent="0.25">
      <c r="A267" s="339" t="s">
        <v>84</v>
      </c>
      <c r="B267" s="340" t="s">
        <v>437</v>
      </c>
      <c r="C267" s="339">
        <v>0</v>
      </c>
      <c r="D267" s="339" t="s">
        <v>188</v>
      </c>
      <c r="E267" s="339" t="s">
        <v>188</v>
      </c>
      <c r="F267" s="339" t="s">
        <v>188</v>
      </c>
      <c r="G267" s="339" t="s">
        <v>188</v>
      </c>
      <c r="H267" s="339" t="s">
        <v>188</v>
      </c>
      <c r="I267" s="339" t="s">
        <v>188</v>
      </c>
    </row>
    <row r="268" spans="1:9" s="14" customFormat="1" ht="14.25" customHeight="1" x14ac:dyDescent="0.25">
      <c r="A268" s="339" t="s">
        <v>84</v>
      </c>
      <c r="B268" s="340" t="s">
        <v>438</v>
      </c>
      <c r="C268" s="339">
        <v>0</v>
      </c>
      <c r="D268" s="339" t="s">
        <v>188</v>
      </c>
      <c r="E268" s="339" t="s">
        <v>188</v>
      </c>
      <c r="F268" s="339" t="s">
        <v>188</v>
      </c>
      <c r="G268" s="339" t="s">
        <v>188</v>
      </c>
      <c r="H268" s="339" t="s">
        <v>188</v>
      </c>
      <c r="I268" s="339" t="s">
        <v>188</v>
      </c>
    </row>
    <row r="269" spans="1:9" s="14" customFormat="1" ht="14.25" customHeight="1" x14ac:dyDescent="0.25">
      <c r="A269" s="339" t="s">
        <v>86</v>
      </c>
      <c r="B269" s="340" t="s">
        <v>439</v>
      </c>
      <c r="C269" s="339">
        <v>0</v>
      </c>
      <c r="D269" s="339" t="s">
        <v>188</v>
      </c>
      <c r="E269" s="339" t="s">
        <v>188</v>
      </c>
      <c r="F269" s="339" t="s">
        <v>188</v>
      </c>
      <c r="G269" s="339" t="s">
        <v>188</v>
      </c>
      <c r="H269" s="339" t="s">
        <v>188</v>
      </c>
      <c r="I269" s="339" t="s">
        <v>188</v>
      </c>
    </row>
    <row r="270" spans="1:9" s="14" customFormat="1" ht="14.25" customHeight="1" x14ac:dyDescent="0.25">
      <c r="A270" s="339" t="s">
        <v>86</v>
      </c>
      <c r="B270" s="340" t="s">
        <v>280</v>
      </c>
      <c r="C270" s="339">
        <v>0</v>
      </c>
      <c r="D270" s="339" t="s">
        <v>188</v>
      </c>
      <c r="E270" s="339" t="s">
        <v>188</v>
      </c>
      <c r="F270" s="339" t="s">
        <v>188</v>
      </c>
      <c r="G270" s="339" t="s">
        <v>188</v>
      </c>
      <c r="H270" s="339" t="s">
        <v>188</v>
      </c>
      <c r="I270" s="339" t="s">
        <v>188</v>
      </c>
    </row>
    <row r="271" spans="1:9" s="14" customFormat="1" ht="14.25" customHeight="1" x14ac:dyDescent="0.25">
      <c r="A271" s="339" t="s">
        <v>86</v>
      </c>
      <c r="B271" s="340" t="s">
        <v>440</v>
      </c>
      <c r="C271" s="339">
        <v>0</v>
      </c>
      <c r="D271" s="339" t="s">
        <v>188</v>
      </c>
      <c r="E271" s="339" t="s">
        <v>188</v>
      </c>
      <c r="F271" s="339" t="s">
        <v>188</v>
      </c>
      <c r="G271" s="339" t="s">
        <v>188</v>
      </c>
      <c r="H271" s="339" t="s">
        <v>188</v>
      </c>
      <c r="I271" s="339" t="s">
        <v>188</v>
      </c>
    </row>
    <row r="272" spans="1:9" s="14" customFormat="1" ht="14.25" customHeight="1" x14ac:dyDescent="0.25">
      <c r="A272" s="339" t="s">
        <v>86</v>
      </c>
      <c r="B272" s="340" t="s">
        <v>281</v>
      </c>
      <c r="C272" s="339">
        <v>0</v>
      </c>
      <c r="D272" s="339" t="s">
        <v>188</v>
      </c>
      <c r="E272" s="339" t="s">
        <v>188</v>
      </c>
      <c r="F272" s="339" t="s">
        <v>188</v>
      </c>
      <c r="G272" s="339" t="s">
        <v>188</v>
      </c>
      <c r="H272" s="339" t="s">
        <v>188</v>
      </c>
      <c r="I272" s="339" t="s">
        <v>188</v>
      </c>
    </row>
    <row r="273" spans="1:9" s="14" customFormat="1" ht="14.25" customHeight="1" x14ac:dyDescent="0.25">
      <c r="A273" s="339" t="s">
        <v>86</v>
      </c>
      <c r="B273" s="340" t="s">
        <v>441</v>
      </c>
      <c r="C273" s="339">
        <v>0</v>
      </c>
      <c r="D273" s="339" t="s">
        <v>188</v>
      </c>
      <c r="E273" s="339" t="s">
        <v>188</v>
      </c>
      <c r="F273" s="339" t="s">
        <v>188</v>
      </c>
      <c r="G273" s="339" t="s">
        <v>188</v>
      </c>
      <c r="H273" s="339" t="s">
        <v>188</v>
      </c>
      <c r="I273" s="339" t="s">
        <v>188</v>
      </c>
    </row>
    <row r="274" spans="1:9" s="14" customFormat="1" ht="14.25" customHeight="1" x14ac:dyDescent="0.25">
      <c r="A274" s="339" t="s">
        <v>86</v>
      </c>
      <c r="B274" s="340" t="s">
        <v>442</v>
      </c>
      <c r="C274" s="339">
        <v>0</v>
      </c>
      <c r="D274" s="339" t="s">
        <v>188</v>
      </c>
      <c r="E274" s="339" t="s">
        <v>188</v>
      </c>
      <c r="F274" s="339" t="s">
        <v>188</v>
      </c>
      <c r="G274" s="339" t="s">
        <v>188</v>
      </c>
      <c r="H274" s="339" t="s">
        <v>188</v>
      </c>
      <c r="I274" s="339" t="s">
        <v>188</v>
      </c>
    </row>
    <row r="275" spans="1:9" s="14" customFormat="1" ht="14.25" customHeight="1" x14ac:dyDescent="0.25">
      <c r="A275" s="339" t="s">
        <v>86</v>
      </c>
      <c r="B275" s="340" t="s">
        <v>443</v>
      </c>
      <c r="C275" s="339">
        <v>0</v>
      </c>
      <c r="D275" s="339" t="s">
        <v>188</v>
      </c>
      <c r="E275" s="339" t="s">
        <v>188</v>
      </c>
      <c r="F275" s="339" t="s">
        <v>188</v>
      </c>
      <c r="G275" s="339" t="s">
        <v>188</v>
      </c>
      <c r="H275" s="339" t="s">
        <v>188</v>
      </c>
      <c r="I275" s="339" t="s">
        <v>188</v>
      </c>
    </row>
    <row r="276" spans="1:9" s="14" customFormat="1" ht="14.25" customHeight="1" x14ac:dyDescent="0.25">
      <c r="A276" s="339" t="s">
        <v>86</v>
      </c>
      <c r="B276" s="340" t="s">
        <v>444</v>
      </c>
      <c r="C276" s="339">
        <v>0</v>
      </c>
      <c r="D276" s="339" t="s">
        <v>188</v>
      </c>
      <c r="E276" s="339" t="s">
        <v>188</v>
      </c>
      <c r="F276" s="339" t="s">
        <v>188</v>
      </c>
      <c r="G276" s="339" t="s">
        <v>188</v>
      </c>
      <c r="H276" s="339" t="s">
        <v>188</v>
      </c>
      <c r="I276" s="339" t="s">
        <v>188</v>
      </c>
    </row>
    <row r="277" spans="1:9" s="14" customFormat="1" ht="14.25" customHeight="1" x14ac:dyDescent="0.25">
      <c r="A277" s="339" t="s">
        <v>88</v>
      </c>
      <c r="B277" s="340" t="s">
        <v>445</v>
      </c>
      <c r="C277" s="339">
        <v>0</v>
      </c>
      <c r="D277" s="339" t="s">
        <v>188</v>
      </c>
      <c r="E277" s="339" t="s">
        <v>188</v>
      </c>
      <c r="F277" s="339" t="s">
        <v>188</v>
      </c>
      <c r="G277" s="339" t="s">
        <v>188</v>
      </c>
      <c r="H277" s="339" t="s">
        <v>188</v>
      </c>
      <c r="I277" s="339" t="s">
        <v>188</v>
      </c>
    </row>
    <row r="278" spans="1:9" s="14" customFormat="1" ht="14.25" customHeight="1" x14ac:dyDescent="0.25">
      <c r="A278" s="339" t="s">
        <v>90</v>
      </c>
      <c r="B278" s="340" t="s">
        <v>446</v>
      </c>
      <c r="C278" s="339">
        <v>0</v>
      </c>
      <c r="D278" s="339" t="s">
        <v>188</v>
      </c>
      <c r="E278" s="339" t="s">
        <v>188</v>
      </c>
      <c r="F278" s="339" t="s">
        <v>188</v>
      </c>
      <c r="G278" s="339" t="s">
        <v>188</v>
      </c>
      <c r="H278" s="339" t="s">
        <v>188</v>
      </c>
      <c r="I278" s="339" t="s">
        <v>188</v>
      </c>
    </row>
    <row r="279" spans="1:9" s="14" customFormat="1" ht="14.25" customHeight="1" x14ac:dyDescent="0.25">
      <c r="A279" s="339" t="s">
        <v>90</v>
      </c>
      <c r="B279" s="340" t="s">
        <v>282</v>
      </c>
      <c r="C279" s="339">
        <v>0</v>
      </c>
      <c r="D279" s="339" t="s">
        <v>188</v>
      </c>
      <c r="E279" s="339" t="s">
        <v>188</v>
      </c>
      <c r="F279" s="339" t="s">
        <v>188</v>
      </c>
      <c r="G279" s="339" t="s">
        <v>188</v>
      </c>
      <c r="H279" s="339" t="s">
        <v>188</v>
      </c>
      <c r="I279" s="339" t="s">
        <v>188</v>
      </c>
    </row>
    <row r="280" spans="1:9" s="14" customFormat="1" ht="14.25" customHeight="1" x14ac:dyDescent="0.25">
      <c r="A280" s="339" t="s">
        <v>90</v>
      </c>
      <c r="B280" s="340" t="s">
        <v>447</v>
      </c>
      <c r="C280" s="339">
        <v>0</v>
      </c>
      <c r="D280" s="339" t="s">
        <v>188</v>
      </c>
      <c r="E280" s="339" t="s">
        <v>188</v>
      </c>
      <c r="F280" s="339" t="s">
        <v>188</v>
      </c>
      <c r="G280" s="339" t="s">
        <v>188</v>
      </c>
      <c r="H280" s="339" t="s">
        <v>188</v>
      </c>
      <c r="I280" s="339" t="s">
        <v>188</v>
      </c>
    </row>
    <row r="281" spans="1:9" s="14" customFormat="1" ht="14.25" customHeight="1" x14ac:dyDescent="0.25">
      <c r="A281" s="339" t="s">
        <v>90</v>
      </c>
      <c r="B281" s="340" t="s">
        <v>283</v>
      </c>
      <c r="C281" s="339">
        <v>0</v>
      </c>
      <c r="D281" s="339" t="s">
        <v>188</v>
      </c>
      <c r="E281" s="339" t="s">
        <v>188</v>
      </c>
      <c r="F281" s="339" t="s">
        <v>188</v>
      </c>
      <c r="G281" s="339" t="s">
        <v>188</v>
      </c>
      <c r="H281" s="339" t="s">
        <v>188</v>
      </c>
      <c r="I281" s="339" t="s">
        <v>188</v>
      </c>
    </row>
    <row r="282" spans="1:9" s="14" customFormat="1" ht="14.25" customHeight="1" thickBot="1" x14ac:dyDescent="0.3">
      <c r="A282" s="341" t="s">
        <v>90</v>
      </c>
      <c r="B282" s="203" t="s">
        <v>448</v>
      </c>
      <c r="C282" s="341">
        <v>0</v>
      </c>
      <c r="D282" s="341" t="s">
        <v>188</v>
      </c>
      <c r="E282" s="341" t="s">
        <v>188</v>
      </c>
      <c r="F282" s="341" t="s">
        <v>188</v>
      </c>
      <c r="G282" s="341" t="s">
        <v>188</v>
      </c>
      <c r="H282" s="341" t="s">
        <v>188</v>
      </c>
      <c r="I282" s="341" t="s">
        <v>188</v>
      </c>
    </row>
    <row r="283" spans="1:9" s="13" customFormat="1" ht="14.25" customHeight="1" thickBot="1" x14ac:dyDescent="0.3">
      <c r="A283" s="343"/>
      <c r="B283" s="342" t="s">
        <v>456</v>
      </c>
      <c r="C283" s="343">
        <v>488</v>
      </c>
      <c r="D283" s="343">
        <v>0</v>
      </c>
      <c r="E283" s="343">
        <v>94</v>
      </c>
      <c r="F283" s="343">
        <v>1</v>
      </c>
      <c r="G283" s="343">
        <v>20</v>
      </c>
      <c r="H283" s="343">
        <v>360</v>
      </c>
      <c r="I283" s="343">
        <v>13</v>
      </c>
    </row>
    <row r="284" spans="1:9" s="2" customFormat="1" ht="13.8" thickTop="1" x14ac:dyDescent="0.25">
      <c r="A284" s="147"/>
      <c r="B284" s="151"/>
      <c r="C284" s="147"/>
      <c r="D284" s="147"/>
      <c r="E284" s="147"/>
      <c r="F284" s="147"/>
      <c r="G284" s="147"/>
      <c r="H284" s="147"/>
      <c r="I284" s="147"/>
    </row>
    <row r="285" spans="1:9" x14ac:dyDescent="0.25">
      <c r="A285" s="380" t="s">
        <v>743</v>
      </c>
    </row>
    <row r="286" spans="1:9" x14ac:dyDescent="0.25">
      <c r="A286" s="380" t="s">
        <v>737</v>
      </c>
    </row>
  </sheetData>
  <mergeCells count="2">
    <mergeCell ref="D3:I3"/>
    <mergeCell ref="A2:B2"/>
  </mergeCells>
  <conditionalFormatting sqref="A5:I282">
    <cfRule type="expression" dxfId="20" priority="1">
      <formula>MOD(ROW(),2)=1</formula>
    </cfRule>
  </conditionalFormatting>
  <hyperlinks>
    <hyperlink ref="A2" location="TOC!A1" display="Return to Table of Contents"/>
  </hyperlinks>
  <pageMargins left="0.25" right="0.25" top="0.75" bottom="0.75" header="0.3" footer="0.3"/>
  <pageSetup scale="71" fitToHeight="0" pageOrder="overThenDown" orientation="portrait" r:id="rId1"/>
  <headerFooter>
    <oddHeader>&amp;L2011-12 and 2012-13 &amp;"Arial,Italic"Survey of Allied Dental Education&amp;"Arial,Regular"
Report 2: Dental Assisting Education Programs</oddHeader>
  </headerFooter>
  <rowBreaks count="4" manualBreakCount="4">
    <brk id="49" max="8" man="1"/>
    <brk id="107" max="8" man="1"/>
    <brk id="167" max="8" man="1"/>
    <brk id="225"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7"/>
  <sheetViews>
    <sheetView zoomScaleNormal="100" workbookViewId="0">
      <pane xSplit="2" ySplit="4" topLeftCell="C5" activePane="bottomRight" state="frozen"/>
      <selection pane="topRight" activeCell="C1" sqref="C1"/>
      <selection pane="bottomLeft" activeCell="A6" sqref="A6"/>
      <selection pane="bottomRight"/>
    </sheetView>
  </sheetViews>
  <sheetFormatPr defaultColWidth="9.109375" defaultRowHeight="13.2" x14ac:dyDescent="0.25"/>
  <cols>
    <col min="1" max="1" width="5" style="3" customWidth="1"/>
    <col min="2" max="2" width="54.5546875" style="3" bestFit="1" customWidth="1"/>
    <col min="3" max="3" width="20.33203125" style="3" customWidth="1"/>
    <col min="4" max="4" width="18" style="3" customWidth="1"/>
    <col min="5" max="5" width="6.109375" style="69" bestFit="1" customWidth="1"/>
    <col min="6" max="6" width="6.33203125" style="69" bestFit="1" customWidth="1"/>
    <col min="7" max="7" width="8.44140625" style="69" bestFit="1" customWidth="1"/>
    <col min="8" max="8" width="8.44140625" style="81" bestFit="1" customWidth="1"/>
    <col min="9" max="9" width="34.109375" style="82" customWidth="1"/>
    <col min="10" max="11" width="9.5546875" style="82" bestFit="1" customWidth="1"/>
    <col min="12" max="12" width="8.5546875" style="82" bestFit="1" customWidth="1"/>
    <col min="13" max="13" width="9.109375" style="3"/>
    <col min="14" max="14" width="9.109375" style="49"/>
    <col min="15" max="16384" width="9.109375" style="3"/>
  </cols>
  <sheetData>
    <row r="1" spans="1:15" x14ac:dyDescent="0.25">
      <c r="A1" s="1" t="s">
        <v>133</v>
      </c>
    </row>
    <row r="2" spans="1:15" x14ac:dyDescent="0.25">
      <c r="A2" s="408" t="s">
        <v>10</v>
      </c>
      <c r="B2" s="408"/>
      <c r="D2" s="113"/>
      <c r="E2" s="114"/>
    </row>
    <row r="3" spans="1:15" x14ac:dyDescent="0.25">
      <c r="A3" s="78"/>
      <c r="B3" s="70"/>
      <c r="C3" s="70"/>
      <c r="D3" s="70"/>
      <c r="E3" s="79"/>
      <c r="F3" s="79"/>
      <c r="G3" s="79"/>
      <c r="H3" s="79"/>
      <c r="I3" s="70"/>
      <c r="J3" s="409" t="s">
        <v>472</v>
      </c>
      <c r="K3" s="409"/>
      <c r="L3" s="409"/>
    </row>
    <row r="4" spans="1:15" ht="31.8" thickBot="1" x14ac:dyDescent="0.3">
      <c r="A4" s="38" t="s">
        <v>178</v>
      </c>
      <c r="B4" s="72" t="s">
        <v>179</v>
      </c>
      <c r="C4" s="72" t="s">
        <v>473</v>
      </c>
      <c r="D4" s="72" t="s">
        <v>474</v>
      </c>
      <c r="E4" s="219" t="s">
        <v>475</v>
      </c>
      <c r="F4" s="219" t="s">
        <v>476</v>
      </c>
      <c r="G4" s="219" t="s">
        <v>477</v>
      </c>
      <c r="H4" s="219" t="s">
        <v>478</v>
      </c>
      <c r="I4" s="72" t="s">
        <v>479</v>
      </c>
      <c r="J4" s="80" t="s">
        <v>480</v>
      </c>
      <c r="K4" s="80" t="s">
        <v>481</v>
      </c>
      <c r="L4" s="80" t="s">
        <v>482</v>
      </c>
      <c r="M4" s="105"/>
    </row>
    <row r="5" spans="1:15" s="349" customFormat="1" ht="16.5" customHeight="1" x14ac:dyDescent="0.25">
      <c r="A5" s="345" t="s">
        <v>44</v>
      </c>
      <c r="B5" s="344" t="s">
        <v>215</v>
      </c>
      <c r="C5" s="344" t="s">
        <v>460</v>
      </c>
      <c r="D5" s="344" t="s">
        <v>465</v>
      </c>
      <c r="E5" s="345">
        <v>5</v>
      </c>
      <c r="F5" s="345">
        <v>7</v>
      </c>
      <c r="G5" s="345">
        <v>0</v>
      </c>
      <c r="H5" s="345">
        <v>0</v>
      </c>
      <c r="I5" s="344" t="s">
        <v>459</v>
      </c>
      <c r="J5" s="346">
        <v>25182</v>
      </c>
      <c r="K5" s="346">
        <v>25182</v>
      </c>
      <c r="L5" s="346">
        <v>25182</v>
      </c>
      <c r="M5" s="347"/>
      <c r="N5" s="348"/>
      <c r="O5" s="347"/>
    </row>
    <row r="6" spans="1:15" s="14" customFormat="1" ht="16.5" customHeight="1" x14ac:dyDescent="0.25">
      <c r="A6" s="339" t="s">
        <v>44</v>
      </c>
      <c r="B6" s="340" t="s">
        <v>285</v>
      </c>
      <c r="C6" s="340" t="s">
        <v>457</v>
      </c>
      <c r="D6" s="340" t="s">
        <v>461</v>
      </c>
      <c r="E6" s="339">
        <v>16</v>
      </c>
      <c r="F6" s="339">
        <v>2</v>
      </c>
      <c r="G6" s="339">
        <v>1</v>
      </c>
      <c r="H6" s="339">
        <v>0</v>
      </c>
      <c r="I6" s="340" t="s">
        <v>459</v>
      </c>
      <c r="J6" s="350">
        <v>8239</v>
      </c>
      <c r="K6" s="350">
        <v>8239</v>
      </c>
      <c r="L6" s="350">
        <v>14623</v>
      </c>
      <c r="M6" s="351"/>
      <c r="N6" s="348"/>
      <c r="O6" s="351"/>
    </row>
    <row r="7" spans="1:15" s="14" customFormat="1" ht="16.5" customHeight="1" x14ac:dyDescent="0.25">
      <c r="A7" s="339" t="s">
        <v>44</v>
      </c>
      <c r="B7" s="340" t="s">
        <v>286</v>
      </c>
      <c r="C7" s="340" t="s">
        <v>184</v>
      </c>
      <c r="D7" s="340" t="s">
        <v>461</v>
      </c>
      <c r="E7" s="339">
        <v>15</v>
      </c>
      <c r="F7" s="339">
        <v>2</v>
      </c>
      <c r="G7" s="339">
        <v>1</v>
      </c>
      <c r="H7" s="339">
        <v>0</v>
      </c>
      <c r="I7" s="340" t="s">
        <v>463</v>
      </c>
      <c r="J7" s="350">
        <v>9795</v>
      </c>
      <c r="K7" s="350">
        <v>9795</v>
      </c>
      <c r="L7" s="350">
        <v>15245</v>
      </c>
      <c r="M7" s="351"/>
      <c r="N7" s="348"/>
      <c r="O7" s="351"/>
    </row>
    <row r="8" spans="1:15" s="352" customFormat="1" ht="16.5" customHeight="1" x14ac:dyDescent="0.25">
      <c r="A8" s="345" t="s">
        <v>44</v>
      </c>
      <c r="B8" s="344" t="s">
        <v>287</v>
      </c>
      <c r="C8" s="344" t="s">
        <v>457</v>
      </c>
      <c r="D8" s="344" t="s">
        <v>461</v>
      </c>
      <c r="E8" s="345">
        <v>15</v>
      </c>
      <c r="F8" s="345">
        <v>2</v>
      </c>
      <c r="G8" s="345">
        <v>0</v>
      </c>
      <c r="H8" s="345">
        <v>0</v>
      </c>
      <c r="I8" s="344" t="s">
        <v>459</v>
      </c>
      <c r="J8" s="350">
        <v>9644</v>
      </c>
      <c r="K8" s="350">
        <v>9644</v>
      </c>
      <c r="L8" s="350">
        <v>16492</v>
      </c>
      <c r="M8" s="351"/>
      <c r="N8" s="348"/>
      <c r="O8" s="351"/>
    </row>
    <row r="9" spans="1:15" s="14" customFormat="1" ht="16.5" customHeight="1" x14ac:dyDescent="0.25">
      <c r="A9" s="339" t="s">
        <v>44</v>
      </c>
      <c r="B9" s="340" t="s">
        <v>288</v>
      </c>
      <c r="C9" s="340" t="s">
        <v>457</v>
      </c>
      <c r="D9" s="340" t="s">
        <v>461</v>
      </c>
      <c r="E9" s="339">
        <v>15</v>
      </c>
      <c r="F9" s="339">
        <v>2</v>
      </c>
      <c r="G9" s="339">
        <v>1</v>
      </c>
      <c r="H9" s="339">
        <v>0</v>
      </c>
      <c r="I9" s="340" t="s">
        <v>459</v>
      </c>
      <c r="J9" s="350">
        <v>5690</v>
      </c>
      <c r="K9" s="350">
        <v>5690</v>
      </c>
      <c r="L9" s="350">
        <v>10550</v>
      </c>
      <c r="M9" s="351"/>
      <c r="N9" s="348"/>
      <c r="O9" s="351"/>
    </row>
    <row r="10" spans="1:15" s="14" customFormat="1" ht="16.5" customHeight="1" x14ac:dyDescent="0.25">
      <c r="A10" s="339" t="s">
        <v>44</v>
      </c>
      <c r="B10" s="340" t="s">
        <v>187</v>
      </c>
      <c r="C10" s="340" t="s">
        <v>464</v>
      </c>
      <c r="D10" s="340" t="s">
        <v>461</v>
      </c>
      <c r="E10" s="339">
        <v>15</v>
      </c>
      <c r="F10" s="339">
        <v>2</v>
      </c>
      <c r="G10" s="339">
        <v>1</v>
      </c>
      <c r="H10" s="339">
        <v>0</v>
      </c>
      <c r="I10" s="340" t="s">
        <v>459</v>
      </c>
      <c r="J10" s="350">
        <v>7250</v>
      </c>
      <c r="K10" s="350">
        <v>7250</v>
      </c>
      <c r="L10" s="350">
        <v>13780</v>
      </c>
      <c r="M10" s="351"/>
      <c r="N10" s="348"/>
      <c r="O10" s="351"/>
    </row>
    <row r="11" spans="1:15" s="14" customFormat="1" ht="16.5" customHeight="1" x14ac:dyDescent="0.25">
      <c r="A11" s="339" t="s">
        <v>46</v>
      </c>
      <c r="B11" s="340" t="s">
        <v>289</v>
      </c>
      <c r="C11" s="340" t="s">
        <v>457</v>
      </c>
      <c r="D11" s="340" t="s">
        <v>461</v>
      </c>
      <c r="E11" s="339">
        <v>15</v>
      </c>
      <c r="F11" s="339">
        <v>3</v>
      </c>
      <c r="G11" s="339">
        <v>0</v>
      </c>
      <c r="H11" s="339">
        <v>0</v>
      </c>
      <c r="I11" s="340" t="s">
        <v>459</v>
      </c>
      <c r="J11" s="350">
        <v>7976</v>
      </c>
      <c r="K11" s="350">
        <v>7976</v>
      </c>
      <c r="L11" s="350">
        <v>21440</v>
      </c>
      <c r="M11" s="351"/>
      <c r="N11" s="348"/>
      <c r="O11" s="351"/>
    </row>
    <row r="12" spans="1:15" s="14" customFormat="1" ht="16.5" customHeight="1" x14ac:dyDescent="0.25">
      <c r="A12" s="339" t="s">
        <v>48</v>
      </c>
      <c r="B12" s="340" t="s">
        <v>189</v>
      </c>
      <c r="C12" s="340" t="s">
        <v>457</v>
      </c>
      <c r="D12" s="340" t="s">
        <v>461</v>
      </c>
      <c r="E12" s="339">
        <v>16</v>
      </c>
      <c r="F12" s="339">
        <v>2</v>
      </c>
      <c r="G12" s="339">
        <v>1</v>
      </c>
      <c r="H12" s="339">
        <v>0</v>
      </c>
      <c r="I12" s="340" t="s">
        <v>463</v>
      </c>
      <c r="J12" s="350">
        <v>4050</v>
      </c>
      <c r="K12" s="350">
        <v>10678</v>
      </c>
      <c r="L12" s="350">
        <v>10678</v>
      </c>
      <c r="M12" s="351"/>
      <c r="N12" s="348"/>
      <c r="O12" s="351"/>
    </row>
    <row r="13" spans="1:15" s="14" customFormat="1" ht="16.5" customHeight="1" x14ac:dyDescent="0.25">
      <c r="A13" s="339" t="s">
        <v>48</v>
      </c>
      <c r="B13" s="340" t="s">
        <v>190</v>
      </c>
      <c r="C13" s="340" t="s">
        <v>457</v>
      </c>
      <c r="D13" s="340" t="s">
        <v>461</v>
      </c>
      <c r="E13" s="339">
        <v>16</v>
      </c>
      <c r="F13" s="339">
        <v>2</v>
      </c>
      <c r="G13" s="339">
        <v>0</v>
      </c>
      <c r="H13" s="339">
        <v>0</v>
      </c>
      <c r="I13" s="340" t="s">
        <v>459</v>
      </c>
      <c r="J13" s="350">
        <v>4206</v>
      </c>
      <c r="K13" s="350">
        <v>4206</v>
      </c>
      <c r="L13" s="350">
        <v>11636</v>
      </c>
      <c r="M13" s="351"/>
      <c r="N13" s="348"/>
      <c r="O13" s="351"/>
    </row>
    <row r="14" spans="1:15" s="14" customFormat="1" ht="16.5" customHeight="1" x14ac:dyDescent="0.25">
      <c r="A14" s="339" t="s">
        <v>48</v>
      </c>
      <c r="B14" s="340" t="s">
        <v>191</v>
      </c>
      <c r="C14" s="340" t="s">
        <v>457</v>
      </c>
      <c r="D14" s="340" t="s">
        <v>461</v>
      </c>
      <c r="E14" s="339">
        <v>16</v>
      </c>
      <c r="F14" s="339">
        <v>2</v>
      </c>
      <c r="G14" s="339">
        <v>0</v>
      </c>
      <c r="H14" s="339">
        <v>0</v>
      </c>
      <c r="I14" s="340" t="s">
        <v>463</v>
      </c>
      <c r="J14" s="350">
        <v>3941</v>
      </c>
      <c r="K14" s="350">
        <v>3941</v>
      </c>
      <c r="L14" s="350">
        <v>8250</v>
      </c>
      <c r="M14" s="351"/>
      <c r="N14" s="348"/>
      <c r="O14" s="351"/>
    </row>
    <row r="15" spans="1:15" s="14" customFormat="1" ht="16.5" customHeight="1" x14ac:dyDescent="0.25">
      <c r="A15" s="339" t="s">
        <v>50</v>
      </c>
      <c r="B15" s="340" t="s">
        <v>290</v>
      </c>
      <c r="C15" s="340" t="s">
        <v>457</v>
      </c>
      <c r="D15" s="340" t="s">
        <v>461</v>
      </c>
      <c r="E15" s="339">
        <v>16</v>
      </c>
      <c r="F15" s="339">
        <v>2</v>
      </c>
      <c r="G15" s="339">
        <v>1</v>
      </c>
      <c r="H15" s="339">
        <v>0</v>
      </c>
      <c r="I15" s="340" t="s">
        <v>459</v>
      </c>
      <c r="J15" s="350">
        <v>4678</v>
      </c>
      <c r="K15" s="350">
        <v>4716</v>
      </c>
      <c r="L15" s="350">
        <v>6313</v>
      </c>
      <c r="M15" s="351"/>
      <c r="N15" s="348"/>
      <c r="O15" s="351"/>
    </row>
    <row r="16" spans="1:15" s="14" customFormat="1" ht="16.5" customHeight="1" x14ac:dyDescent="0.25">
      <c r="A16" s="339" t="s">
        <v>50</v>
      </c>
      <c r="B16" s="340" t="s">
        <v>291</v>
      </c>
      <c r="C16" s="340" t="s">
        <v>457</v>
      </c>
      <c r="D16" s="340" t="s">
        <v>461</v>
      </c>
      <c r="E16" s="339">
        <v>16</v>
      </c>
      <c r="F16" s="339">
        <v>2</v>
      </c>
      <c r="G16" s="339">
        <v>0</v>
      </c>
      <c r="H16" s="339">
        <v>0</v>
      </c>
      <c r="I16" s="340" t="s">
        <v>459</v>
      </c>
      <c r="J16" s="350">
        <v>5820</v>
      </c>
      <c r="K16" s="350">
        <v>5820</v>
      </c>
      <c r="L16" s="350">
        <v>8082</v>
      </c>
      <c r="M16" s="351"/>
      <c r="N16" s="348"/>
      <c r="O16" s="351"/>
    </row>
    <row r="17" spans="1:15" s="14" customFormat="1" ht="16.5" customHeight="1" x14ac:dyDescent="0.25">
      <c r="A17" s="339" t="s">
        <v>52</v>
      </c>
      <c r="B17" s="340" t="s">
        <v>192</v>
      </c>
      <c r="C17" s="340" t="s">
        <v>457</v>
      </c>
      <c r="D17" s="340" t="s">
        <v>461</v>
      </c>
      <c r="E17" s="339">
        <v>18</v>
      </c>
      <c r="F17" s="339">
        <v>2</v>
      </c>
      <c r="G17" s="339">
        <v>1</v>
      </c>
      <c r="H17" s="339">
        <v>0</v>
      </c>
      <c r="I17" s="340" t="s">
        <v>459</v>
      </c>
      <c r="J17" s="350">
        <v>4327</v>
      </c>
      <c r="K17" s="350">
        <v>4327</v>
      </c>
      <c r="L17" s="350">
        <v>11239</v>
      </c>
      <c r="M17" s="351"/>
      <c r="N17" s="348"/>
      <c r="O17" s="351"/>
    </row>
    <row r="18" spans="1:15" s="14" customFormat="1" ht="16.5" customHeight="1" x14ac:dyDescent="0.25">
      <c r="A18" s="339" t="s">
        <v>52</v>
      </c>
      <c r="B18" s="340" t="s">
        <v>292</v>
      </c>
      <c r="C18" s="340" t="s">
        <v>457</v>
      </c>
      <c r="D18" s="340" t="s">
        <v>461</v>
      </c>
      <c r="E18" s="339">
        <v>18</v>
      </c>
      <c r="F18" s="339">
        <v>2</v>
      </c>
      <c r="G18" s="339">
        <v>0</v>
      </c>
      <c r="H18" s="339">
        <v>0</v>
      </c>
      <c r="I18" s="340" t="s">
        <v>459</v>
      </c>
      <c r="J18" s="350">
        <v>1539</v>
      </c>
      <c r="K18" s="350">
        <v>1539</v>
      </c>
      <c r="L18" s="350">
        <v>6555</v>
      </c>
      <c r="M18" s="351"/>
      <c r="N18" s="348"/>
      <c r="O18" s="351"/>
    </row>
    <row r="19" spans="1:15" s="14" customFormat="1" ht="16.5" customHeight="1" x14ac:dyDescent="0.25">
      <c r="A19" s="339" t="s">
        <v>52</v>
      </c>
      <c r="B19" s="340" t="s">
        <v>293</v>
      </c>
      <c r="C19" s="340" t="s">
        <v>457</v>
      </c>
      <c r="D19" s="340" t="s">
        <v>465</v>
      </c>
      <c r="E19" s="339">
        <v>8</v>
      </c>
      <c r="F19" s="339">
        <v>4</v>
      </c>
      <c r="G19" s="339">
        <v>0</v>
      </c>
      <c r="H19" s="339">
        <v>1</v>
      </c>
      <c r="I19" s="340" t="s">
        <v>459</v>
      </c>
      <c r="J19" s="350">
        <v>2950</v>
      </c>
      <c r="K19" s="350">
        <v>8050</v>
      </c>
      <c r="L19" s="350">
        <v>8050</v>
      </c>
      <c r="M19" s="351"/>
      <c r="N19" s="348"/>
      <c r="O19" s="351"/>
    </row>
    <row r="20" spans="1:15" s="14" customFormat="1" ht="16.5" customHeight="1" x14ac:dyDescent="0.25">
      <c r="A20" s="339" t="s">
        <v>52</v>
      </c>
      <c r="B20" s="340" t="s">
        <v>294</v>
      </c>
      <c r="C20" s="340" t="s">
        <v>457</v>
      </c>
      <c r="D20" s="340" t="s">
        <v>461</v>
      </c>
      <c r="E20" s="339">
        <v>17</v>
      </c>
      <c r="F20" s="339">
        <v>2</v>
      </c>
      <c r="G20" s="339">
        <v>0</v>
      </c>
      <c r="H20" s="339">
        <v>0</v>
      </c>
      <c r="I20" s="340" t="s">
        <v>459</v>
      </c>
      <c r="J20" s="350">
        <v>2721</v>
      </c>
      <c r="K20" s="350">
        <v>2721</v>
      </c>
      <c r="L20" s="350">
        <v>7445</v>
      </c>
      <c r="M20" s="351"/>
      <c r="N20" s="348"/>
      <c r="O20" s="351"/>
    </row>
    <row r="21" spans="1:15" s="14" customFormat="1" ht="16.5" customHeight="1" x14ac:dyDescent="0.25">
      <c r="A21" s="339" t="s">
        <v>52</v>
      </c>
      <c r="B21" s="340" t="s">
        <v>295</v>
      </c>
      <c r="C21" s="340" t="s">
        <v>457</v>
      </c>
      <c r="D21" s="340" t="s">
        <v>461</v>
      </c>
      <c r="E21" s="339">
        <v>17</v>
      </c>
      <c r="F21" s="339">
        <v>2</v>
      </c>
      <c r="G21" s="339">
        <v>0</v>
      </c>
      <c r="H21" s="339">
        <v>0</v>
      </c>
      <c r="I21" s="340" t="s">
        <v>459</v>
      </c>
      <c r="J21" s="350">
        <v>4024</v>
      </c>
      <c r="K21" s="350">
        <v>4024</v>
      </c>
      <c r="L21" s="350">
        <v>11900</v>
      </c>
      <c r="M21" s="351"/>
      <c r="N21" s="348"/>
      <c r="O21" s="351"/>
    </row>
    <row r="22" spans="1:15" s="14" customFormat="1" ht="16.5" customHeight="1" x14ac:dyDescent="0.25">
      <c r="A22" s="339" t="s">
        <v>52</v>
      </c>
      <c r="B22" s="340" t="s">
        <v>296</v>
      </c>
      <c r="C22" s="340" t="s">
        <v>457</v>
      </c>
      <c r="D22" s="340" t="s">
        <v>461</v>
      </c>
      <c r="E22" s="339">
        <v>16</v>
      </c>
      <c r="F22" s="339">
        <v>2</v>
      </c>
      <c r="G22" s="339">
        <v>1</v>
      </c>
      <c r="H22" s="339">
        <v>1</v>
      </c>
      <c r="I22" s="340" t="s">
        <v>459</v>
      </c>
      <c r="J22" s="350">
        <v>6165</v>
      </c>
      <c r="K22" s="350">
        <v>6165</v>
      </c>
      <c r="L22" s="350">
        <v>15178</v>
      </c>
      <c r="M22" s="351"/>
      <c r="N22" s="348"/>
      <c r="O22" s="351"/>
    </row>
    <row r="23" spans="1:15" s="14" customFormat="1" ht="16.5" customHeight="1" x14ac:dyDescent="0.25">
      <c r="A23" s="339" t="s">
        <v>52</v>
      </c>
      <c r="B23" s="340" t="s">
        <v>297</v>
      </c>
      <c r="C23" s="340" t="s">
        <v>457</v>
      </c>
      <c r="D23" s="340" t="s">
        <v>461</v>
      </c>
      <c r="E23" s="339">
        <v>17</v>
      </c>
      <c r="F23" s="339">
        <v>2</v>
      </c>
      <c r="G23" s="339">
        <v>0</v>
      </c>
      <c r="H23" s="339">
        <v>0</v>
      </c>
      <c r="I23" s="340" t="s">
        <v>459</v>
      </c>
      <c r="J23" s="350">
        <v>3622</v>
      </c>
      <c r="K23" s="350">
        <v>3622</v>
      </c>
      <c r="L23" s="350">
        <v>3622</v>
      </c>
      <c r="M23" s="351"/>
      <c r="N23" s="348"/>
      <c r="O23" s="351"/>
    </row>
    <row r="24" spans="1:15" s="14" customFormat="1" ht="16.5" customHeight="1" x14ac:dyDescent="0.25">
      <c r="A24" s="339" t="s">
        <v>52</v>
      </c>
      <c r="B24" s="340" t="s">
        <v>298</v>
      </c>
      <c r="C24" s="340" t="s">
        <v>457</v>
      </c>
      <c r="D24" s="340" t="s">
        <v>461</v>
      </c>
      <c r="E24" s="339">
        <v>16</v>
      </c>
      <c r="F24" s="339">
        <v>2</v>
      </c>
      <c r="G24" s="339">
        <v>0</v>
      </c>
      <c r="H24" s="339">
        <v>1</v>
      </c>
      <c r="I24" s="340" t="s">
        <v>459</v>
      </c>
      <c r="J24" s="350">
        <v>4174</v>
      </c>
      <c r="K24" s="350">
        <v>4174</v>
      </c>
      <c r="L24" s="350">
        <v>15604</v>
      </c>
      <c r="M24" s="351"/>
      <c r="N24" s="348"/>
      <c r="O24" s="351"/>
    </row>
    <row r="25" spans="1:15" s="14" customFormat="1" ht="16.5" customHeight="1" x14ac:dyDescent="0.25">
      <c r="A25" s="339" t="s">
        <v>52</v>
      </c>
      <c r="B25" s="340" t="s">
        <v>299</v>
      </c>
      <c r="C25" s="340" t="s">
        <v>457</v>
      </c>
      <c r="D25" s="340" t="s">
        <v>461</v>
      </c>
      <c r="E25" s="339">
        <v>18</v>
      </c>
      <c r="F25" s="339">
        <v>2</v>
      </c>
      <c r="G25" s="339">
        <v>1</v>
      </c>
      <c r="H25" s="339">
        <v>0</v>
      </c>
      <c r="I25" s="340" t="s">
        <v>459</v>
      </c>
      <c r="J25" s="350">
        <v>4170</v>
      </c>
      <c r="K25" s="350">
        <v>4170</v>
      </c>
      <c r="L25" s="350">
        <v>12945</v>
      </c>
      <c r="M25" s="351"/>
      <c r="N25" s="348"/>
      <c r="O25" s="351"/>
    </row>
    <row r="26" spans="1:15" s="14" customFormat="1" ht="16.5" customHeight="1" x14ac:dyDescent="0.25">
      <c r="A26" s="339" t="s">
        <v>52</v>
      </c>
      <c r="B26" s="340" t="s">
        <v>193</v>
      </c>
      <c r="C26" s="340" t="s">
        <v>457</v>
      </c>
      <c r="D26" s="340" t="s">
        <v>461</v>
      </c>
      <c r="E26" s="339">
        <v>16</v>
      </c>
      <c r="F26" s="339">
        <v>2</v>
      </c>
      <c r="G26" s="339">
        <v>0</v>
      </c>
      <c r="H26" s="339">
        <v>0</v>
      </c>
      <c r="I26" s="340" t="s">
        <v>459</v>
      </c>
      <c r="J26" s="350">
        <v>2919</v>
      </c>
      <c r="K26" s="350">
        <v>2919</v>
      </c>
      <c r="L26" s="350">
        <v>7779</v>
      </c>
      <c r="M26" s="351"/>
      <c r="N26" s="348"/>
      <c r="O26" s="351"/>
    </row>
    <row r="27" spans="1:15" s="14" customFormat="1" ht="16.5" customHeight="1" x14ac:dyDescent="0.25">
      <c r="A27" s="339" t="s">
        <v>52</v>
      </c>
      <c r="B27" s="340" t="s">
        <v>194</v>
      </c>
      <c r="C27" s="340" t="s">
        <v>457</v>
      </c>
      <c r="D27" s="340" t="s">
        <v>461</v>
      </c>
      <c r="E27" s="339">
        <v>18</v>
      </c>
      <c r="F27" s="339">
        <v>2</v>
      </c>
      <c r="G27" s="339">
        <v>1</v>
      </c>
      <c r="H27" s="339">
        <v>0</v>
      </c>
      <c r="I27" s="340" t="s">
        <v>459</v>
      </c>
      <c r="J27" s="350">
        <v>5357</v>
      </c>
      <c r="K27" s="350">
        <v>5357</v>
      </c>
      <c r="L27" s="350">
        <v>14468</v>
      </c>
      <c r="M27" s="351"/>
      <c r="N27" s="348"/>
      <c r="O27" s="351"/>
    </row>
    <row r="28" spans="1:15" s="14" customFormat="1" ht="16.5" customHeight="1" x14ac:dyDescent="0.25">
      <c r="A28" s="339" t="s">
        <v>52</v>
      </c>
      <c r="B28" s="340" t="s">
        <v>195</v>
      </c>
      <c r="C28" s="340" t="s">
        <v>457</v>
      </c>
      <c r="D28" s="340" t="s">
        <v>467</v>
      </c>
      <c r="E28" s="339">
        <v>12</v>
      </c>
      <c r="F28" s="339">
        <v>3</v>
      </c>
      <c r="G28" s="339">
        <v>0</v>
      </c>
      <c r="H28" s="339">
        <v>0</v>
      </c>
      <c r="I28" s="340" t="s">
        <v>459</v>
      </c>
      <c r="J28" s="350">
        <v>3800</v>
      </c>
      <c r="K28" s="350">
        <v>3800</v>
      </c>
      <c r="L28" s="350">
        <v>3800</v>
      </c>
      <c r="M28" s="351"/>
      <c r="N28" s="348"/>
      <c r="O28" s="351"/>
    </row>
    <row r="29" spans="1:15" s="14" customFormat="1" ht="16.5" customHeight="1" x14ac:dyDescent="0.25">
      <c r="A29" s="339" t="s">
        <v>52</v>
      </c>
      <c r="B29" s="340" t="s">
        <v>300</v>
      </c>
      <c r="C29" s="340" t="s">
        <v>457</v>
      </c>
      <c r="D29" s="340" t="s">
        <v>461</v>
      </c>
      <c r="E29" s="339">
        <v>19</v>
      </c>
      <c r="F29" s="339">
        <v>2</v>
      </c>
      <c r="G29" s="339">
        <v>0</v>
      </c>
      <c r="H29" s="339">
        <v>0</v>
      </c>
      <c r="I29" s="340" t="s">
        <v>459</v>
      </c>
      <c r="J29" s="350">
        <v>5784</v>
      </c>
      <c r="K29" s="350">
        <v>5784</v>
      </c>
      <c r="L29" s="350">
        <v>5784</v>
      </c>
      <c r="M29" s="351"/>
      <c r="N29" s="348"/>
      <c r="O29" s="351"/>
    </row>
    <row r="30" spans="1:15" s="14" customFormat="1" ht="16.5" customHeight="1" x14ac:dyDescent="0.25">
      <c r="A30" s="339" t="s">
        <v>52</v>
      </c>
      <c r="B30" s="340" t="s">
        <v>301</v>
      </c>
      <c r="C30" s="340" t="s">
        <v>184</v>
      </c>
      <c r="D30" s="340" t="s">
        <v>467</v>
      </c>
      <c r="E30" s="339">
        <v>11</v>
      </c>
      <c r="F30" s="339">
        <v>6</v>
      </c>
      <c r="G30" s="339">
        <v>1</v>
      </c>
      <c r="H30" s="339">
        <v>0</v>
      </c>
      <c r="I30" s="340" t="s">
        <v>459</v>
      </c>
      <c r="J30" s="350">
        <v>30140</v>
      </c>
      <c r="K30" s="350">
        <v>30140</v>
      </c>
      <c r="L30" s="350">
        <v>30140</v>
      </c>
      <c r="M30" s="351"/>
      <c r="N30" s="348"/>
      <c r="O30" s="351"/>
    </row>
    <row r="31" spans="1:15" s="14" customFormat="1" ht="16.5" customHeight="1" x14ac:dyDescent="0.25">
      <c r="A31" s="339" t="s">
        <v>52</v>
      </c>
      <c r="B31" s="340" t="s">
        <v>302</v>
      </c>
      <c r="C31" s="340" t="s">
        <v>184</v>
      </c>
      <c r="D31" s="340" t="s">
        <v>467</v>
      </c>
      <c r="E31" s="339">
        <v>11</v>
      </c>
      <c r="F31" s="339">
        <v>6</v>
      </c>
      <c r="G31" s="339">
        <v>1</v>
      </c>
      <c r="H31" s="339">
        <v>0</v>
      </c>
      <c r="I31" s="340" t="s">
        <v>459</v>
      </c>
      <c r="J31" s="350">
        <v>30100</v>
      </c>
      <c r="K31" s="350">
        <v>30100</v>
      </c>
      <c r="L31" s="350">
        <v>30100</v>
      </c>
      <c r="M31" s="351"/>
      <c r="N31" s="348"/>
      <c r="O31" s="351"/>
    </row>
    <row r="32" spans="1:15" s="14" customFormat="1" ht="16.5" customHeight="1" x14ac:dyDescent="0.25">
      <c r="A32" s="339" t="s">
        <v>52</v>
      </c>
      <c r="B32" s="340" t="s">
        <v>303</v>
      </c>
      <c r="C32" s="340" t="s">
        <v>184</v>
      </c>
      <c r="D32" s="340" t="s">
        <v>467</v>
      </c>
      <c r="E32" s="339">
        <v>11</v>
      </c>
      <c r="F32" s="339">
        <v>6</v>
      </c>
      <c r="G32" s="339">
        <v>1</v>
      </c>
      <c r="H32" s="339">
        <v>0</v>
      </c>
      <c r="I32" s="340" t="s">
        <v>459</v>
      </c>
      <c r="J32" s="350">
        <v>29140</v>
      </c>
      <c r="K32" s="350">
        <v>29140</v>
      </c>
      <c r="L32" s="350">
        <v>29140</v>
      </c>
      <c r="M32" s="351"/>
      <c r="N32" s="348"/>
      <c r="O32" s="351"/>
    </row>
    <row r="33" spans="1:15" s="14" customFormat="1" ht="16.5" customHeight="1" x14ac:dyDescent="0.25">
      <c r="A33" s="339" t="s">
        <v>52</v>
      </c>
      <c r="B33" s="340" t="s">
        <v>644</v>
      </c>
      <c r="C33" s="340" t="s">
        <v>457</v>
      </c>
      <c r="D33" s="340" t="s">
        <v>461</v>
      </c>
      <c r="E33" s="339">
        <v>16</v>
      </c>
      <c r="F33" s="339">
        <v>2</v>
      </c>
      <c r="G33" s="339">
        <v>0</v>
      </c>
      <c r="H33" s="339">
        <v>1</v>
      </c>
      <c r="I33" s="340" t="s">
        <v>459</v>
      </c>
      <c r="J33" s="350">
        <v>4772</v>
      </c>
      <c r="K33" s="350">
        <v>4772</v>
      </c>
      <c r="L33" s="350">
        <v>19306</v>
      </c>
      <c r="M33" s="351"/>
      <c r="N33" s="348"/>
      <c r="O33" s="351"/>
    </row>
    <row r="34" spans="1:15" s="14" customFormat="1" ht="16.5" customHeight="1" x14ac:dyDescent="0.25">
      <c r="A34" s="339" t="s">
        <v>52</v>
      </c>
      <c r="B34" s="340" t="s">
        <v>304</v>
      </c>
      <c r="C34" s="340" t="s">
        <v>457</v>
      </c>
      <c r="D34" s="340" t="s">
        <v>461</v>
      </c>
      <c r="E34" s="339">
        <v>16</v>
      </c>
      <c r="F34" s="339">
        <v>2</v>
      </c>
      <c r="G34" s="339">
        <v>0</v>
      </c>
      <c r="H34" s="339">
        <v>1</v>
      </c>
      <c r="I34" s="340" t="s">
        <v>184</v>
      </c>
      <c r="J34" s="350">
        <v>2927</v>
      </c>
      <c r="K34" s="350">
        <v>2927</v>
      </c>
      <c r="L34" s="350">
        <v>2927</v>
      </c>
      <c r="M34" s="351"/>
      <c r="N34" s="348"/>
      <c r="O34" s="351"/>
    </row>
    <row r="35" spans="1:15" s="14" customFormat="1" ht="16.5" customHeight="1" x14ac:dyDescent="0.25">
      <c r="A35" s="339" t="s">
        <v>52</v>
      </c>
      <c r="B35" s="340" t="s">
        <v>305</v>
      </c>
      <c r="C35" s="340" t="s">
        <v>457</v>
      </c>
      <c r="D35" s="340" t="s">
        <v>461</v>
      </c>
      <c r="E35" s="339">
        <v>16</v>
      </c>
      <c r="F35" s="339">
        <v>2</v>
      </c>
      <c r="G35" s="339">
        <v>0</v>
      </c>
      <c r="H35" s="339">
        <v>0</v>
      </c>
      <c r="I35" s="340" t="s">
        <v>459</v>
      </c>
      <c r="J35" s="350">
        <v>3300</v>
      </c>
      <c r="K35" s="350">
        <v>3300</v>
      </c>
      <c r="L35" s="350">
        <v>6680</v>
      </c>
      <c r="M35" s="351"/>
      <c r="N35" s="348"/>
      <c r="O35" s="351"/>
    </row>
    <row r="36" spans="1:15" s="14" customFormat="1" ht="16.5" customHeight="1" x14ac:dyDescent="0.25">
      <c r="A36" s="339" t="s">
        <v>52</v>
      </c>
      <c r="B36" s="340" t="s">
        <v>196</v>
      </c>
      <c r="C36" s="340" t="s">
        <v>457</v>
      </c>
      <c r="D36" s="340" t="s">
        <v>461</v>
      </c>
      <c r="E36" s="339">
        <v>16</v>
      </c>
      <c r="F36" s="339">
        <v>2</v>
      </c>
      <c r="G36" s="339">
        <v>0</v>
      </c>
      <c r="H36" s="339">
        <v>0</v>
      </c>
      <c r="I36" s="340" t="s">
        <v>459</v>
      </c>
      <c r="J36" s="350">
        <v>3996</v>
      </c>
      <c r="K36" s="350">
        <v>3996</v>
      </c>
      <c r="L36" s="350">
        <v>9972</v>
      </c>
      <c r="M36" s="351"/>
      <c r="N36" s="348"/>
      <c r="O36" s="351"/>
    </row>
    <row r="37" spans="1:15" s="14" customFormat="1" ht="16.5" customHeight="1" x14ac:dyDescent="0.25">
      <c r="A37" s="339" t="s">
        <v>52</v>
      </c>
      <c r="B37" s="340" t="s">
        <v>197</v>
      </c>
      <c r="C37" s="340" t="s">
        <v>457</v>
      </c>
      <c r="D37" s="340" t="s">
        <v>461</v>
      </c>
      <c r="E37" s="339">
        <v>16</v>
      </c>
      <c r="F37" s="339">
        <v>2</v>
      </c>
      <c r="G37" s="339">
        <v>1</v>
      </c>
      <c r="H37" s="339">
        <v>0</v>
      </c>
      <c r="I37" s="340" t="s">
        <v>459</v>
      </c>
      <c r="J37" s="350">
        <v>4399</v>
      </c>
      <c r="K37" s="350">
        <v>4399</v>
      </c>
      <c r="L37" s="350">
        <v>4399</v>
      </c>
      <c r="M37" s="351"/>
      <c r="N37" s="348"/>
      <c r="O37" s="351"/>
    </row>
    <row r="38" spans="1:15" s="14" customFormat="1" ht="16.5" customHeight="1" x14ac:dyDescent="0.25">
      <c r="A38" s="339" t="s">
        <v>52</v>
      </c>
      <c r="B38" s="340" t="s">
        <v>306</v>
      </c>
      <c r="C38" s="340" t="s">
        <v>457</v>
      </c>
      <c r="D38" s="340" t="s">
        <v>461</v>
      </c>
      <c r="E38" s="339">
        <v>16</v>
      </c>
      <c r="F38" s="339">
        <v>2</v>
      </c>
      <c r="G38" s="339">
        <v>1</v>
      </c>
      <c r="H38" s="339">
        <v>0</v>
      </c>
      <c r="I38" s="340" t="s">
        <v>459</v>
      </c>
      <c r="J38" s="350">
        <v>2743</v>
      </c>
      <c r="K38" s="350">
        <v>2743</v>
      </c>
      <c r="L38" s="350">
        <v>7845</v>
      </c>
      <c r="M38" s="351"/>
      <c r="N38" s="348"/>
      <c r="O38" s="351"/>
    </row>
    <row r="39" spans="1:15" s="14" customFormat="1" ht="16.5" customHeight="1" x14ac:dyDescent="0.25">
      <c r="A39" s="339" t="s">
        <v>52</v>
      </c>
      <c r="B39" s="340" t="s">
        <v>307</v>
      </c>
      <c r="C39" s="340" t="s">
        <v>457</v>
      </c>
      <c r="D39" s="340" t="s">
        <v>461</v>
      </c>
      <c r="E39" s="339">
        <v>16</v>
      </c>
      <c r="F39" s="339">
        <v>2</v>
      </c>
      <c r="G39" s="339">
        <v>1</v>
      </c>
      <c r="H39" s="339">
        <v>0</v>
      </c>
      <c r="I39" s="340" t="s">
        <v>459</v>
      </c>
      <c r="J39" s="350">
        <v>3304</v>
      </c>
      <c r="K39" s="350">
        <v>3304</v>
      </c>
      <c r="L39" s="350">
        <v>8438</v>
      </c>
      <c r="M39" s="351"/>
      <c r="N39" s="348"/>
      <c r="O39" s="351"/>
    </row>
    <row r="40" spans="1:15" s="14" customFormat="1" ht="16.5" customHeight="1" x14ac:dyDescent="0.25">
      <c r="A40" s="339" t="s">
        <v>52</v>
      </c>
      <c r="B40" s="340" t="s">
        <v>198</v>
      </c>
      <c r="C40" s="340" t="s">
        <v>457</v>
      </c>
      <c r="D40" s="340" t="s">
        <v>461</v>
      </c>
      <c r="E40" s="339">
        <v>17</v>
      </c>
      <c r="F40" s="339">
        <v>2</v>
      </c>
      <c r="G40" s="339">
        <v>1</v>
      </c>
      <c r="H40" s="339">
        <v>0</v>
      </c>
      <c r="I40" s="340" t="s">
        <v>459</v>
      </c>
      <c r="J40" s="350">
        <v>1445</v>
      </c>
      <c r="K40" s="350">
        <v>1445</v>
      </c>
      <c r="L40" s="350">
        <v>1445</v>
      </c>
      <c r="M40" s="351"/>
      <c r="N40" s="348"/>
      <c r="O40" s="351"/>
    </row>
    <row r="41" spans="1:15" s="14" customFormat="1" ht="16.5" customHeight="1" x14ac:dyDescent="0.25">
      <c r="A41" s="339" t="s">
        <v>54</v>
      </c>
      <c r="B41" s="340" t="s">
        <v>308</v>
      </c>
      <c r="C41" s="340" t="s">
        <v>457</v>
      </c>
      <c r="D41" s="340" t="s">
        <v>461</v>
      </c>
      <c r="E41" s="339">
        <v>15</v>
      </c>
      <c r="F41" s="339">
        <v>2</v>
      </c>
      <c r="G41" s="339">
        <v>0</v>
      </c>
      <c r="H41" s="339">
        <v>0</v>
      </c>
      <c r="I41" s="340" t="s">
        <v>459</v>
      </c>
      <c r="J41" s="350">
        <v>7710</v>
      </c>
      <c r="K41" s="350">
        <v>7710</v>
      </c>
      <c r="L41" s="350">
        <v>23476</v>
      </c>
      <c r="M41" s="351"/>
      <c r="N41" s="348"/>
      <c r="O41" s="351"/>
    </row>
    <row r="42" spans="1:15" s="14" customFormat="1" ht="16.5" customHeight="1" x14ac:dyDescent="0.25">
      <c r="A42" s="339" t="s">
        <v>54</v>
      </c>
      <c r="B42" s="340" t="s">
        <v>309</v>
      </c>
      <c r="C42" s="340" t="s">
        <v>457</v>
      </c>
      <c r="D42" s="340" t="s">
        <v>465</v>
      </c>
      <c r="E42" s="339">
        <v>6</v>
      </c>
      <c r="F42" s="339">
        <v>6</v>
      </c>
      <c r="G42" s="339">
        <v>0</v>
      </c>
      <c r="H42" s="339">
        <v>0</v>
      </c>
      <c r="I42" s="340" t="s">
        <v>459</v>
      </c>
      <c r="J42" s="350">
        <v>16390</v>
      </c>
      <c r="K42" s="350">
        <v>16390</v>
      </c>
      <c r="L42" s="350">
        <v>16390</v>
      </c>
      <c r="M42" s="351"/>
      <c r="N42" s="348"/>
      <c r="O42" s="351"/>
    </row>
    <row r="43" spans="1:15" s="14" customFormat="1" ht="16.5" customHeight="1" x14ac:dyDescent="0.25">
      <c r="A43" s="339" t="s">
        <v>54</v>
      </c>
      <c r="B43" s="340" t="s">
        <v>310</v>
      </c>
      <c r="C43" s="340" t="s">
        <v>457</v>
      </c>
      <c r="D43" s="340" t="s">
        <v>467</v>
      </c>
      <c r="E43" s="339">
        <v>9</v>
      </c>
      <c r="F43" s="339">
        <v>4</v>
      </c>
      <c r="G43" s="339">
        <v>1</v>
      </c>
      <c r="H43" s="339">
        <v>0</v>
      </c>
      <c r="I43" s="340" t="s">
        <v>459</v>
      </c>
      <c r="J43" s="350">
        <v>6643</v>
      </c>
      <c r="K43" s="350">
        <v>6643</v>
      </c>
      <c r="L43" s="350">
        <v>11657</v>
      </c>
      <c r="M43" s="351"/>
      <c r="N43" s="348"/>
      <c r="O43" s="351"/>
    </row>
    <row r="44" spans="1:15" s="14" customFormat="1" ht="16.5" customHeight="1" x14ac:dyDescent="0.25">
      <c r="A44" s="339" t="s">
        <v>54</v>
      </c>
      <c r="B44" s="340" t="s">
        <v>311</v>
      </c>
      <c r="C44" s="340" t="s">
        <v>457</v>
      </c>
      <c r="D44" s="340" t="s">
        <v>461</v>
      </c>
      <c r="E44" s="339">
        <v>15</v>
      </c>
      <c r="F44" s="339">
        <v>2</v>
      </c>
      <c r="G44" s="339">
        <v>1</v>
      </c>
      <c r="H44" s="339">
        <v>0</v>
      </c>
      <c r="I44" s="340" t="s">
        <v>459</v>
      </c>
      <c r="J44" s="350">
        <v>10758</v>
      </c>
      <c r="K44" s="350">
        <v>10758</v>
      </c>
      <c r="L44" s="350">
        <v>31337</v>
      </c>
      <c r="M44" s="351"/>
      <c r="N44" s="348"/>
      <c r="O44" s="351"/>
    </row>
    <row r="45" spans="1:15" s="14" customFormat="1" ht="16.5" customHeight="1" x14ac:dyDescent="0.25">
      <c r="A45" s="339" t="s">
        <v>54</v>
      </c>
      <c r="B45" s="340" t="s">
        <v>199</v>
      </c>
      <c r="C45" s="340" t="s">
        <v>457</v>
      </c>
      <c r="D45" s="340" t="s">
        <v>461</v>
      </c>
      <c r="E45" s="339">
        <v>16</v>
      </c>
      <c r="F45" s="339">
        <v>2</v>
      </c>
      <c r="G45" s="339">
        <v>1</v>
      </c>
      <c r="H45" s="339">
        <v>0</v>
      </c>
      <c r="I45" s="340" t="s">
        <v>459</v>
      </c>
      <c r="J45" s="350">
        <v>9072</v>
      </c>
      <c r="K45" s="350">
        <v>9072</v>
      </c>
      <c r="L45" s="350">
        <v>28190</v>
      </c>
      <c r="M45" s="351"/>
      <c r="N45" s="348"/>
      <c r="O45" s="351"/>
    </row>
    <row r="46" spans="1:15" s="14" customFormat="1" ht="16.5" customHeight="1" x14ac:dyDescent="0.25">
      <c r="A46" s="339" t="s">
        <v>56</v>
      </c>
      <c r="B46" s="340" t="s">
        <v>312</v>
      </c>
      <c r="C46" s="340" t="s">
        <v>457</v>
      </c>
      <c r="D46" s="340" t="s">
        <v>467</v>
      </c>
      <c r="E46" s="339">
        <v>9</v>
      </c>
      <c r="F46" s="339">
        <v>4</v>
      </c>
      <c r="G46" s="339">
        <v>0</v>
      </c>
      <c r="H46" s="339">
        <v>0</v>
      </c>
      <c r="I46" s="340" t="s">
        <v>459</v>
      </c>
      <c r="J46" s="350">
        <v>4394</v>
      </c>
      <c r="K46" s="350">
        <v>4394</v>
      </c>
      <c r="L46" s="350">
        <v>4394</v>
      </c>
      <c r="M46" s="351"/>
      <c r="N46" s="348"/>
      <c r="O46" s="351"/>
    </row>
    <row r="47" spans="1:15" s="14" customFormat="1" ht="16.5" customHeight="1" x14ac:dyDescent="0.25">
      <c r="A47" s="339" t="s">
        <v>56</v>
      </c>
      <c r="B47" s="340" t="s">
        <v>645</v>
      </c>
      <c r="C47" s="340" t="s">
        <v>457</v>
      </c>
      <c r="D47" s="340" t="s">
        <v>461</v>
      </c>
      <c r="E47" s="339">
        <v>15</v>
      </c>
      <c r="F47" s="339">
        <v>2</v>
      </c>
      <c r="G47" s="339">
        <v>0</v>
      </c>
      <c r="H47" s="339">
        <v>0</v>
      </c>
      <c r="I47" s="340" t="s">
        <v>459</v>
      </c>
      <c r="J47" s="350">
        <v>20350</v>
      </c>
      <c r="K47" s="350">
        <v>20350</v>
      </c>
      <c r="L47" s="350">
        <v>20350</v>
      </c>
      <c r="M47" s="351"/>
      <c r="N47" s="348"/>
      <c r="O47" s="351"/>
    </row>
    <row r="48" spans="1:15" s="14" customFormat="1" ht="16.5" customHeight="1" x14ac:dyDescent="0.25">
      <c r="A48" s="339" t="s">
        <v>56</v>
      </c>
      <c r="B48" s="340" t="s">
        <v>313</v>
      </c>
      <c r="C48" s="340" t="s">
        <v>457</v>
      </c>
      <c r="D48" s="340" t="s">
        <v>461</v>
      </c>
      <c r="E48" s="339">
        <v>15</v>
      </c>
      <c r="F48" s="339">
        <v>2</v>
      </c>
      <c r="G48" s="339">
        <v>1</v>
      </c>
      <c r="H48" s="339">
        <v>1</v>
      </c>
      <c r="I48" s="340" t="s">
        <v>459</v>
      </c>
      <c r="J48" s="350">
        <v>5842</v>
      </c>
      <c r="K48" s="350">
        <v>5842</v>
      </c>
      <c r="L48" s="350">
        <v>12998</v>
      </c>
      <c r="M48" s="351"/>
      <c r="N48" s="348"/>
      <c r="O48" s="351"/>
    </row>
    <row r="49" spans="1:15" s="14" customFormat="1" ht="16.5" customHeight="1" x14ac:dyDescent="0.25">
      <c r="A49" s="339" t="s">
        <v>56</v>
      </c>
      <c r="B49" s="340" t="s">
        <v>314</v>
      </c>
      <c r="C49" s="340" t="s">
        <v>457</v>
      </c>
      <c r="D49" s="340" t="s">
        <v>467</v>
      </c>
      <c r="E49" s="339">
        <v>9</v>
      </c>
      <c r="F49" s="339">
        <v>4</v>
      </c>
      <c r="G49" s="339">
        <v>0</v>
      </c>
      <c r="H49" s="339">
        <v>0</v>
      </c>
      <c r="I49" s="340" t="s">
        <v>459</v>
      </c>
      <c r="J49" s="350">
        <v>4605</v>
      </c>
      <c r="K49" s="350">
        <v>4605</v>
      </c>
      <c r="L49" s="350">
        <v>4605</v>
      </c>
      <c r="M49" s="351"/>
      <c r="N49" s="348"/>
      <c r="O49" s="351"/>
    </row>
    <row r="50" spans="1:15" s="14" customFormat="1" ht="16.5" customHeight="1" x14ac:dyDescent="0.25">
      <c r="A50" s="339" t="s">
        <v>60</v>
      </c>
      <c r="B50" s="340" t="s">
        <v>315</v>
      </c>
      <c r="C50" s="340" t="s">
        <v>184</v>
      </c>
      <c r="D50" s="340" t="s">
        <v>461</v>
      </c>
      <c r="E50" s="339">
        <v>18</v>
      </c>
      <c r="F50" s="339">
        <v>2</v>
      </c>
      <c r="G50" s="339">
        <v>1</v>
      </c>
      <c r="H50" s="339">
        <v>0</v>
      </c>
      <c r="I50" s="340" t="s">
        <v>459</v>
      </c>
      <c r="J50" s="350">
        <v>4269</v>
      </c>
      <c r="K50" s="350">
        <v>4269</v>
      </c>
      <c r="L50" s="350">
        <v>4269</v>
      </c>
      <c r="M50" s="351"/>
      <c r="N50" s="348"/>
      <c r="O50" s="351"/>
    </row>
    <row r="51" spans="1:15" s="14" customFormat="1" ht="16.5" customHeight="1" x14ac:dyDescent="0.25">
      <c r="A51" s="339" t="s">
        <v>60</v>
      </c>
      <c r="B51" s="340" t="s">
        <v>200</v>
      </c>
      <c r="C51" s="340" t="s">
        <v>460</v>
      </c>
      <c r="D51" s="340" t="s">
        <v>461</v>
      </c>
      <c r="E51" s="339">
        <v>16</v>
      </c>
      <c r="F51" s="339">
        <v>2</v>
      </c>
      <c r="G51" s="339">
        <v>2</v>
      </c>
      <c r="H51" s="339">
        <v>0</v>
      </c>
      <c r="I51" s="340" t="s">
        <v>459</v>
      </c>
      <c r="J51" s="350">
        <v>6679</v>
      </c>
      <c r="K51" s="350">
        <v>6679</v>
      </c>
      <c r="L51" s="350">
        <v>20279</v>
      </c>
      <c r="M51" s="351"/>
      <c r="N51" s="348"/>
      <c r="O51" s="351"/>
    </row>
    <row r="52" spans="1:15" s="14" customFormat="1" ht="16.5" customHeight="1" x14ac:dyDescent="0.25">
      <c r="A52" s="339" t="s">
        <v>60</v>
      </c>
      <c r="B52" s="340" t="s">
        <v>201</v>
      </c>
      <c r="C52" s="340" t="s">
        <v>457</v>
      </c>
      <c r="D52" s="340" t="s">
        <v>461</v>
      </c>
      <c r="E52" s="339">
        <v>16</v>
      </c>
      <c r="F52" s="339">
        <v>2</v>
      </c>
      <c r="G52" s="339">
        <v>1</v>
      </c>
      <c r="H52" s="339">
        <v>0</v>
      </c>
      <c r="I52" s="340" t="s">
        <v>459</v>
      </c>
      <c r="J52" s="350">
        <v>7305</v>
      </c>
      <c r="K52" s="350">
        <v>7305</v>
      </c>
      <c r="L52" s="350">
        <v>18788</v>
      </c>
      <c r="M52" s="351"/>
      <c r="N52" s="348"/>
      <c r="O52" s="351"/>
    </row>
    <row r="53" spans="1:15" s="14" customFormat="1" ht="16.5" customHeight="1" x14ac:dyDescent="0.25">
      <c r="A53" s="339" t="s">
        <v>60</v>
      </c>
      <c r="B53" s="340" t="s">
        <v>316</v>
      </c>
      <c r="C53" s="340" t="s">
        <v>457</v>
      </c>
      <c r="D53" s="340" t="s">
        <v>184</v>
      </c>
      <c r="E53" s="339">
        <v>7</v>
      </c>
      <c r="F53" s="339">
        <v>5</v>
      </c>
      <c r="G53" s="339">
        <v>0</v>
      </c>
      <c r="H53" s="339">
        <v>0</v>
      </c>
      <c r="I53" s="340" t="s">
        <v>459</v>
      </c>
      <c r="J53" s="350">
        <v>4727</v>
      </c>
      <c r="K53" s="350">
        <v>4727</v>
      </c>
      <c r="L53" s="350">
        <v>4727</v>
      </c>
      <c r="M53" s="351"/>
      <c r="N53" s="348"/>
      <c r="O53" s="351"/>
    </row>
    <row r="54" spans="1:15" s="14" customFormat="1" ht="16.5" customHeight="1" x14ac:dyDescent="0.25">
      <c r="A54" s="339" t="s">
        <v>60</v>
      </c>
      <c r="B54" s="340" t="s">
        <v>647</v>
      </c>
      <c r="C54" s="340" t="s">
        <v>460</v>
      </c>
      <c r="D54" s="340" t="s">
        <v>461</v>
      </c>
      <c r="E54" s="339">
        <v>16</v>
      </c>
      <c r="F54" s="339">
        <v>2</v>
      </c>
      <c r="G54" s="339">
        <v>1</v>
      </c>
      <c r="H54" s="339">
        <v>0</v>
      </c>
      <c r="I54" s="340" t="s">
        <v>459</v>
      </c>
      <c r="J54" s="350">
        <v>6758</v>
      </c>
      <c r="K54" s="350">
        <v>6758</v>
      </c>
      <c r="L54" s="350">
        <v>18698</v>
      </c>
      <c r="M54" s="351"/>
      <c r="N54" s="348"/>
      <c r="O54" s="351"/>
    </row>
    <row r="55" spans="1:15" s="14" customFormat="1" ht="16.5" customHeight="1" x14ac:dyDescent="0.25">
      <c r="A55" s="339" t="s">
        <v>60</v>
      </c>
      <c r="B55" s="340" t="s">
        <v>317</v>
      </c>
      <c r="C55" s="340" t="s">
        <v>460</v>
      </c>
      <c r="D55" s="340" t="s">
        <v>184</v>
      </c>
      <c r="E55" s="339">
        <v>11</v>
      </c>
      <c r="F55" s="339">
        <v>4</v>
      </c>
      <c r="G55" s="339">
        <v>1</v>
      </c>
      <c r="H55" s="339">
        <v>0</v>
      </c>
      <c r="I55" s="340" t="s">
        <v>459</v>
      </c>
      <c r="J55" s="350">
        <v>4510</v>
      </c>
      <c r="K55" s="350">
        <v>4510</v>
      </c>
      <c r="L55" s="350">
        <v>14400</v>
      </c>
      <c r="M55" s="351"/>
      <c r="N55" s="348"/>
      <c r="O55" s="351"/>
    </row>
    <row r="56" spans="1:15" s="14" customFormat="1" ht="16.5" customHeight="1" x14ac:dyDescent="0.25">
      <c r="A56" s="339" t="s">
        <v>60</v>
      </c>
      <c r="B56" s="340" t="s">
        <v>202</v>
      </c>
      <c r="C56" s="340" t="s">
        <v>457</v>
      </c>
      <c r="D56" s="340" t="s">
        <v>461</v>
      </c>
      <c r="E56" s="339">
        <v>15</v>
      </c>
      <c r="F56" s="339">
        <v>2</v>
      </c>
      <c r="G56" s="339">
        <v>1</v>
      </c>
      <c r="H56" s="339">
        <v>0</v>
      </c>
      <c r="I56" s="340" t="s">
        <v>463</v>
      </c>
      <c r="J56" s="350">
        <v>6515</v>
      </c>
      <c r="K56" s="350">
        <v>6515</v>
      </c>
      <c r="L56" s="350">
        <v>18950</v>
      </c>
      <c r="M56" s="351"/>
      <c r="N56" s="348"/>
      <c r="O56" s="351"/>
    </row>
    <row r="57" spans="1:15" s="14" customFormat="1" ht="16.5" customHeight="1" x14ac:dyDescent="0.25">
      <c r="A57" s="339" t="s">
        <v>60</v>
      </c>
      <c r="B57" s="340" t="s">
        <v>318</v>
      </c>
      <c r="C57" s="340" t="s">
        <v>457</v>
      </c>
      <c r="D57" s="340" t="s">
        <v>461</v>
      </c>
      <c r="E57" s="339">
        <v>15</v>
      </c>
      <c r="F57" s="339">
        <v>2</v>
      </c>
      <c r="G57" s="339">
        <v>0</v>
      </c>
      <c r="H57" s="339">
        <v>0</v>
      </c>
      <c r="I57" s="340" t="s">
        <v>459</v>
      </c>
      <c r="J57" s="350">
        <v>4224</v>
      </c>
      <c r="K57" s="350">
        <v>4224</v>
      </c>
      <c r="L57" s="350">
        <v>14814</v>
      </c>
      <c r="M57" s="351"/>
      <c r="N57" s="348"/>
      <c r="O57" s="351"/>
    </row>
    <row r="58" spans="1:15" s="14" customFormat="1" ht="16.5" customHeight="1" x14ac:dyDescent="0.25">
      <c r="A58" s="339" t="s">
        <v>60</v>
      </c>
      <c r="B58" s="340" t="s">
        <v>203</v>
      </c>
      <c r="C58" s="340" t="s">
        <v>457</v>
      </c>
      <c r="D58" s="340" t="s">
        <v>461</v>
      </c>
      <c r="E58" s="339">
        <v>16</v>
      </c>
      <c r="F58" s="339">
        <v>2</v>
      </c>
      <c r="G58" s="339">
        <v>1</v>
      </c>
      <c r="H58" s="339">
        <v>0</v>
      </c>
      <c r="I58" s="340" t="s">
        <v>459</v>
      </c>
      <c r="J58" s="350">
        <v>6194</v>
      </c>
      <c r="K58" s="350">
        <v>6194</v>
      </c>
      <c r="L58" s="350">
        <v>18541</v>
      </c>
      <c r="M58" s="351"/>
      <c r="N58" s="348"/>
      <c r="O58" s="351"/>
    </row>
    <row r="59" spans="1:15" s="14" customFormat="1" ht="16.5" customHeight="1" x14ac:dyDescent="0.25">
      <c r="A59" s="339" t="s">
        <v>60</v>
      </c>
      <c r="B59" s="340" t="s">
        <v>204</v>
      </c>
      <c r="C59" s="340" t="s">
        <v>457</v>
      </c>
      <c r="D59" s="340" t="s">
        <v>461</v>
      </c>
      <c r="E59" s="339">
        <v>16</v>
      </c>
      <c r="F59" s="339">
        <v>2</v>
      </c>
      <c r="G59" s="339">
        <v>1</v>
      </c>
      <c r="H59" s="339">
        <v>0</v>
      </c>
      <c r="I59" s="340" t="s">
        <v>459</v>
      </c>
      <c r="J59" s="350">
        <v>5186</v>
      </c>
      <c r="K59" s="350">
        <v>14503</v>
      </c>
      <c r="L59" s="350">
        <v>14593</v>
      </c>
      <c r="M59" s="351"/>
      <c r="N59" s="348"/>
      <c r="O59" s="351"/>
    </row>
    <row r="60" spans="1:15" s="14" customFormat="1" ht="16.5" customHeight="1" x14ac:dyDescent="0.25">
      <c r="A60" s="339" t="s">
        <v>60</v>
      </c>
      <c r="B60" s="340" t="s">
        <v>205</v>
      </c>
      <c r="C60" s="340" t="s">
        <v>184</v>
      </c>
      <c r="D60" s="340" t="s">
        <v>461</v>
      </c>
      <c r="E60" s="339">
        <v>16</v>
      </c>
      <c r="F60" s="339">
        <v>2</v>
      </c>
      <c r="G60" s="339">
        <v>2</v>
      </c>
      <c r="H60" s="339">
        <v>0</v>
      </c>
      <c r="I60" s="340" t="s">
        <v>459</v>
      </c>
      <c r="J60" s="350">
        <v>9731</v>
      </c>
      <c r="K60" s="350">
        <v>9731</v>
      </c>
      <c r="L60" s="350">
        <v>24126</v>
      </c>
      <c r="M60" s="351"/>
      <c r="N60" s="348"/>
      <c r="O60" s="351"/>
    </row>
    <row r="61" spans="1:15" s="14" customFormat="1" ht="16.5" customHeight="1" x14ac:dyDescent="0.25">
      <c r="A61" s="339" t="s">
        <v>60</v>
      </c>
      <c r="B61" s="340" t="s">
        <v>319</v>
      </c>
      <c r="C61" s="340" t="s">
        <v>460</v>
      </c>
      <c r="D61" s="340" t="s">
        <v>465</v>
      </c>
      <c r="E61" s="339">
        <v>4</v>
      </c>
      <c r="F61" s="339">
        <v>6</v>
      </c>
      <c r="G61" s="339">
        <v>0</v>
      </c>
      <c r="H61" s="339">
        <v>0</v>
      </c>
      <c r="I61" s="340" t="s">
        <v>459</v>
      </c>
      <c r="J61" s="350">
        <v>15225</v>
      </c>
      <c r="K61" s="350">
        <v>15225</v>
      </c>
      <c r="L61" s="350">
        <v>15225</v>
      </c>
      <c r="M61" s="351"/>
      <c r="N61" s="348"/>
      <c r="O61" s="351"/>
    </row>
    <row r="62" spans="1:15" s="14" customFormat="1" ht="16.5" customHeight="1" x14ac:dyDescent="0.25">
      <c r="A62" s="339" t="s">
        <v>60</v>
      </c>
      <c r="B62" s="340" t="s">
        <v>320</v>
      </c>
      <c r="C62" s="340" t="s">
        <v>457</v>
      </c>
      <c r="D62" s="340" t="s">
        <v>458</v>
      </c>
      <c r="E62" s="339">
        <v>16</v>
      </c>
      <c r="F62" s="339">
        <v>3</v>
      </c>
      <c r="G62" s="339">
        <v>0</v>
      </c>
      <c r="H62" s="339">
        <v>0</v>
      </c>
      <c r="I62" s="340" t="s">
        <v>459</v>
      </c>
      <c r="J62" s="350">
        <v>4800</v>
      </c>
      <c r="K62" s="350">
        <v>14800</v>
      </c>
      <c r="L62" s="350">
        <v>14800</v>
      </c>
      <c r="M62" s="351"/>
      <c r="N62" s="348"/>
      <c r="O62" s="351"/>
    </row>
    <row r="63" spans="1:15" s="349" customFormat="1" ht="16.5" customHeight="1" x14ac:dyDescent="0.25">
      <c r="A63" s="345" t="s">
        <v>60</v>
      </c>
      <c r="B63" s="344" t="s">
        <v>321</v>
      </c>
      <c r="C63" s="344" t="s">
        <v>457</v>
      </c>
      <c r="D63" s="344" t="s">
        <v>461</v>
      </c>
      <c r="E63" s="345">
        <v>16</v>
      </c>
      <c r="F63" s="345">
        <v>2</v>
      </c>
      <c r="G63" s="345">
        <v>1</v>
      </c>
      <c r="H63" s="345">
        <v>0</v>
      </c>
      <c r="I63" s="344" t="s">
        <v>459</v>
      </c>
      <c r="J63" s="374">
        <v>4442</v>
      </c>
      <c r="K63" s="374">
        <v>4442</v>
      </c>
      <c r="L63" s="374">
        <v>15253</v>
      </c>
      <c r="M63" s="347"/>
      <c r="N63" s="348"/>
      <c r="O63" s="347"/>
    </row>
    <row r="64" spans="1:15" s="14" customFormat="1" ht="16.5" customHeight="1" x14ac:dyDescent="0.25">
      <c r="A64" s="339" t="s">
        <v>60</v>
      </c>
      <c r="B64" s="340" t="s">
        <v>322</v>
      </c>
      <c r="C64" s="340" t="s">
        <v>457</v>
      </c>
      <c r="D64" s="340" t="s">
        <v>467</v>
      </c>
      <c r="E64" s="339">
        <v>9</v>
      </c>
      <c r="F64" s="339">
        <v>4</v>
      </c>
      <c r="G64" s="339">
        <v>1</v>
      </c>
      <c r="H64" s="339">
        <v>0</v>
      </c>
      <c r="I64" s="340" t="s">
        <v>459</v>
      </c>
      <c r="J64" s="350">
        <v>5494</v>
      </c>
      <c r="K64" s="350">
        <v>5494</v>
      </c>
      <c r="L64" s="350">
        <v>15814</v>
      </c>
      <c r="M64" s="351"/>
      <c r="N64" s="348"/>
      <c r="O64" s="351"/>
    </row>
    <row r="65" spans="1:15" s="14" customFormat="1" ht="16.5" customHeight="1" x14ac:dyDescent="0.25">
      <c r="A65" s="339" t="s">
        <v>60</v>
      </c>
      <c r="B65" s="340" t="s">
        <v>646</v>
      </c>
      <c r="C65" s="340" t="s">
        <v>457</v>
      </c>
      <c r="D65" s="340" t="s">
        <v>465</v>
      </c>
      <c r="E65" s="339">
        <v>15</v>
      </c>
      <c r="F65" s="339">
        <v>2</v>
      </c>
      <c r="G65" s="339">
        <v>1</v>
      </c>
      <c r="H65" s="339">
        <v>0</v>
      </c>
      <c r="I65" s="340" t="s">
        <v>459</v>
      </c>
      <c r="J65" s="350">
        <v>9809</v>
      </c>
      <c r="K65" s="350">
        <v>9809</v>
      </c>
      <c r="L65" s="350">
        <v>20129</v>
      </c>
      <c r="M65" s="351"/>
      <c r="N65" s="348"/>
      <c r="O65" s="351"/>
    </row>
    <row r="66" spans="1:15" s="14" customFormat="1" ht="16.5" customHeight="1" x14ac:dyDescent="0.25">
      <c r="A66" s="339" t="s">
        <v>60</v>
      </c>
      <c r="B66" s="340" t="s">
        <v>323</v>
      </c>
      <c r="C66" s="340" t="s">
        <v>457</v>
      </c>
      <c r="D66" s="340" t="s">
        <v>467</v>
      </c>
      <c r="E66" s="339">
        <v>9</v>
      </c>
      <c r="F66" s="339">
        <v>4</v>
      </c>
      <c r="G66" s="339">
        <v>0</v>
      </c>
      <c r="H66" s="339">
        <v>0</v>
      </c>
      <c r="I66" s="340" t="s">
        <v>459</v>
      </c>
      <c r="J66" s="350">
        <v>5208</v>
      </c>
      <c r="K66" s="350">
        <v>5208</v>
      </c>
      <c r="L66" s="350">
        <v>10956</v>
      </c>
      <c r="M66" s="351"/>
      <c r="N66" s="348"/>
      <c r="O66" s="351"/>
    </row>
    <row r="67" spans="1:15" s="14" customFormat="1" ht="16.5" customHeight="1" x14ac:dyDescent="0.25">
      <c r="A67" s="339" t="s">
        <v>60</v>
      </c>
      <c r="B67" s="340" t="s">
        <v>206</v>
      </c>
      <c r="C67" s="340" t="s">
        <v>457</v>
      </c>
      <c r="D67" s="340" t="s">
        <v>461</v>
      </c>
      <c r="E67" s="339">
        <v>16</v>
      </c>
      <c r="F67" s="339">
        <v>2</v>
      </c>
      <c r="G67" s="339">
        <v>1</v>
      </c>
      <c r="H67" s="339">
        <v>0</v>
      </c>
      <c r="I67" s="340" t="s">
        <v>459</v>
      </c>
      <c r="J67" s="350">
        <v>6600</v>
      </c>
      <c r="K67" s="350">
        <v>6600</v>
      </c>
      <c r="L67" s="350">
        <v>18200</v>
      </c>
      <c r="M67" s="351"/>
      <c r="N67" s="348"/>
      <c r="O67" s="351"/>
    </row>
    <row r="68" spans="1:15" s="14" customFormat="1" ht="16.5" customHeight="1" x14ac:dyDescent="0.25">
      <c r="A68" s="339" t="s">
        <v>60</v>
      </c>
      <c r="B68" s="340" t="s">
        <v>324</v>
      </c>
      <c r="C68" s="340" t="s">
        <v>457</v>
      </c>
      <c r="D68" s="340" t="s">
        <v>465</v>
      </c>
      <c r="E68" s="339">
        <v>9</v>
      </c>
      <c r="F68" s="339">
        <v>4</v>
      </c>
      <c r="G68" s="339">
        <v>1</v>
      </c>
      <c r="H68" s="339">
        <v>0</v>
      </c>
      <c r="I68" s="340" t="s">
        <v>459</v>
      </c>
      <c r="J68" s="350">
        <v>6408</v>
      </c>
      <c r="K68" s="350">
        <v>6408</v>
      </c>
      <c r="L68" s="350">
        <v>6408</v>
      </c>
      <c r="M68" s="351"/>
      <c r="N68" s="348"/>
      <c r="O68" s="351"/>
    </row>
    <row r="69" spans="1:15" s="14" customFormat="1" ht="16.5" customHeight="1" x14ac:dyDescent="0.25">
      <c r="A69" s="339" t="s">
        <v>60</v>
      </c>
      <c r="B69" s="340" t="s">
        <v>325</v>
      </c>
      <c r="C69" s="340" t="s">
        <v>457</v>
      </c>
      <c r="D69" s="340" t="s">
        <v>458</v>
      </c>
      <c r="E69" s="339">
        <v>15</v>
      </c>
      <c r="F69" s="339">
        <v>3</v>
      </c>
      <c r="G69" s="339">
        <v>0</v>
      </c>
      <c r="H69" s="339">
        <v>0</v>
      </c>
      <c r="I69" s="340" t="s">
        <v>459</v>
      </c>
      <c r="J69" s="350">
        <v>4798</v>
      </c>
      <c r="K69" s="350">
        <v>4798</v>
      </c>
      <c r="L69" s="350">
        <v>12360</v>
      </c>
      <c r="M69" s="351"/>
      <c r="N69" s="348"/>
      <c r="O69" s="351"/>
    </row>
    <row r="70" spans="1:15" s="14" customFormat="1" ht="16.5" customHeight="1" x14ac:dyDescent="0.25">
      <c r="A70" s="339" t="s">
        <v>60</v>
      </c>
      <c r="B70" s="340" t="s">
        <v>326</v>
      </c>
      <c r="C70" s="340" t="s">
        <v>460</v>
      </c>
      <c r="D70" s="340" t="s">
        <v>465</v>
      </c>
      <c r="E70" s="339">
        <v>5</v>
      </c>
      <c r="F70" s="339">
        <v>8</v>
      </c>
      <c r="G70" s="339">
        <v>0</v>
      </c>
      <c r="H70" s="339">
        <v>0</v>
      </c>
      <c r="I70" s="340" t="s">
        <v>459</v>
      </c>
      <c r="J70" s="350">
        <v>16325</v>
      </c>
      <c r="K70" s="350">
        <v>16325</v>
      </c>
      <c r="L70" s="350">
        <v>16325</v>
      </c>
      <c r="M70" s="351"/>
      <c r="N70" s="348"/>
      <c r="O70" s="351"/>
    </row>
    <row r="71" spans="1:15" s="14" customFormat="1" ht="16.5" customHeight="1" x14ac:dyDescent="0.25">
      <c r="A71" s="339" t="s">
        <v>60</v>
      </c>
      <c r="B71" s="340" t="s">
        <v>207</v>
      </c>
      <c r="C71" s="340" t="s">
        <v>457</v>
      </c>
      <c r="D71" s="340" t="s">
        <v>461</v>
      </c>
      <c r="E71" s="339">
        <v>15</v>
      </c>
      <c r="F71" s="339">
        <v>2</v>
      </c>
      <c r="G71" s="339">
        <v>1</v>
      </c>
      <c r="H71" s="339">
        <v>0</v>
      </c>
      <c r="I71" s="340" t="s">
        <v>459</v>
      </c>
      <c r="J71" s="350">
        <v>5408</v>
      </c>
      <c r="K71" s="350">
        <v>5408</v>
      </c>
      <c r="L71" s="350">
        <v>14190</v>
      </c>
      <c r="M71" s="351"/>
      <c r="N71" s="348"/>
      <c r="O71" s="351"/>
    </row>
    <row r="72" spans="1:15" s="14" customFormat="1" ht="16.5" customHeight="1" x14ac:dyDescent="0.25">
      <c r="A72" s="339" t="s">
        <v>60</v>
      </c>
      <c r="B72" s="340" t="s">
        <v>208</v>
      </c>
      <c r="C72" s="340" t="s">
        <v>457</v>
      </c>
      <c r="D72" s="340" t="s">
        <v>465</v>
      </c>
      <c r="E72" s="339">
        <v>16</v>
      </c>
      <c r="F72" s="339">
        <v>2</v>
      </c>
      <c r="G72" s="339">
        <v>1</v>
      </c>
      <c r="H72" s="339">
        <v>0</v>
      </c>
      <c r="I72" s="340" t="s">
        <v>459</v>
      </c>
      <c r="J72" s="350">
        <v>7156</v>
      </c>
      <c r="K72" s="350">
        <v>7156</v>
      </c>
      <c r="L72" s="350">
        <v>17925</v>
      </c>
      <c r="M72" s="351"/>
      <c r="N72" s="348"/>
      <c r="O72" s="351"/>
    </row>
    <row r="73" spans="1:15" s="14" customFormat="1" ht="16.5" customHeight="1" x14ac:dyDescent="0.25">
      <c r="A73" s="339" t="s">
        <v>60</v>
      </c>
      <c r="B73" s="340" t="s">
        <v>209</v>
      </c>
      <c r="C73" s="340" t="s">
        <v>457</v>
      </c>
      <c r="D73" s="340" t="s">
        <v>461</v>
      </c>
      <c r="E73" s="339">
        <v>16</v>
      </c>
      <c r="F73" s="339">
        <v>2</v>
      </c>
      <c r="G73" s="339">
        <v>1</v>
      </c>
      <c r="H73" s="339">
        <v>0</v>
      </c>
      <c r="I73" s="340" t="s">
        <v>459</v>
      </c>
      <c r="J73" s="350">
        <v>6310</v>
      </c>
      <c r="K73" s="350">
        <v>6310</v>
      </c>
      <c r="L73" s="350">
        <v>17121</v>
      </c>
      <c r="M73" s="351"/>
      <c r="N73" s="348"/>
      <c r="O73" s="351"/>
    </row>
    <row r="74" spans="1:15" s="14" customFormat="1" ht="16.5" customHeight="1" x14ac:dyDescent="0.25">
      <c r="A74" s="339" t="s">
        <v>60</v>
      </c>
      <c r="B74" s="340" t="s">
        <v>327</v>
      </c>
      <c r="C74" s="340" t="s">
        <v>457</v>
      </c>
      <c r="D74" s="340" t="s">
        <v>465</v>
      </c>
      <c r="E74" s="339">
        <v>9</v>
      </c>
      <c r="F74" s="339">
        <v>4</v>
      </c>
      <c r="G74" s="339">
        <v>0</v>
      </c>
      <c r="H74" s="339">
        <v>0</v>
      </c>
      <c r="I74" s="340" t="s">
        <v>459</v>
      </c>
      <c r="J74" s="350">
        <v>5183</v>
      </c>
      <c r="K74" s="350">
        <v>15443</v>
      </c>
      <c r="L74" s="350">
        <v>15443</v>
      </c>
      <c r="M74" s="351"/>
      <c r="N74" s="348"/>
      <c r="O74" s="351"/>
    </row>
    <row r="75" spans="1:15" s="14" customFormat="1" ht="16.5" customHeight="1" x14ac:dyDescent="0.25">
      <c r="A75" s="339" t="s">
        <v>62</v>
      </c>
      <c r="B75" s="340" t="s">
        <v>328</v>
      </c>
      <c r="C75" s="340" t="s">
        <v>460</v>
      </c>
      <c r="D75" s="340" t="s">
        <v>461</v>
      </c>
      <c r="E75" s="339">
        <v>15</v>
      </c>
      <c r="F75" s="339">
        <v>2</v>
      </c>
      <c r="G75" s="339">
        <v>1</v>
      </c>
      <c r="H75" s="339">
        <v>0</v>
      </c>
      <c r="I75" s="340" t="s">
        <v>459</v>
      </c>
      <c r="J75" s="350">
        <v>5770</v>
      </c>
      <c r="K75" s="350">
        <v>5770</v>
      </c>
      <c r="L75" s="350">
        <v>9970</v>
      </c>
      <c r="M75" s="351"/>
      <c r="N75" s="348"/>
      <c r="O75" s="351"/>
    </row>
    <row r="76" spans="1:15" s="14" customFormat="1" ht="16.5" customHeight="1" x14ac:dyDescent="0.25">
      <c r="A76" s="339" t="s">
        <v>62</v>
      </c>
      <c r="B76" s="340" t="s">
        <v>211</v>
      </c>
      <c r="C76" s="340" t="s">
        <v>460</v>
      </c>
      <c r="D76" s="340" t="s">
        <v>461</v>
      </c>
      <c r="E76" s="339">
        <v>14</v>
      </c>
      <c r="F76" s="339">
        <v>2</v>
      </c>
      <c r="G76" s="339">
        <v>1</v>
      </c>
      <c r="H76" s="339">
        <v>0</v>
      </c>
      <c r="I76" s="340" t="s">
        <v>466</v>
      </c>
      <c r="J76" s="350">
        <v>3329</v>
      </c>
      <c r="K76" s="350">
        <v>3329</v>
      </c>
      <c r="L76" s="350">
        <v>4584</v>
      </c>
      <c r="M76" s="351"/>
      <c r="N76" s="348"/>
      <c r="O76" s="351"/>
    </row>
    <row r="77" spans="1:15" s="14" customFormat="1" ht="16.5" customHeight="1" x14ac:dyDescent="0.25">
      <c r="A77" s="339" t="s">
        <v>62</v>
      </c>
      <c r="B77" s="340" t="s">
        <v>212</v>
      </c>
      <c r="C77" s="340" t="s">
        <v>460</v>
      </c>
      <c r="D77" s="340" t="s">
        <v>461</v>
      </c>
      <c r="E77" s="339">
        <v>15</v>
      </c>
      <c r="F77" s="339">
        <v>2</v>
      </c>
      <c r="G77" s="339">
        <v>2</v>
      </c>
      <c r="H77" s="339">
        <v>0</v>
      </c>
      <c r="I77" s="340" t="s">
        <v>459</v>
      </c>
      <c r="J77" s="350">
        <v>6077</v>
      </c>
      <c r="K77" s="350">
        <v>6077</v>
      </c>
      <c r="L77" s="350">
        <v>10490</v>
      </c>
      <c r="M77" s="351"/>
      <c r="N77" s="348"/>
      <c r="O77" s="351"/>
    </row>
    <row r="78" spans="1:15" s="14" customFormat="1" ht="16.5" customHeight="1" x14ac:dyDescent="0.25">
      <c r="A78" s="339" t="s">
        <v>62</v>
      </c>
      <c r="B78" s="340" t="s">
        <v>329</v>
      </c>
      <c r="C78" s="340" t="s">
        <v>460</v>
      </c>
      <c r="D78" s="340" t="s">
        <v>461</v>
      </c>
      <c r="E78" s="339">
        <v>15</v>
      </c>
      <c r="F78" s="339">
        <v>4</v>
      </c>
      <c r="G78" s="339">
        <v>1</v>
      </c>
      <c r="H78" s="339">
        <v>0</v>
      </c>
      <c r="I78" s="340" t="s">
        <v>459</v>
      </c>
      <c r="J78" s="350">
        <v>7026</v>
      </c>
      <c r="K78" s="350">
        <v>7026</v>
      </c>
      <c r="L78" s="350">
        <v>10800</v>
      </c>
      <c r="M78" s="351"/>
      <c r="N78" s="348"/>
      <c r="O78" s="351"/>
    </row>
    <row r="79" spans="1:15" s="14" customFormat="1" ht="16.5" customHeight="1" x14ac:dyDescent="0.25">
      <c r="A79" s="339" t="s">
        <v>62</v>
      </c>
      <c r="B79" s="340" t="s">
        <v>213</v>
      </c>
      <c r="C79" s="340" t="s">
        <v>460</v>
      </c>
      <c r="D79" s="340" t="s">
        <v>461</v>
      </c>
      <c r="E79" s="339">
        <v>15</v>
      </c>
      <c r="F79" s="339">
        <v>4</v>
      </c>
      <c r="G79" s="339">
        <v>2</v>
      </c>
      <c r="H79" s="339">
        <v>0</v>
      </c>
      <c r="I79" s="340" t="s">
        <v>459</v>
      </c>
      <c r="J79" s="350">
        <v>10460</v>
      </c>
      <c r="K79" s="350">
        <v>10460</v>
      </c>
      <c r="L79" s="350">
        <v>10460</v>
      </c>
      <c r="M79" s="351"/>
      <c r="N79" s="348"/>
      <c r="O79" s="351"/>
    </row>
    <row r="80" spans="1:15" s="14" customFormat="1" ht="16.5" customHeight="1" x14ac:dyDescent="0.25">
      <c r="A80" s="339" t="s">
        <v>62</v>
      </c>
      <c r="B80" s="340" t="s">
        <v>215</v>
      </c>
      <c r="C80" s="340" t="s">
        <v>464</v>
      </c>
      <c r="D80" s="340" t="s">
        <v>467</v>
      </c>
      <c r="E80" s="339">
        <v>12</v>
      </c>
      <c r="F80" s="339">
        <v>7</v>
      </c>
      <c r="G80" s="339">
        <v>0</v>
      </c>
      <c r="H80" s="339">
        <v>0</v>
      </c>
      <c r="I80" s="340" t="s">
        <v>459</v>
      </c>
      <c r="J80" s="350">
        <v>29757</v>
      </c>
      <c r="K80" s="350">
        <v>29757</v>
      </c>
      <c r="L80" s="350">
        <v>29757</v>
      </c>
      <c r="M80" s="351"/>
      <c r="N80" s="348"/>
      <c r="O80" s="351"/>
    </row>
    <row r="81" spans="1:15" s="352" customFormat="1" ht="16.5" customHeight="1" x14ac:dyDescent="0.25">
      <c r="A81" s="345" t="s">
        <v>62</v>
      </c>
      <c r="B81" s="344" t="s">
        <v>330</v>
      </c>
      <c r="C81" s="344" t="s">
        <v>460</v>
      </c>
      <c r="D81" s="344" t="s">
        <v>461</v>
      </c>
      <c r="E81" s="345">
        <v>15</v>
      </c>
      <c r="F81" s="345">
        <v>2</v>
      </c>
      <c r="G81" s="345">
        <v>1</v>
      </c>
      <c r="H81" s="345">
        <v>0</v>
      </c>
      <c r="I81" s="344" t="s">
        <v>463</v>
      </c>
      <c r="J81" s="346">
        <v>10444</v>
      </c>
      <c r="K81" s="346">
        <v>10444</v>
      </c>
      <c r="L81" s="346">
        <v>10444</v>
      </c>
      <c r="M81" s="353"/>
      <c r="N81" s="348"/>
      <c r="O81" s="353"/>
    </row>
    <row r="82" spans="1:15" s="14" customFormat="1" ht="16.5" customHeight="1" x14ac:dyDescent="0.25">
      <c r="A82" s="339" t="s">
        <v>62</v>
      </c>
      <c r="B82" s="340" t="s">
        <v>331</v>
      </c>
      <c r="C82" s="340" t="s">
        <v>460</v>
      </c>
      <c r="D82" s="340" t="s">
        <v>461</v>
      </c>
      <c r="E82" s="339">
        <v>16</v>
      </c>
      <c r="F82" s="339">
        <v>2</v>
      </c>
      <c r="G82" s="339">
        <v>1</v>
      </c>
      <c r="H82" s="339">
        <v>0</v>
      </c>
      <c r="I82" s="340" t="s">
        <v>463</v>
      </c>
      <c r="J82" s="350">
        <v>5056</v>
      </c>
      <c r="K82" s="350">
        <v>5056</v>
      </c>
      <c r="L82" s="350">
        <v>8626</v>
      </c>
      <c r="M82" s="351"/>
      <c r="N82" s="348"/>
      <c r="O82" s="351"/>
    </row>
    <row r="83" spans="1:15" s="14" customFormat="1" ht="16.5" customHeight="1" x14ac:dyDescent="0.25">
      <c r="A83" s="339" t="s">
        <v>62</v>
      </c>
      <c r="B83" s="340" t="s">
        <v>214</v>
      </c>
      <c r="C83" s="340" t="s">
        <v>460</v>
      </c>
      <c r="D83" s="340" t="s">
        <v>461</v>
      </c>
      <c r="E83" s="339">
        <v>15</v>
      </c>
      <c r="F83" s="339">
        <v>2</v>
      </c>
      <c r="G83" s="339">
        <v>1</v>
      </c>
      <c r="H83" s="339">
        <v>0</v>
      </c>
      <c r="I83" s="340" t="s">
        <v>459</v>
      </c>
      <c r="J83" s="350">
        <v>5010</v>
      </c>
      <c r="K83" s="350">
        <v>5010</v>
      </c>
      <c r="L83" s="350">
        <v>9210</v>
      </c>
      <c r="M83" s="351"/>
      <c r="N83" s="348"/>
      <c r="O83" s="351"/>
    </row>
    <row r="84" spans="1:15" s="14" customFormat="1" ht="16.5" customHeight="1" x14ac:dyDescent="0.25">
      <c r="A84" s="339" t="s">
        <v>62</v>
      </c>
      <c r="B84" s="340" t="s">
        <v>332</v>
      </c>
      <c r="C84" s="340" t="s">
        <v>460</v>
      </c>
      <c r="D84" s="340" t="s">
        <v>461</v>
      </c>
      <c r="E84" s="339">
        <v>15</v>
      </c>
      <c r="F84" s="339">
        <v>2</v>
      </c>
      <c r="G84" s="339">
        <v>1</v>
      </c>
      <c r="H84" s="339">
        <v>0</v>
      </c>
      <c r="I84" s="340" t="s">
        <v>463</v>
      </c>
      <c r="J84" s="350">
        <v>4726</v>
      </c>
      <c r="K84" s="350">
        <v>4726</v>
      </c>
      <c r="L84" s="350">
        <v>7801</v>
      </c>
      <c r="M84" s="351"/>
      <c r="N84" s="348"/>
      <c r="O84" s="351"/>
    </row>
    <row r="85" spans="1:15" s="14" customFormat="1" ht="16.5" customHeight="1" x14ac:dyDescent="0.25">
      <c r="A85" s="339" t="s">
        <v>62</v>
      </c>
      <c r="B85" s="340" t="s">
        <v>210</v>
      </c>
      <c r="C85" s="340" t="s">
        <v>460</v>
      </c>
      <c r="D85" s="340" t="s">
        <v>461</v>
      </c>
      <c r="E85" s="339">
        <v>15</v>
      </c>
      <c r="F85" s="339">
        <v>3</v>
      </c>
      <c r="G85" s="339">
        <v>1</v>
      </c>
      <c r="H85" s="339">
        <v>0</v>
      </c>
      <c r="I85" s="340" t="s">
        <v>463</v>
      </c>
      <c r="J85" s="350">
        <v>6700</v>
      </c>
      <c r="K85" s="350">
        <v>6700</v>
      </c>
      <c r="L85" s="350">
        <v>10900</v>
      </c>
      <c r="M85" s="351"/>
      <c r="N85" s="348"/>
      <c r="O85" s="351"/>
    </row>
    <row r="86" spans="1:15" s="14" customFormat="1" ht="16.5" customHeight="1" x14ac:dyDescent="0.25">
      <c r="A86" s="339" t="s">
        <v>62</v>
      </c>
      <c r="B86" s="340" t="s">
        <v>648</v>
      </c>
      <c r="C86" s="340" t="s">
        <v>460</v>
      </c>
      <c r="D86" s="340" t="s">
        <v>461</v>
      </c>
      <c r="E86" s="339">
        <v>15</v>
      </c>
      <c r="F86" s="339">
        <v>2</v>
      </c>
      <c r="G86" s="339">
        <v>1</v>
      </c>
      <c r="H86" s="339">
        <v>0</v>
      </c>
      <c r="I86" s="340" t="s">
        <v>459</v>
      </c>
      <c r="J86" s="350">
        <v>4843</v>
      </c>
      <c r="K86" s="350">
        <v>4843</v>
      </c>
      <c r="L86" s="350">
        <v>4843</v>
      </c>
      <c r="M86" s="351"/>
      <c r="N86" s="348"/>
      <c r="O86" s="351"/>
    </row>
    <row r="87" spans="1:15" s="14" customFormat="1" ht="16.5" customHeight="1" x14ac:dyDescent="0.25">
      <c r="A87" s="339" t="s">
        <v>62</v>
      </c>
      <c r="B87" s="340" t="s">
        <v>642</v>
      </c>
      <c r="C87" s="340" t="s">
        <v>460</v>
      </c>
      <c r="D87" s="340" t="s">
        <v>461</v>
      </c>
      <c r="E87" s="339">
        <v>16</v>
      </c>
      <c r="F87" s="339">
        <v>2</v>
      </c>
      <c r="G87" s="339">
        <v>1</v>
      </c>
      <c r="H87" s="339">
        <v>0</v>
      </c>
      <c r="I87" s="340" t="s">
        <v>459</v>
      </c>
      <c r="J87" s="350">
        <v>5153</v>
      </c>
      <c r="K87" s="350">
        <v>5153</v>
      </c>
      <c r="L87" s="350">
        <v>5153</v>
      </c>
      <c r="M87" s="351"/>
      <c r="N87" s="348"/>
      <c r="O87" s="351"/>
    </row>
    <row r="88" spans="1:15" s="14" customFormat="1" ht="16.5" customHeight="1" x14ac:dyDescent="0.25">
      <c r="A88" s="339" t="s">
        <v>64</v>
      </c>
      <c r="B88" s="340" t="s">
        <v>333</v>
      </c>
      <c r="C88" s="340" t="s">
        <v>184</v>
      </c>
      <c r="D88" s="340" t="s">
        <v>467</v>
      </c>
      <c r="E88" s="339">
        <v>11</v>
      </c>
      <c r="F88" s="339">
        <v>6</v>
      </c>
      <c r="G88" s="339">
        <v>0</v>
      </c>
      <c r="H88" s="339">
        <v>0</v>
      </c>
      <c r="I88" s="340" t="s">
        <v>459</v>
      </c>
      <c r="J88" s="350">
        <v>30100</v>
      </c>
      <c r="K88" s="350">
        <v>30100</v>
      </c>
      <c r="L88" s="350">
        <v>30100</v>
      </c>
      <c r="M88" s="351"/>
      <c r="N88" s="348"/>
      <c r="O88" s="351"/>
    </row>
    <row r="89" spans="1:15" s="14" customFormat="1" ht="16.5" customHeight="1" x14ac:dyDescent="0.25">
      <c r="A89" s="339" t="s">
        <v>64</v>
      </c>
      <c r="B89" s="340" t="s">
        <v>334</v>
      </c>
      <c r="C89" s="340" t="s">
        <v>457</v>
      </c>
      <c r="D89" s="340" t="s">
        <v>461</v>
      </c>
      <c r="E89" s="339">
        <v>15</v>
      </c>
      <c r="F89" s="339">
        <v>2</v>
      </c>
      <c r="G89" s="339">
        <v>0</v>
      </c>
      <c r="H89" s="339">
        <v>0</v>
      </c>
      <c r="I89" s="340" t="s">
        <v>463</v>
      </c>
      <c r="J89" s="350">
        <v>4484</v>
      </c>
      <c r="K89" s="350">
        <v>4484</v>
      </c>
      <c r="L89" s="350">
        <v>10741</v>
      </c>
      <c r="M89" s="351"/>
      <c r="N89" s="348"/>
      <c r="O89" s="351"/>
    </row>
    <row r="90" spans="1:15" s="14" customFormat="1" ht="16.5" customHeight="1" x14ac:dyDescent="0.25">
      <c r="A90" s="339" t="s">
        <v>66</v>
      </c>
      <c r="B90" s="340" t="s">
        <v>643</v>
      </c>
      <c r="C90" s="340" t="s">
        <v>457</v>
      </c>
      <c r="D90" s="340" t="s">
        <v>465</v>
      </c>
      <c r="E90" s="339">
        <v>6</v>
      </c>
      <c r="F90" s="339">
        <v>5</v>
      </c>
      <c r="G90" s="339">
        <v>0</v>
      </c>
      <c r="H90" s="339">
        <v>0</v>
      </c>
      <c r="I90" s="340" t="s">
        <v>459</v>
      </c>
      <c r="J90" s="350">
        <v>14635</v>
      </c>
      <c r="K90" s="350">
        <v>14635</v>
      </c>
      <c r="L90" s="350">
        <v>14635</v>
      </c>
      <c r="M90" s="351"/>
      <c r="N90" s="348"/>
      <c r="O90" s="351"/>
    </row>
    <row r="91" spans="1:15" s="14" customFormat="1" ht="16.5" customHeight="1" x14ac:dyDescent="0.25">
      <c r="A91" s="339" t="s">
        <v>66</v>
      </c>
      <c r="B91" s="340" t="s">
        <v>335</v>
      </c>
      <c r="C91" s="340" t="s">
        <v>457</v>
      </c>
      <c r="D91" s="340" t="s">
        <v>461</v>
      </c>
      <c r="E91" s="339">
        <v>16</v>
      </c>
      <c r="F91" s="339">
        <v>2</v>
      </c>
      <c r="G91" s="339">
        <v>1</v>
      </c>
      <c r="H91" s="339">
        <v>1</v>
      </c>
      <c r="I91" s="340" t="s">
        <v>459</v>
      </c>
      <c r="J91" s="350">
        <v>4745</v>
      </c>
      <c r="K91" s="350">
        <v>5745</v>
      </c>
      <c r="L91" s="350">
        <v>8681</v>
      </c>
      <c r="M91" s="351"/>
      <c r="N91" s="348"/>
      <c r="O91" s="351"/>
    </row>
    <row r="92" spans="1:15" s="14" customFormat="1" ht="16.5" customHeight="1" x14ac:dyDescent="0.25">
      <c r="A92" s="339" t="s">
        <v>68</v>
      </c>
      <c r="B92" s="340" t="s">
        <v>336</v>
      </c>
      <c r="C92" s="340" t="s">
        <v>457</v>
      </c>
      <c r="D92" s="340" t="s">
        <v>461</v>
      </c>
      <c r="E92" s="339">
        <v>16</v>
      </c>
      <c r="F92" s="339">
        <v>2</v>
      </c>
      <c r="G92" s="339">
        <v>1</v>
      </c>
      <c r="H92" s="339">
        <v>0</v>
      </c>
      <c r="I92" s="340" t="s">
        <v>459</v>
      </c>
      <c r="J92" s="350">
        <v>6284</v>
      </c>
      <c r="K92" s="350">
        <v>16050</v>
      </c>
      <c r="L92" s="350">
        <v>20268</v>
      </c>
      <c r="M92" s="351"/>
      <c r="N92" s="348"/>
      <c r="O92" s="351"/>
    </row>
    <row r="93" spans="1:15" s="14" customFormat="1" ht="16.5" customHeight="1" x14ac:dyDescent="0.25">
      <c r="A93" s="339" t="s">
        <v>68</v>
      </c>
      <c r="B93" s="340" t="s">
        <v>337</v>
      </c>
      <c r="C93" s="340" t="s">
        <v>457</v>
      </c>
      <c r="D93" s="340" t="s">
        <v>461</v>
      </c>
      <c r="E93" s="339">
        <v>16</v>
      </c>
      <c r="F93" s="339">
        <v>2</v>
      </c>
      <c r="G93" s="339">
        <v>1</v>
      </c>
      <c r="H93" s="339">
        <v>0</v>
      </c>
      <c r="I93" s="340" t="s">
        <v>459</v>
      </c>
      <c r="J93" s="350">
        <v>5360</v>
      </c>
      <c r="K93" s="350">
        <v>10366</v>
      </c>
      <c r="L93" s="350">
        <v>10366</v>
      </c>
      <c r="M93" s="351"/>
      <c r="N93" s="348"/>
      <c r="O93" s="351"/>
    </row>
    <row r="94" spans="1:15" s="14" customFormat="1" ht="16.5" customHeight="1" x14ac:dyDescent="0.25">
      <c r="A94" s="339" t="s">
        <v>68</v>
      </c>
      <c r="B94" s="340" t="s">
        <v>216</v>
      </c>
      <c r="C94" s="340" t="s">
        <v>457</v>
      </c>
      <c r="D94" s="340" t="s">
        <v>461</v>
      </c>
      <c r="E94" s="339">
        <v>16</v>
      </c>
      <c r="F94" s="339">
        <v>2</v>
      </c>
      <c r="G94" s="339">
        <v>1</v>
      </c>
      <c r="H94" s="339">
        <v>0</v>
      </c>
      <c r="I94" s="340" t="s">
        <v>459</v>
      </c>
      <c r="J94" s="350">
        <v>6401</v>
      </c>
      <c r="K94" s="350">
        <v>10514</v>
      </c>
      <c r="L94" s="350">
        <v>12913</v>
      </c>
      <c r="M94" s="351"/>
      <c r="N94" s="348"/>
      <c r="O94" s="351"/>
    </row>
    <row r="95" spans="1:15" s="14" customFormat="1" ht="16.5" customHeight="1" x14ac:dyDescent="0.25">
      <c r="A95" s="339" t="s">
        <v>68</v>
      </c>
      <c r="B95" s="340" t="s">
        <v>338</v>
      </c>
      <c r="C95" s="340" t="s">
        <v>457</v>
      </c>
      <c r="D95" s="340" t="s">
        <v>461</v>
      </c>
      <c r="E95" s="339">
        <v>16</v>
      </c>
      <c r="F95" s="339">
        <v>2</v>
      </c>
      <c r="G95" s="339">
        <v>0</v>
      </c>
      <c r="H95" s="339">
        <v>0</v>
      </c>
      <c r="I95" s="340" t="s">
        <v>459</v>
      </c>
      <c r="J95" s="350">
        <v>6757</v>
      </c>
      <c r="K95" s="350">
        <v>10498</v>
      </c>
      <c r="L95" s="350">
        <v>19571</v>
      </c>
      <c r="M95" s="351"/>
      <c r="N95" s="348"/>
      <c r="O95" s="351"/>
    </row>
    <row r="96" spans="1:15" s="14" customFormat="1" ht="16.5" customHeight="1" x14ac:dyDescent="0.25">
      <c r="A96" s="339" t="s">
        <v>68</v>
      </c>
      <c r="B96" s="340" t="s">
        <v>339</v>
      </c>
      <c r="C96" s="340" t="s">
        <v>457</v>
      </c>
      <c r="D96" s="340" t="s">
        <v>461</v>
      </c>
      <c r="E96" s="339">
        <v>16</v>
      </c>
      <c r="F96" s="339">
        <v>2</v>
      </c>
      <c r="G96" s="339">
        <v>0</v>
      </c>
      <c r="H96" s="339">
        <v>0</v>
      </c>
      <c r="I96" s="340" t="s">
        <v>459</v>
      </c>
      <c r="J96" s="350">
        <v>7457</v>
      </c>
      <c r="K96" s="350">
        <v>14829</v>
      </c>
      <c r="L96" s="350">
        <v>18515</v>
      </c>
      <c r="M96" s="351"/>
      <c r="N96" s="348"/>
      <c r="O96" s="351"/>
    </row>
    <row r="97" spans="1:15" s="14" customFormat="1" ht="16.5" customHeight="1" x14ac:dyDescent="0.25">
      <c r="A97" s="339" t="s">
        <v>70</v>
      </c>
      <c r="B97" s="340" t="s">
        <v>340</v>
      </c>
      <c r="C97" s="340" t="s">
        <v>457</v>
      </c>
      <c r="D97" s="340" t="s">
        <v>461</v>
      </c>
      <c r="E97" s="339">
        <v>16</v>
      </c>
      <c r="F97" s="339">
        <v>2</v>
      </c>
      <c r="G97" s="339">
        <v>0</v>
      </c>
      <c r="H97" s="339">
        <v>0</v>
      </c>
      <c r="I97" s="340" t="s">
        <v>184</v>
      </c>
      <c r="J97" s="350">
        <v>7337</v>
      </c>
      <c r="K97" s="350">
        <v>7337</v>
      </c>
      <c r="L97" s="350">
        <v>14776</v>
      </c>
      <c r="M97" s="351"/>
      <c r="N97" s="348"/>
      <c r="O97" s="351"/>
    </row>
    <row r="98" spans="1:15" s="14" customFormat="1" ht="16.5" customHeight="1" x14ac:dyDescent="0.25">
      <c r="A98" s="339" t="s">
        <v>70</v>
      </c>
      <c r="B98" s="340" t="s">
        <v>217</v>
      </c>
      <c r="C98" s="340" t="s">
        <v>457</v>
      </c>
      <c r="D98" s="340" t="s">
        <v>461</v>
      </c>
      <c r="E98" s="339">
        <v>16</v>
      </c>
      <c r="F98" s="339">
        <v>2</v>
      </c>
      <c r="G98" s="339">
        <v>1</v>
      </c>
      <c r="H98" s="339">
        <v>0</v>
      </c>
      <c r="I98" s="340" t="s">
        <v>459</v>
      </c>
      <c r="J98" s="350">
        <v>13105</v>
      </c>
      <c r="K98" s="350">
        <v>13105</v>
      </c>
      <c r="L98" s="350">
        <v>34244</v>
      </c>
      <c r="M98" s="351"/>
      <c r="N98" s="348"/>
      <c r="O98" s="351"/>
    </row>
    <row r="99" spans="1:15" s="14" customFormat="1" ht="16.5" customHeight="1" x14ac:dyDescent="0.25">
      <c r="A99" s="339" t="s">
        <v>70</v>
      </c>
      <c r="B99" s="340" t="s">
        <v>218</v>
      </c>
      <c r="C99" s="340" t="s">
        <v>457</v>
      </c>
      <c r="D99" s="340" t="s">
        <v>461</v>
      </c>
      <c r="E99" s="339">
        <v>15</v>
      </c>
      <c r="F99" s="339">
        <v>2</v>
      </c>
      <c r="G99" s="339">
        <v>2</v>
      </c>
      <c r="H99" s="339">
        <v>0</v>
      </c>
      <c r="I99" s="340" t="s">
        <v>459</v>
      </c>
      <c r="J99" s="350">
        <v>9575</v>
      </c>
      <c r="K99" s="350">
        <v>9575</v>
      </c>
      <c r="L99" s="350">
        <v>21675</v>
      </c>
      <c r="M99" s="351"/>
      <c r="N99" s="348"/>
      <c r="O99" s="351"/>
    </row>
    <row r="100" spans="1:15" s="14" customFormat="1" ht="16.5" customHeight="1" x14ac:dyDescent="0.25">
      <c r="A100" s="339" t="s">
        <v>70</v>
      </c>
      <c r="B100" s="340" t="s">
        <v>219</v>
      </c>
      <c r="C100" s="340" t="s">
        <v>457</v>
      </c>
      <c r="D100" s="340" t="s">
        <v>461</v>
      </c>
      <c r="E100" s="339">
        <v>16</v>
      </c>
      <c r="F100" s="339">
        <v>2</v>
      </c>
      <c r="G100" s="339">
        <v>0</v>
      </c>
      <c r="H100" s="339">
        <v>0</v>
      </c>
      <c r="I100" s="340" t="s">
        <v>463</v>
      </c>
      <c r="J100" s="350">
        <v>11847</v>
      </c>
      <c r="K100" s="350">
        <v>11847</v>
      </c>
      <c r="L100" s="350">
        <v>19751</v>
      </c>
      <c r="M100" s="351"/>
      <c r="N100" s="348"/>
      <c r="O100" s="351"/>
    </row>
    <row r="101" spans="1:15" s="14" customFormat="1" ht="16.5" customHeight="1" x14ac:dyDescent="0.25">
      <c r="A101" s="339" t="s">
        <v>70</v>
      </c>
      <c r="B101" s="340" t="s">
        <v>341</v>
      </c>
      <c r="C101" s="340" t="s">
        <v>464</v>
      </c>
      <c r="D101" s="340" t="s">
        <v>465</v>
      </c>
      <c r="E101" s="339">
        <v>8</v>
      </c>
      <c r="F101" s="339">
        <v>8</v>
      </c>
      <c r="G101" s="339">
        <v>0</v>
      </c>
      <c r="H101" s="339">
        <v>0</v>
      </c>
      <c r="I101" s="340" t="s">
        <v>459</v>
      </c>
      <c r="J101" s="350">
        <v>31060</v>
      </c>
      <c r="K101" s="350">
        <v>31060</v>
      </c>
      <c r="L101" s="350">
        <v>31060</v>
      </c>
      <c r="M101" s="351"/>
      <c r="N101" s="348"/>
      <c r="O101" s="351"/>
    </row>
    <row r="102" spans="1:15" s="14" customFormat="1" ht="16.5" customHeight="1" x14ac:dyDescent="0.25">
      <c r="A102" s="339" t="s">
        <v>70</v>
      </c>
      <c r="B102" s="340" t="s">
        <v>342</v>
      </c>
      <c r="C102" s="340" t="s">
        <v>457</v>
      </c>
      <c r="D102" s="340" t="s">
        <v>461</v>
      </c>
      <c r="E102" s="339">
        <v>16</v>
      </c>
      <c r="F102" s="339">
        <v>2</v>
      </c>
      <c r="G102" s="339">
        <v>1</v>
      </c>
      <c r="H102" s="339">
        <v>0</v>
      </c>
      <c r="I102" s="340" t="s">
        <v>466</v>
      </c>
      <c r="J102" s="350">
        <v>7010</v>
      </c>
      <c r="K102" s="350">
        <v>7010</v>
      </c>
      <c r="L102" s="350">
        <v>12390</v>
      </c>
      <c r="M102" s="351"/>
      <c r="N102" s="348"/>
      <c r="O102" s="351"/>
    </row>
    <row r="103" spans="1:15" s="14" customFormat="1" ht="16.5" customHeight="1" x14ac:dyDescent="0.25">
      <c r="A103" s="339" t="s">
        <v>70</v>
      </c>
      <c r="B103" s="340" t="s">
        <v>343</v>
      </c>
      <c r="C103" s="340" t="s">
        <v>457</v>
      </c>
      <c r="D103" s="340" t="s">
        <v>461</v>
      </c>
      <c r="E103" s="339">
        <v>16</v>
      </c>
      <c r="F103" s="339">
        <v>3</v>
      </c>
      <c r="G103" s="339">
        <v>1</v>
      </c>
      <c r="H103" s="339">
        <v>1</v>
      </c>
      <c r="I103" s="340" t="s">
        <v>459</v>
      </c>
      <c r="J103" s="350">
        <v>6759</v>
      </c>
      <c r="K103" s="350">
        <v>9990</v>
      </c>
      <c r="L103" s="350">
        <v>9990</v>
      </c>
      <c r="M103" s="351"/>
      <c r="N103" s="348"/>
      <c r="O103" s="351"/>
    </row>
    <row r="104" spans="1:15" s="349" customFormat="1" ht="16.5" customHeight="1" x14ac:dyDescent="0.25">
      <c r="A104" s="345" t="s">
        <v>70</v>
      </c>
      <c r="B104" s="344" t="s">
        <v>344</v>
      </c>
      <c r="C104" s="344" t="s">
        <v>457</v>
      </c>
      <c r="D104" s="344" t="s">
        <v>461</v>
      </c>
      <c r="E104" s="345">
        <v>16</v>
      </c>
      <c r="F104" s="345">
        <v>2</v>
      </c>
      <c r="G104" s="345">
        <v>1</v>
      </c>
      <c r="H104" s="345">
        <v>0</v>
      </c>
      <c r="I104" s="344" t="s">
        <v>459</v>
      </c>
      <c r="J104" s="350">
        <v>6230</v>
      </c>
      <c r="K104" s="350">
        <v>6230</v>
      </c>
      <c r="L104" s="350">
        <v>10162</v>
      </c>
      <c r="M104" s="351"/>
      <c r="N104" s="348"/>
      <c r="O104" s="351"/>
    </row>
    <row r="105" spans="1:15" s="14" customFormat="1" ht="16.5" customHeight="1" x14ac:dyDescent="0.25">
      <c r="A105" s="339" t="s">
        <v>70</v>
      </c>
      <c r="B105" s="340" t="s">
        <v>220</v>
      </c>
      <c r="C105" s="340" t="s">
        <v>457</v>
      </c>
      <c r="D105" s="340" t="s">
        <v>461</v>
      </c>
      <c r="E105" s="339">
        <v>16</v>
      </c>
      <c r="F105" s="339">
        <v>2</v>
      </c>
      <c r="G105" s="339">
        <v>1</v>
      </c>
      <c r="H105" s="339">
        <v>0</v>
      </c>
      <c r="I105" s="340" t="s">
        <v>463</v>
      </c>
      <c r="J105" s="350">
        <v>5835</v>
      </c>
      <c r="K105" s="350">
        <v>5835</v>
      </c>
      <c r="L105" s="350">
        <v>10453</v>
      </c>
      <c r="M105" s="351"/>
      <c r="N105" s="348"/>
      <c r="O105" s="351"/>
    </row>
    <row r="106" spans="1:15" s="14" customFormat="1" ht="16.5" customHeight="1" x14ac:dyDescent="0.25">
      <c r="A106" s="339" t="s">
        <v>70</v>
      </c>
      <c r="B106" s="340" t="s">
        <v>345</v>
      </c>
      <c r="C106" s="340" t="s">
        <v>460</v>
      </c>
      <c r="D106" s="340" t="s">
        <v>465</v>
      </c>
      <c r="E106" s="339">
        <v>4</v>
      </c>
      <c r="F106" s="339">
        <v>8</v>
      </c>
      <c r="G106" s="339">
        <v>0</v>
      </c>
      <c r="H106" s="339">
        <v>0</v>
      </c>
      <c r="I106" s="340" t="s">
        <v>459</v>
      </c>
      <c r="J106" s="350">
        <v>16440</v>
      </c>
      <c r="K106" s="350">
        <v>16440</v>
      </c>
      <c r="L106" s="350">
        <v>16440</v>
      </c>
      <c r="M106" s="351"/>
      <c r="N106" s="348"/>
      <c r="O106" s="351"/>
    </row>
    <row r="107" spans="1:15" s="14" customFormat="1" ht="16.5" customHeight="1" x14ac:dyDescent="0.25">
      <c r="A107" s="339" t="s">
        <v>70</v>
      </c>
      <c r="B107" s="340" t="s">
        <v>221</v>
      </c>
      <c r="C107" s="340" t="s">
        <v>457</v>
      </c>
      <c r="D107" s="340" t="s">
        <v>461</v>
      </c>
      <c r="E107" s="339">
        <v>16</v>
      </c>
      <c r="F107" s="339">
        <v>2</v>
      </c>
      <c r="G107" s="339">
        <v>0</v>
      </c>
      <c r="H107" s="339">
        <v>0</v>
      </c>
      <c r="I107" s="340" t="s">
        <v>463</v>
      </c>
      <c r="J107" s="350">
        <v>9412</v>
      </c>
      <c r="K107" s="350">
        <v>9412</v>
      </c>
      <c r="L107" s="350">
        <v>19492</v>
      </c>
      <c r="M107" s="351"/>
      <c r="N107" s="348"/>
      <c r="O107" s="351"/>
    </row>
    <row r="108" spans="1:15" s="14" customFormat="1" ht="16.5" customHeight="1" x14ac:dyDescent="0.25">
      <c r="A108" s="339" t="s">
        <v>72</v>
      </c>
      <c r="B108" s="340" t="s">
        <v>222</v>
      </c>
      <c r="C108" s="340" t="s">
        <v>460</v>
      </c>
      <c r="D108" s="340" t="s">
        <v>461</v>
      </c>
      <c r="E108" s="339">
        <v>15</v>
      </c>
      <c r="F108" s="339">
        <v>2</v>
      </c>
      <c r="G108" s="339">
        <v>1</v>
      </c>
      <c r="H108" s="339">
        <v>0</v>
      </c>
      <c r="I108" s="340" t="s">
        <v>459</v>
      </c>
      <c r="J108" s="350">
        <v>8766</v>
      </c>
      <c r="K108" s="350">
        <v>16017</v>
      </c>
      <c r="L108" s="350">
        <v>16017</v>
      </c>
      <c r="M108" s="351"/>
      <c r="N108" s="348"/>
      <c r="O108" s="351"/>
    </row>
    <row r="109" spans="1:15" s="14" customFormat="1" ht="16.5" customHeight="1" x14ac:dyDescent="0.25">
      <c r="A109" s="339" t="s">
        <v>72</v>
      </c>
      <c r="B109" s="340" t="s">
        <v>223</v>
      </c>
      <c r="C109" s="340" t="s">
        <v>460</v>
      </c>
      <c r="D109" s="340" t="s">
        <v>461</v>
      </c>
      <c r="E109" s="339">
        <v>16</v>
      </c>
      <c r="F109" s="339">
        <v>3</v>
      </c>
      <c r="G109" s="339">
        <v>1</v>
      </c>
      <c r="H109" s="339">
        <v>0</v>
      </c>
      <c r="I109" s="340" t="s">
        <v>459</v>
      </c>
      <c r="J109" s="350">
        <v>8146</v>
      </c>
      <c r="K109" s="350">
        <v>8146</v>
      </c>
      <c r="L109" s="350">
        <v>9246</v>
      </c>
      <c r="M109" s="351"/>
      <c r="N109" s="348"/>
      <c r="O109" s="351"/>
    </row>
    <row r="110" spans="1:15" s="14" customFormat="1" ht="16.5" customHeight="1" x14ac:dyDescent="0.25">
      <c r="A110" s="339" t="s">
        <v>72</v>
      </c>
      <c r="B110" s="340" t="s">
        <v>224</v>
      </c>
      <c r="C110" s="340" t="s">
        <v>460</v>
      </c>
      <c r="D110" s="340" t="s">
        <v>461</v>
      </c>
      <c r="E110" s="339">
        <v>16</v>
      </c>
      <c r="F110" s="339">
        <v>2</v>
      </c>
      <c r="G110" s="339">
        <v>1</v>
      </c>
      <c r="H110" s="339">
        <v>0</v>
      </c>
      <c r="I110" s="340" t="s">
        <v>459</v>
      </c>
      <c r="J110" s="350">
        <v>7345</v>
      </c>
      <c r="K110" s="350">
        <v>7570</v>
      </c>
      <c r="L110" s="350">
        <v>7750</v>
      </c>
      <c r="M110" s="351"/>
      <c r="N110" s="348"/>
      <c r="O110" s="351"/>
    </row>
    <row r="111" spans="1:15" s="14" customFormat="1" ht="16.5" customHeight="1" x14ac:dyDescent="0.25">
      <c r="A111" s="339" t="s">
        <v>72</v>
      </c>
      <c r="B111" s="340" t="s">
        <v>225</v>
      </c>
      <c r="C111" s="340" t="s">
        <v>460</v>
      </c>
      <c r="D111" s="340" t="s">
        <v>461</v>
      </c>
      <c r="E111" s="339">
        <v>16</v>
      </c>
      <c r="F111" s="339">
        <v>2</v>
      </c>
      <c r="G111" s="339">
        <v>1</v>
      </c>
      <c r="H111" s="339">
        <v>0</v>
      </c>
      <c r="I111" s="340" t="s">
        <v>459</v>
      </c>
      <c r="J111" s="350">
        <v>7490</v>
      </c>
      <c r="K111" s="350">
        <v>8440</v>
      </c>
      <c r="L111" s="350">
        <v>8440</v>
      </c>
      <c r="M111" s="351"/>
      <c r="N111" s="348"/>
      <c r="O111" s="351"/>
    </row>
    <row r="112" spans="1:15" s="14" customFormat="1" ht="16.5" customHeight="1" x14ac:dyDescent="0.25">
      <c r="A112" s="339" t="s">
        <v>72</v>
      </c>
      <c r="B112" s="340" t="s">
        <v>346</v>
      </c>
      <c r="C112" s="340" t="s">
        <v>460</v>
      </c>
      <c r="D112" s="340" t="s">
        <v>461</v>
      </c>
      <c r="E112" s="339">
        <v>15</v>
      </c>
      <c r="F112" s="339">
        <v>2</v>
      </c>
      <c r="G112" s="339">
        <v>1</v>
      </c>
      <c r="H112" s="339">
        <v>0</v>
      </c>
      <c r="I112" s="340" t="s">
        <v>459</v>
      </c>
      <c r="J112" s="350">
        <v>11260</v>
      </c>
      <c r="K112" s="350">
        <v>11260</v>
      </c>
      <c r="L112" s="350">
        <v>11740</v>
      </c>
      <c r="M112" s="351"/>
      <c r="N112" s="348"/>
      <c r="O112" s="351"/>
    </row>
    <row r="113" spans="1:15" s="14" customFormat="1" ht="16.5" customHeight="1" x14ac:dyDescent="0.25">
      <c r="A113" s="339" t="s">
        <v>72</v>
      </c>
      <c r="B113" s="340" t="s">
        <v>347</v>
      </c>
      <c r="C113" s="340" t="s">
        <v>460</v>
      </c>
      <c r="D113" s="340" t="s">
        <v>461</v>
      </c>
      <c r="E113" s="339">
        <v>16</v>
      </c>
      <c r="F113" s="339">
        <v>2</v>
      </c>
      <c r="G113" s="339">
        <v>1</v>
      </c>
      <c r="H113" s="339">
        <v>0</v>
      </c>
      <c r="I113" s="340" t="s">
        <v>459</v>
      </c>
      <c r="J113" s="350">
        <v>7558</v>
      </c>
      <c r="K113" s="350">
        <v>7558</v>
      </c>
      <c r="L113" s="350">
        <v>7558</v>
      </c>
      <c r="M113" s="351"/>
      <c r="N113" s="348"/>
      <c r="O113" s="351"/>
    </row>
    <row r="114" spans="1:15" s="14" customFormat="1" ht="16.5" customHeight="1" x14ac:dyDescent="0.25">
      <c r="A114" s="339" t="s">
        <v>72</v>
      </c>
      <c r="B114" s="340" t="s">
        <v>348</v>
      </c>
      <c r="C114" s="340" t="s">
        <v>460</v>
      </c>
      <c r="D114" s="340" t="s">
        <v>461</v>
      </c>
      <c r="E114" s="339">
        <v>16</v>
      </c>
      <c r="F114" s="339">
        <v>2</v>
      </c>
      <c r="G114" s="339">
        <v>0</v>
      </c>
      <c r="H114" s="339">
        <v>0</v>
      </c>
      <c r="I114" s="340" t="s">
        <v>459</v>
      </c>
      <c r="J114" s="350">
        <v>6882</v>
      </c>
      <c r="K114" s="350">
        <v>6882</v>
      </c>
      <c r="L114" s="350">
        <v>9440</v>
      </c>
      <c r="M114" s="351"/>
      <c r="N114" s="348"/>
      <c r="O114" s="351"/>
    </row>
    <row r="115" spans="1:15" s="14" customFormat="1" ht="16.5" customHeight="1" x14ac:dyDescent="0.25">
      <c r="A115" s="339" t="s">
        <v>72</v>
      </c>
      <c r="B115" s="340" t="s">
        <v>349</v>
      </c>
      <c r="C115" s="340" t="s">
        <v>464</v>
      </c>
      <c r="D115" s="340" t="s">
        <v>184</v>
      </c>
      <c r="E115" s="339">
        <v>10</v>
      </c>
      <c r="F115" s="339">
        <v>6</v>
      </c>
      <c r="G115" s="339">
        <v>0</v>
      </c>
      <c r="H115" s="339">
        <v>0</v>
      </c>
      <c r="I115" s="340" t="s">
        <v>459</v>
      </c>
      <c r="J115" s="350">
        <v>25950</v>
      </c>
      <c r="K115" s="350">
        <v>25950</v>
      </c>
      <c r="L115" s="350">
        <v>25950</v>
      </c>
      <c r="M115" s="351"/>
      <c r="N115" s="348"/>
      <c r="O115" s="351"/>
    </row>
    <row r="116" spans="1:15" s="14" customFormat="1" ht="16.5" customHeight="1" x14ac:dyDescent="0.25">
      <c r="A116" s="339" t="s">
        <v>72</v>
      </c>
      <c r="B116" s="340" t="s">
        <v>350</v>
      </c>
      <c r="C116" s="340" t="s">
        <v>460</v>
      </c>
      <c r="D116" s="340" t="s">
        <v>461</v>
      </c>
      <c r="E116" s="339">
        <v>16</v>
      </c>
      <c r="F116" s="339">
        <v>2</v>
      </c>
      <c r="G116" s="339">
        <v>0</v>
      </c>
      <c r="H116" s="339">
        <v>0</v>
      </c>
      <c r="I116" s="340" t="s">
        <v>459</v>
      </c>
      <c r="J116" s="350">
        <v>6852</v>
      </c>
      <c r="K116" s="350">
        <v>7022</v>
      </c>
      <c r="L116" s="350">
        <v>7022</v>
      </c>
      <c r="M116" s="351"/>
      <c r="N116" s="348"/>
      <c r="O116" s="351"/>
    </row>
    <row r="117" spans="1:15" s="14" customFormat="1" ht="16.5" customHeight="1" x14ac:dyDescent="0.25">
      <c r="A117" s="339" t="s">
        <v>74</v>
      </c>
      <c r="B117" s="340" t="s">
        <v>226</v>
      </c>
      <c r="C117" s="340" t="s">
        <v>457</v>
      </c>
      <c r="D117" s="340" t="s">
        <v>461</v>
      </c>
      <c r="E117" s="339">
        <v>18</v>
      </c>
      <c r="F117" s="339">
        <v>2</v>
      </c>
      <c r="G117" s="339">
        <v>0</v>
      </c>
      <c r="H117" s="339">
        <v>0</v>
      </c>
      <c r="I117" s="340" t="s">
        <v>459</v>
      </c>
      <c r="J117" s="350">
        <v>9357</v>
      </c>
      <c r="K117" s="350">
        <v>9357</v>
      </c>
      <c r="L117" s="350">
        <v>9357</v>
      </c>
      <c r="M117" s="351"/>
      <c r="N117" s="348"/>
      <c r="O117" s="351"/>
    </row>
    <row r="118" spans="1:15" s="14" customFormat="1" ht="16.5" customHeight="1" x14ac:dyDescent="0.25">
      <c r="A118" s="339" t="s">
        <v>74</v>
      </c>
      <c r="B118" s="340" t="s">
        <v>351</v>
      </c>
      <c r="C118" s="340" t="s">
        <v>457</v>
      </c>
      <c r="D118" s="340" t="s">
        <v>461</v>
      </c>
      <c r="E118" s="339">
        <v>16</v>
      </c>
      <c r="F118" s="339">
        <v>2</v>
      </c>
      <c r="G118" s="339">
        <v>1</v>
      </c>
      <c r="H118" s="339">
        <v>0</v>
      </c>
      <c r="I118" s="340" t="s">
        <v>459</v>
      </c>
      <c r="J118" s="350">
        <v>7011</v>
      </c>
      <c r="K118" s="350">
        <v>7851</v>
      </c>
      <c r="L118" s="350">
        <v>8011</v>
      </c>
      <c r="M118" s="351"/>
      <c r="N118" s="348"/>
      <c r="O118" s="351"/>
    </row>
    <row r="119" spans="1:15" s="14" customFormat="1" ht="16.5" customHeight="1" x14ac:dyDescent="0.25">
      <c r="A119" s="339" t="s">
        <v>74</v>
      </c>
      <c r="B119" s="340" t="s">
        <v>352</v>
      </c>
      <c r="C119" s="340" t="s">
        <v>457</v>
      </c>
      <c r="D119" s="340" t="s">
        <v>461</v>
      </c>
      <c r="E119" s="339">
        <v>16</v>
      </c>
      <c r="F119" s="339">
        <v>2</v>
      </c>
      <c r="G119" s="339">
        <v>0</v>
      </c>
      <c r="H119" s="339">
        <v>0</v>
      </c>
      <c r="I119" s="340" t="s">
        <v>459</v>
      </c>
      <c r="J119" s="350">
        <v>5745</v>
      </c>
      <c r="K119" s="350">
        <v>5745</v>
      </c>
      <c r="L119" s="350">
        <v>5745</v>
      </c>
      <c r="M119" s="351"/>
      <c r="N119" s="348"/>
      <c r="O119" s="351"/>
    </row>
    <row r="120" spans="1:15" s="14" customFormat="1" ht="16.5" customHeight="1" x14ac:dyDescent="0.25">
      <c r="A120" s="339" t="s">
        <v>74</v>
      </c>
      <c r="B120" s="340" t="s">
        <v>353</v>
      </c>
      <c r="C120" s="340" t="s">
        <v>457</v>
      </c>
      <c r="D120" s="340" t="s">
        <v>461</v>
      </c>
      <c r="E120" s="339">
        <v>16</v>
      </c>
      <c r="F120" s="339">
        <v>2</v>
      </c>
      <c r="G120" s="339">
        <v>0</v>
      </c>
      <c r="H120" s="339">
        <v>0</v>
      </c>
      <c r="I120" s="340" t="s">
        <v>463</v>
      </c>
      <c r="J120" s="350">
        <v>9243</v>
      </c>
      <c r="K120" s="350">
        <v>9243</v>
      </c>
      <c r="L120" s="350">
        <v>9243</v>
      </c>
      <c r="M120" s="351"/>
      <c r="N120" s="348"/>
      <c r="O120" s="351"/>
    </row>
    <row r="121" spans="1:15" s="14" customFormat="1" ht="16.5" customHeight="1" x14ac:dyDescent="0.25">
      <c r="A121" s="339" t="s">
        <v>76</v>
      </c>
      <c r="B121" s="340" t="s">
        <v>656</v>
      </c>
      <c r="C121" s="340" t="s">
        <v>460</v>
      </c>
      <c r="D121" s="340" t="s">
        <v>461</v>
      </c>
      <c r="E121" s="339">
        <v>16</v>
      </c>
      <c r="F121" s="339">
        <v>2</v>
      </c>
      <c r="G121" s="339">
        <v>0</v>
      </c>
      <c r="H121" s="339">
        <v>0</v>
      </c>
      <c r="I121" s="340" t="s">
        <v>459</v>
      </c>
      <c r="J121" s="350">
        <v>6525</v>
      </c>
      <c r="K121" s="350">
        <v>10525</v>
      </c>
      <c r="L121" s="350">
        <v>16125</v>
      </c>
      <c r="M121" s="351"/>
      <c r="N121" s="348"/>
      <c r="O121" s="351"/>
    </row>
    <row r="122" spans="1:15" s="349" customFormat="1" ht="16.5" customHeight="1" x14ac:dyDescent="0.25">
      <c r="A122" s="345" t="s">
        <v>76</v>
      </c>
      <c r="B122" s="344" t="s">
        <v>354</v>
      </c>
      <c r="C122" s="344" t="s">
        <v>460</v>
      </c>
      <c r="D122" s="344" t="s">
        <v>461</v>
      </c>
      <c r="E122" s="345">
        <v>16</v>
      </c>
      <c r="F122" s="345">
        <v>2</v>
      </c>
      <c r="G122" s="345">
        <v>0</v>
      </c>
      <c r="H122" s="345">
        <v>0</v>
      </c>
      <c r="I122" s="344" t="s">
        <v>463</v>
      </c>
      <c r="J122" s="350">
        <v>7490</v>
      </c>
      <c r="K122" s="350">
        <v>13370</v>
      </c>
      <c r="L122" s="350">
        <v>22190</v>
      </c>
      <c r="M122" s="347"/>
      <c r="N122" s="348"/>
      <c r="O122" s="347"/>
    </row>
    <row r="123" spans="1:15" s="14" customFormat="1" ht="16.5" customHeight="1" x14ac:dyDescent="0.25">
      <c r="A123" s="339" t="s">
        <v>79</v>
      </c>
      <c r="B123" s="340" t="s">
        <v>355</v>
      </c>
      <c r="C123" s="340" t="s">
        <v>457</v>
      </c>
      <c r="D123" s="340" t="s">
        <v>461</v>
      </c>
      <c r="E123" s="339">
        <v>15</v>
      </c>
      <c r="F123" s="339">
        <v>2</v>
      </c>
      <c r="G123" s="339">
        <v>0</v>
      </c>
      <c r="H123" s="339">
        <v>0</v>
      </c>
      <c r="I123" s="340" t="s">
        <v>459</v>
      </c>
      <c r="J123" s="350">
        <v>14443</v>
      </c>
      <c r="K123" s="350">
        <v>14443</v>
      </c>
      <c r="L123" s="350">
        <v>27921</v>
      </c>
      <c r="M123" s="351"/>
      <c r="N123" s="348"/>
      <c r="O123" s="351"/>
    </row>
    <row r="124" spans="1:15" s="14" customFormat="1" ht="16.5" customHeight="1" x14ac:dyDescent="0.25">
      <c r="A124" s="339" t="s">
        <v>81</v>
      </c>
      <c r="B124" s="340" t="s">
        <v>356</v>
      </c>
      <c r="C124" s="340" t="s">
        <v>457</v>
      </c>
      <c r="D124" s="340" t="s">
        <v>461</v>
      </c>
      <c r="E124" s="339">
        <v>8</v>
      </c>
      <c r="F124" s="339">
        <v>3</v>
      </c>
      <c r="G124" s="339">
        <v>0</v>
      </c>
      <c r="H124" s="339">
        <v>0</v>
      </c>
      <c r="I124" s="340" t="s">
        <v>459</v>
      </c>
      <c r="J124" s="350">
        <v>6297</v>
      </c>
      <c r="K124" s="350">
        <v>8397</v>
      </c>
      <c r="L124" s="350">
        <v>10217</v>
      </c>
      <c r="M124" s="351"/>
      <c r="N124" s="348"/>
      <c r="O124" s="351"/>
    </row>
    <row r="125" spans="1:15" s="14" customFormat="1" ht="16.5" customHeight="1" x14ac:dyDescent="0.25">
      <c r="A125" s="339" t="s">
        <v>83</v>
      </c>
      <c r="B125" s="340" t="s">
        <v>357</v>
      </c>
      <c r="C125" s="340" t="s">
        <v>457</v>
      </c>
      <c r="D125" s="340" t="s">
        <v>461</v>
      </c>
      <c r="E125" s="339">
        <v>18</v>
      </c>
      <c r="F125" s="339">
        <v>2</v>
      </c>
      <c r="G125" s="339">
        <v>0</v>
      </c>
      <c r="H125" s="339">
        <v>0</v>
      </c>
      <c r="I125" s="340" t="s">
        <v>459</v>
      </c>
      <c r="J125" s="350">
        <v>1825</v>
      </c>
      <c r="K125" s="350">
        <v>3825</v>
      </c>
      <c r="L125" s="350">
        <v>18123</v>
      </c>
      <c r="M125" s="351"/>
      <c r="N125" s="348"/>
      <c r="O125" s="351"/>
    </row>
    <row r="126" spans="1:15" s="14" customFormat="1" ht="16.5" customHeight="1" x14ac:dyDescent="0.25">
      <c r="A126" s="339" t="s">
        <v>83</v>
      </c>
      <c r="B126" s="340" t="s">
        <v>358</v>
      </c>
      <c r="C126" s="340" t="s">
        <v>457</v>
      </c>
      <c r="D126" s="340" t="s">
        <v>461</v>
      </c>
      <c r="E126" s="339">
        <v>16</v>
      </c>
      <c r="F126" s="339">
        <v>2</v>
      </c>
      <c r="G126" s="339">
        <v>0</v>
      </c>
      <c r="H126" s="339">
        <v>0</v>
      </c>
      <c r="I126" s="340" t="s">
        <v>459</v>
      </c>
      <c r="J126" s="350">
        <v>15215</v>
      </c>
      <c r="K126" s="350">
        <v>15215</v>
      </c>
      <c r="L126" s="350">
        <v>15215</v>
      </c>
      <c r="M126" s="351"/>
      <c r="N126" s="348"/>
      <c r="O126" s="351"/>
    </row>
    <row r="127" spans="1:15" s="14" customFormat="1" ht="16.5" customHeight="1" x14ac:dyDescent="0.25">
      <c r="A127" s="339" t="s">
        <v>83</v>
      </c>
      <c r="B127" s="340" t="s">
        <v>227</v>
      </c>
      <c r="C127" s="340" t="s">
        <v>457</v>
      </c>
      <c r="D127" s="340" t="s">
        <v>461</v>
      </c>
      <c r="E127" s="339">
        <v>15</v>
      </c>
      <c r="F127" s="339">
        <v>2</v>
      </c>
      <c r="G127" s="339">
        <v>0</v>
      </c>
      <c r="H127" s="339">
        <v>0</v>
      </c>
      <c r="I127" s="340" t="s">
        <v>459</v>
      </c>
      <c r="J127" s="350">
        <v>7760</v>
      </c>
      <c r="K127" s="350">
        <v>7760</v>
      </c>
      <c r="L127" s="350">
        <v>8192</v>
      </c>
      <c r="M127" s="351"/>
      <c r="N127" s="348"/>
      <c r="O127" s="351"/>
    </row>
    <row r="128" spans="1:15" s="14" customFormat="1" ht="16.5" customHeight="1" x14ac:dyDescent="0.25">
      <c r="A128" s="339" t="s">
        <v>83</v>
      </c>
      <c r="B128" s="340" t="s">
        <v>228</v>
      </c>
      <c r="C128" s="340" t="s">
        <v>457</v>
      </c>
      <c r="D128" s="340" t="s">
        <v>461</v>
      </c>
      <c r="E128" s="339">
        <v>15</v>
      </c>
      <c r="F128" s="339">
        <v>3</v>
      </c>
      <c r="G128" s="339">
        <v>1</v>
      </c>
      <c r="H128" s="339">
        <v>1</v>
      </c>
      <c r="I128" s="340" t="s">
        <v>463</v>
      </c>
      <c r="J128" s="350">
        <v>9558</v>
      </c>
      <c r="K128" s="350">
        <v>9558</v>
      </c>
      <c r="L128" s="350">
        <v>9558</v>
      </c>
      <c r="M128" s="351"/>
      <c r="N128" s="348"/>
      <c r="O128" s="351"/>
    </row>
    <row r="129" spans="1:15" s="14" customFormat="1" ht="16.5" customHeight="1" x14ac:dyDescent="0.25">
      <c r="A129" s="339" t="s">
        <v>83</v>
      </c>
      <c r="B129" s="340" t="s">
        <v>359</v>
      </c>
      <c r="C129" s="340" t="s">
        <v>457</v>
      </c>
      <c r="D129" s="340" t="s">
        <v>461</v>
      </c>
      <c r="E129" s="339">
        <v>15</v>
      </c>
      <c r="F129" s="339">
        <v>2</v>
      </c>
      <c r="G129" s="339">
        <v>0</v>
      </c>
      <c r="H129" s="339">
        <v>0</v>
      </c>
      <c r="I129" s="340" t="s">
        <v>459</v>
      </c>
      <c r="J129" s="350">
        <v>6655</v>
      </c>
      <c r="K129" s="350">
        <v>7905</v>
      </c>
      <c r="L129" s="350">
        <v>15455</v>
      </c>
      <c r="M129" s="351"/>
      <c r="N129" s="348"/>
      <c r="O129" s="351"/>
    </row>
    <row r="130" spans="1:15" s="14" customFormat="1" ht="16.5" customHeight="1" x14ac:dyDescent="0.25">
      <c r="A130" s="339" t="s">
        <v>83</v>
      </c>
      <c r="B130" s="340" t="s">
        <v>229</v>
      </c>
      <c r="C130" s="340" t="s">
        <v>457</v>
      </c>
      <c r="D130" s="340" t="s">
        <v>461</v>
      </c>
      <c r="E130" s="339">
        <v>15</v>
      </c>
      <c r="F130" s="339">
        <v>2</v>
      </c>
      <c r="G130" s="339">
        <v>0</v>
      </c>
      <c r="H130" s="339">
        <v>1</v>
      </c>
      <c r="I130" s="340" t="s">
        <v>459</v>
      </c>
      <c r="J130" s="350">
        <v>10548</v>
      </c>
      <c r="K130" s="350">
        <v>18376</v>
      </c>
      <c r="L130" s="350">
        <v>18376</v>
      </c>
      <c r="M130" s="351"/>
      <c r="N130" s="348"/>
      <c r="O130" s="351"/>
    </row>
    <row r="131" spans="1:15" s="349" customFormat="1" ht="16.5" customHeight="1" x14ac:dyDescent="0.25">
      <c r="A131" s="345" t="s">
        <v>83</v>
      </c>
      <c r="B131" s="344" t="s">
        <v>360</v>
      </c>
      <c r="C131" s="344" t="s">
        <v>464</v>
      </c>
      <c r="D131" s="344" t="s">
        <v>465</v>
      </c>
      <c r="E131" s="345">
        <v>5</v>
      </c>
      <c r="F131" s="345">
        <v>10</v>
      </c>
      <c r="G131" s="345">
        <v>0</v>
      </c>
      <c r="H131" s="345">
        <v>0</v>
      </c>
      <c r="I131" s="344" t="s">
        <v>459</v>
      </c>
      <c r="J131" s="354" t="s">
        <v>470</v>
      </c>
      <c r="K131" s="354" t="s">
        <v>470</v>
      </c>
      <c r="L131" s="354" t="s">
        <v>470</v>
      </c>
      <c r="M131" s="347"/>
      <c r="N131" s="348"/>
      <c r="O131" s="347"/>
    </row>
    <row r="132" spans="1:15" s="14" customFormat="1" ht="16.5" customHeight="1" x14ac:dyDescent="0.25">
      <c r="A132" s="339" t="s">
        <v>83</v>
      </c>
      <c r="B132" s="340" t="s">
        <v>361</v>
      </c>
      <c r="C132" s="340" t="s">
        <v>460</v>
      </c>
      <c r="D132" s="340" t="s">
        <v>461</v>
      </c>
      <c r="E132" s="339">
        <v>18</v>
      </c>
      <c r="F132" s="339">
        <v>2</v>
      </c>
      <c r="G132" s="339">
        <v>0</v>
      </c>
      <c r="H132" s="339">
        <v>0</v>
      </c>
      <c r="I132" s="340" t="s">
        <v>459</v>
      </c>
      <c r="J132" s="350">
        <v>6923</v>
      </c>
      <c r="K132" s="350">
        <v>10923</v>
      </c>
      <c r="L132" s="350">
        <v>10923</v>
      </c>
      <c r="M132" s="351"/>
      <c r="N132" s="348"/>
      <c r="O132" s="351"/>
    </row>
    <row r="133" spans="1:15" s="14" customFormat="1" ht="16.5" customHeight="1" x14ac:dyDescent="0.25">
      <c r="A133" s="339" t="s">
        <v>83</v>
      </c>
      <c r="B133" s="340" t="s">
        <v>362</v>
      </c>
      <c r="C133" s="340" t="s">
        <v>457</v>
      </c>
      <c r="D133" s="340" t="s">
        <v>461</v>
      </c>
      <c r="E133" s="339">
        <v>15</v>
      </c>
      <c r="F133" s="339">
        <v>2</v>
      </c>
      <c r="G133" s="339">
        <v>2</v>
      </c>
      <c r="H133" s="339">
        <v>0</v>
      </c>
      <c r="I133" s="340" t="s">
        <v>459</v>
      </c>
      <c r="J133" s="350">
        <v>11678</v>
      </c>
      <c r="K133" s="350">
        <v>12053</v>
      </c>
      <c r="L133" s="350">
        <v>18188</v>
      </c>
      <c r="M133" s="351"/>
      <c r="N133" s="348"/>
      <c r="O133" s="351"/>
    </row>
    <row r="134" spans="1:15" s="14" customFormat="1" ht="16.5" customHeight="1" x14ac:dyDescent="0.25">
      <c r="A134" s="339" t="s">
        <v>85</v>
      </c>
      <c r="B134" s="340" t="s">
        <v>230</v>
      </c>
      <c r="C134" s="340" t="s">
        <v>184</v>
      </c>
      <c r="D134" s="340" t="s">
        <v>467</v>
      </c>
      <c r="E134" s="339">
        <v>10</v>
      </c>
      <c r="F134" s="339">
        <v>3</v>
      </c>
      <c r="G134" s="339">
        <v>1</v>
      </c>
      <c r="H134" s="339">
        <v>0</v>
      </c>
      <c r="I134" s="340" t="s">
        <v>463</v>
      </c>
      <c r="J134" s="350">
        <v>13045</v>
      </c>
      <c r="K134" s="350">
        <v>13045</v>
      </c>
      <c r="L134" s="350">
        <v>13045</v>
      </c>
      <c r="M134" s="351"/>
      <c r="N134" s="348"/>
      <c r="O134" s="351"/>
    </row>
    <row r="135" spans="1:15" s="14" customFormat="1" ht="16.5" customHeight="1" x14ac:dyDescent="0.25">
      <c r="A135" s="339" t="s">
        <v>85</v>
      </c>
      <c r="B135" s="340" t="s">
        <v>231</v>
      </c>
      <c r="C135" s="340" t="s">
        <v>457</v>
      </c>
      <c r="D135" s="340" t="s">
        <v>467</v>
      </c>
      <c r="E135" s="339">
        <v>10</v>
      </c>
      <c r="F135" s="339">
        <v>3</v>
      </c>
      <c r="G135" s="339">
        <v>1</v>
      </c>
      <c r="H135" s="339">
        <v>0</v>
      </c>
      <c r="I135" s="340" t="s">
        <v>463</v>
      </c>
      <c r="J135" s="350">
        <v>13244</v>
      </c>
      <c r="K135" s="350">
        <v>13244</v>
      </c>
      <c r="L135" s="350">
        <v>13244</v>
      </c>
      <c r="M135" s="351"/>
      <c r="N135" s="348"/>
      <c r="O135" s="351"/>
    </row>
    <row r="136" spans="1:15" s="14" customFormat="1" ht="16.5" customHeight="1" x14ac:dyDescent="0.25">
      <c r="A136" s="339" t="s">
        <v>85</v>
      </c>
      <c r="B136" s="340" t="s">
        <v>232</v>
      </c>
      <c r="C136" s="340" t="s">
        <v>457</v>
      </c>
      <c r="D136" s="340" t="s">
        <v>461</v>
      </c>
      <c r="E136" s="339">
        <v>15</v>
      </c>
      <c r="F136" s="339">
        <v>2</v>
      </c>
      <c r="G136" s="339">
        <v>1</v>
      </c>
      <c r="H136" s="339">
        <v>1</v>
      </c>
      <c r="I136" s="340" t="s">
        <v>463</v>
      </c>
      <c r="J136" s="350">
        <v>7508</v>
      </c>
      <c r="K136" s="350">
        <v>10360</v>
      </c>
      <c r="L136" s="350">
        <v>14080</v>
      </c>
      <c r="M136" s="351"/>
      <c r="N136" s="348"/>
      <c r="O136" s="351"/>
    </row>
    <row r="137" spans="1:15" s="14" customFormat="1" ht="16.5" customHeight="1" x14ac:dyDescent="0.25">
      <c r="A137" s="339" t="s">
        <v>85</v>
      </c>
      <c r="B137" s="340" t="s">
        <v>233</v>
      </c>
      <c r="C137" s="340" t="s">
        <v>457</v>
      </c>
      <c r="D137" s="340" t="s">
        <v>461</v>
      </c>
      <c r="E137" s="339">
        <v>15</v>
      </c>
      <c r="F137" s="339">
        <v>2</v>
      </c>
      <c r="G137" s="339">
        <v>1</v>
      </c>
      <c r="H137" s="339">
        <v>0</v>
      </c>
      <c r="I137" s="340" t="s">
        <v>459</v>
      </c>
      <c r="J137" s="350">
        <v>9388</v>
      </c>
      <c r="K137" s="350">
        <v>16525</v>
      </c>
      <c r="L137" s="350">
        <v>23052</v>
      </c>
      <c r="M137" s="351"/>
      <c r="N137" s="348"/>
      <c r="O137" s="351"/>
    </row>
    <row r="138" spans="1:15" s="14" customFormat="1" ht="16.5" customHeight="1" x14ac:dyDescent="0.25">
      <c r="A138" s="339" t="s">
        <v>85</v>
      </c>
      <c r="B138" s="340" t="s">
        <v>363</v>
      </c>
      <c r="C138" s="340" t="s">
        <v>460</v>
      </c>
      <c r="D138" s="340" t="s">
        <v>465</v>
      </c>
      <c r="E138" s="339">
        <v>4</v>
      </c>
      <c r="F138" s="339">
        <v>8</v>
      </c>
      <c r="G138" s="339">
        <v>0</v>
      </c>
      <c r="H138" s="339">
        <v>0</v>
      </c>
      <c r="I138" s="340" t="s">
        <v>459</v>
      </c>
      <c r="J138" s="350">
        <v>17894</v>
      </c>
      <c r="K138" s="350">
        <v>17894</v>
      </c>
      <c r="L138" s="350">
        <v>17894</v>
      </c>
      <c r="M138" s="351"/>
      <c r="N138" s="348"/>
      <c r="O138" s="351"/>
    </row>
    <row r="139" spans="1:15" s="14" customFormat="1" ht="16.5" customHeight="1" x14ac:dyDescent="0.25">
      <c r="A139" s="339" t="s">
        <v>85</v>
      </c>
      <c r="B139" s="340" t="s">
        <v>364</v>
      </c>
      <c r="C139" s="340" t="s">
        <v>457</v>
      </c>
      <c r="D139" s="340" t="s">
        <v>461</v>
      </c>
      <c r="E139" s="339">
        <v>14</v>
      </c>
      <c r="F139" s="339">
        <v>2</v>
      </c>
      <c r="G139" s="339">
        <v>1</v>
      </c>
      <c r="H139" s="339">
        <v>0</v>
      </c>
      <c r="I139" s="340" t="s">
        <v>459</v>
      </c>
      <c r="J139" s="350">
        <v>6221</v>
      </c>
      <c r="K139" s="350">
        <v>8531</v>
      </c>
      <c r="L139" s="350">
        <v>10786</v>
      </c>
      <c r="M139" s="351"/>
      <c r="N139" s="348"/>
      <c r="O139" s="351"/>
    </row>
    <row r="140" spans="1:15" s="14" customFormat="1" ht="16.5" customHeight="1" x14ac:dyDescent="0.25">
      <c r="A140" s="339" t="s">
        <v>85</v>
      </c>
      <c r="B140" s="340" t="s">
        <v>234</v>
      </c>
      <c r="C140" s="340" t="s">
        <v>457</v>
      </c>
      <c r="D140" s="340" t="s">
        <v>461</v>
      </c>
      <c r="E140" s="339">
        <v>15</v>
      </c>
      <c r="F140" s="339">
        <v>2</v>
      </c>
      <c r="G140" s="339">
        <v>0</v>
      </c>
      <c r="H140" s="339">
        <v>0</v>
      </c>
      <c r="I140" s="340" t="s">
        <v>463</v>
      </c>
      <c r="J140" s="350">
        <v>9845</v>
      </c>
      <c r="K140" s="350">
        <v>12895</v>
      </c>
      <c r="L140" s="350">
        <v>15905</v>
      </c>
      <c r="M140" s="351"/>
      <c r="N140" s="348"/>
      <c r="O140" s="351"/>
    </row>
    <row r="141" spans="1:15" s="14" customFormat="1" ht="16.5" customHeight="1" x14ac:dyDescent="0.25">
      <c r="A141" s="339" t="s">
        <v>85</v>
      </c>
      <c r="B141" s="340" t="s">
        <v>365</v>
      </c>
      <c r="C141" s="340" t="s">
        <v>457</v>
      </c>
      <c r="D141" s="340" t="s">
        <v>461</v>
      </c>
      <c r="E141" s="339">
        <v>15</v>
      </c>
      <c r="F141" s="339">
        <v>2</v>
      </c>
      <c r="G141" s="339">
        <v>1</v>
      </c>
      <c r="H141" s="339">
        <v>0</v>
      </c>
      <c r="I141" s="340" t="s">
        <v>459</v>
      </c>
      <c r="J141" s="350">
        <v>6464</v>
      </c>
      <c r="K141" s="350">
        <v>10163</v>
      </c>
      <c r="L141" s="350">
        <v>12281</v>
      </c>
      <c r="M141" s="351"/>
      <c r="N141" s="348"/>
      <c r="O141" s="351"/>
    </row>
    <row r="142" spans="1:15" s="14" customFormat="1" ht="16.5" customHeight="1" x14ac:dyDescent="0.25">
      <c r="A142" s="339" t="s">
        <v>85</v>
      </c>
      <c r="B142" s="340" t="s">
        <v>366</v>
      </c>
      <c r="C142" s="340" t="s">
        <v>457</v>
      </c>
      <c r="D142" s="340" t="s">
        <v>461</v>
      </c>
      <c r="E142" s="339">
        <v>15</v>
      </c>
      <c r="F142" s="339">
        <v>2</v>
      </c>
      <c r="G142" s="339">
        <v>1</v>
      </c>
      <c r="H142" s="339">
        <v>0</v>
      </c>
      <c r="I142" s="340" t="s">
        <v>459</v>
      </c>
      <c r="J142" s="350">
        <v>7458</v>
      </c>
      <c r="K142" s="350">
        <v>9313</v>
      </c>
      <c r="L142" s="350">
        <v>10888</v>
      </c>
      <c r="M142" s="351"/>
      <c r="N142" s="348"/>
      <c r="O142" s="351"/>
    </row>
    <row r="143" spans="1:15" s="14" customFormat="1" ht="16.5" customHeight="1" x14ac:dyDescent="0.25">
      <c r="A143" s="339" t="s">
        <v>85</v>
      </c>
      <c r="B143" s="340" t="s">
        <v>235</v>
      </c>
      <c r="C143" s="340" t="s">
        <v>457</v>
      </c>
      <c r="D143" s="340" t="s">
        <v>461</v>
      </c>
      <c r="E143" s="339">
        <v>15</v>
      </c>
      <c r="F143" s="339">
        <v>2</v>
      </c>
      <c r="G143" s="339">
        <v>1</v>
      </c>
      <c r="H143" s="339">
        <v>0</v>
      </c>
      <c r="I143" s="340" t="s">
        <v>459</v>
      </c>
      <c r="J143" s="350">
        <v>7036</v>
      </c>
      <c r="K143" s="350">
        <v>7498</v>
      </c>
      <c r="L143" s="350">
        <v>8758</v>
      </c>
      <c r="M143" s="351"/>
      <c r="N143" s="348"/>
      <c r="O143" s="351"/>
    </row>
    <row r="144" spans="1:15" s="14" customFormat="1" ht="16.5" customHeight="1" x14ac:dyDescent="0.25">
      <c r="A144" s="339" t="s">
        <v>87</v>
      </c>
      <c r="B144" s="340" t="s">
        <v>367</v>
      </c>
      <c r="C144" s="340" t="s">
        <v>460</v>
      </c>
      <c r="D144" s="340" t="s">
        <v>461</v>
      </c>
      <c r="E144" s="339">
        <v>16</v>
      </c>
      <c r="F144" s="339">
        <v>2</v>
      </c>
      <c r="G144" s="339">
        <v>1</v>
      </c>
      <c r="H144" s="339">
        <v>0</v>
      </c>
      <c r="I144" s="340" t="s">
        <v>459</v>
      </c>
      <c r="J144" s="350">
        <v>10126</v>
      </c>
      <c r="K144" s="350">
        <v>10126</v>
      </c>
      <c r="L144" s="350">
        <v>10126</v>
      </c>
      <c r="M144" s="351"/>
      <c r="N144" s="348"/>
      <c r="O144" s="351"/>
    </row>
    <row r="145" spans="1:15" s="14" customFormat="1" ht="16.5" customHeight="1" x14ac:dyDescent="0.25">
      <c r="A145" s="339" t="s">
        <v>87</v>
      </c>
      <c r="B145" s="340" t="s">
        <v>236</v>
      </c>
      <c r="C145" s="340" t="s">
        <v>460</v>
      </c>
      <c r="D145" s="340" t="s">
        <v>461</v>
      </c>
      <c r="E145" s="339">
        <v>16</v>
      </c>
      <c r="F145" s="339">
        <v>3</v>
      </c>
      <c r="G145" s="339">
        <v>0</v>
      </c>
      <c r="H145" s="339">
        <v>0</v>
      </c>
      <c r="I145" s="340" t="s">
        <v>459</v>
      </c>
      <c r="J145" s="350">
        <v>10464</v>
      </c>
      <c r="K145" s="350">
        <v>10464</v>
      </c>
      <c r="L145" s="350">
        <v>10464</v>
      </c>
      <c r="M145" s="351"/>
      <c r="N145" s="348"/>
      <c r="O145" s="351"/>
    </row>
    <row r="146" spans="1:15" s="14" customFormat="1" ht="16.5" customHeight="1" x14ac:dyDescent="0.25">
      <c r="A146" s="339" t="s">
        <v>87</v>
      </c>
      <c r="B146" s="340" t="s">
        <v>368</v>
      </c>
      <c r="C146" s="340" t="s">
        <v>460</v>
      </c>
      <c r="D146" s="340" t="s">
        <v>461</v>
      </c>
      <c r="E146" s="339">
        <v>17</v>
      </c>
      <c r="F146" s="339">
        <v>2</v>
      </c>
      <c r="G146" s="339">
        <v>0</v>
      </c>
      <c r="H146" s="339">
        <v>0</v>
      </c>
      <c r="I146" s="340" t="s">
        <v>459</v>
      </c>
      <c r="J146" s="350">
        <v>10334</v>
      </c>
      <c r="K146" s="350">
        <v>10334</v>
      </c>
      <c r="L146" s="350">
        <v>10334</v>
      </c>
      <c r="M146" s="351"/>
      <c r="N146" s="348"/>
      <c r="O146" s="351"/>
    </row>
    <row r="147" spans="1:15" s="14" customFormat="1" ht="16.5" customHeight="1" x14ac:dyDescent="0.25">
      <c r="A147" s="339" t="s">
        <v>87</v>
      </c>
      <c r="B147" s="340" t="s">
        <v>369</v>
      </c>
      <c r="C147" s="340" t="s">
        <v>460</v>
      </c>
      <c r="D147" s="340" t="s">
        <v>461</v>
      </c>
      <c r="E147" s="339">
        <v>16</v>
      </c>
      <c r="F147" s="339">
        <v>2</v>
      </c>
      <c r="G147" s="339">
        <v>0</v>
      </c>
      <c r="H147" s="339">
        <v>0</v>
      </c>
      <c r="I147" s="340" t="s">
        <v>463</v>
      </c>
      <c r="J147" s="350">
        <v>9885</v>
      </c>
      <c r="K147" s="350">
        <v>9885</v>
      </c>
      <c r="L147" s="350">
        <v>9885</v>
      </c>
      <c r="M147" s="351"/>
      <c r="N147" s="348"/>
      <c r="O147" s="351"/>
    </row>
    <row r="148" spans="1:15" s="14" customFormat="1" ht="16.5" customHeight="1" x14ac:dyDescent="0.25">
      <c r="A148" s="339" t="s">
        <v>87</v>
      </c>
      <c r="B148" s="340" t="s">
        <v>237</v>
      </c>
      <c r="C148" s="340" t="s">
        <v>460</v>
      </c>
      <c r="D148" s="340" t="s">
        <v>461</v>
      </c>
      <c r="E148" s="339">
        <v>16</v>
      </c>
      <c r="F148" s="339">
        <v>3</v>
      </c>
      <c r="G148" s="339">
        <v>0</v>
      </c>
      <c r="H148" s="339">
        <v>0</v>
      </c>
      <c r="I148" s="340" t="s">
        <v>459</v>
      </c>
      <c r="J148" s="350">
        <v>27090</v>
      </c>
      <c r="K148" s="350">
        <v>27090</v>
      </c>
      <c r="L148" s="350">
        <v>27090</v>
      </c>
      <c r="M148" s="351"/>
      <c r="N148" s="348"/>
      <c r="O148" s="351"/>
    </row>
    <row r="149" spans="1:15" s="352" customFormat="1" ht="16.5" customHeight="1" x14ac:dyDescent="0.25">
      <c r="A149" s="345" t="s">
        <v>87</v>
      </c>
      <c r="B149" s="344" t="s">
        <v>370</v>
      </c>
      <c r="C149" s="344" t="s">
        <v>460</v>
      </c>
      <c r="D149" s="344" t="s">
        <v>461</v>
      </c>
      <c r="E149" s="345">
        <v>17</v>
      </c>
      <c r="F149" s="345">
        <v>2</v>
      </c>
      <c r="G149" s="345">
        <v>0</v>
      </c>
      <c r="H149" s="345">
        <v>0</v>
      </c>
      <c r="I149" s="344" t="s">
        <v>459</v>
      </c>
      <c r="J149" s="355" t="s">
        <v>470</v>
      </c>
      <c r="K149" s="355" t="s">
        <v>470</v>
      </c>
      <c r="L149" s="355" t="s">
        <v>470</v>
      </c>
      <c r="M149" s="351"/>
      <c r="N149" s="348"/>
      <c r="O149" s="351"/>
    </row>
    <row r="150" spans="1:15" s="14" customFormat="1" ht="16.5" customHeight="1" x14ac:dyDescent="0.25">
      <c r="A150" s="339" t="s">
        <v>87</v>
      </c>
      <c r="B150" s="340" t="s">
        <v>371</v>
      </c>
      <c r="C150" s="340" t="s">
        <v>460</v>
      </c>
      <c r="D150" s="340" t="s">
        <v>461</v>
      </c>
      <c r="E150" s="339">
        <v>17</v>
      </c>
      <c r="F150" s="339">
        <v>2</v>
      </c>
      <c r="G150" s="339">
        <v>1</v>
      </c>
      <c r="H150" s="339">
        <v>0</v>
      </c>
      <c r="I150" s="340" t="s">
        <v>459</v>
      </c>
      <c r="J150" s="350">
        <v>8148</v>
      </c>
      <c r="K150" s="350">
        <v>8148</v>
      </c>
      <c r="L150" s="350">
        <v>8148</v>
      </c>
      <c r="M150" s="351"/>
      <c r="N150" s="348"/>
      <c r="O150" s="351"/>
    </row>
    <row r="151" spans="1:15" s="14" customFormat="1" ht="16.5" customHeight="1" x14ac:dyDescent="0.25">
      <c r="A151" s="339" t="s">
        <v>87</v>
      </c>
      <c r="B151" s="340" t="s">
        <v>238</v>
      </c>
      <c r="C151" s="340" t="s">
        <v>460</v>
      </c>
      <c r="D151" s="340" t="s">
        <v>461</v>
      </c>
      <c r="E151" s="339">
        <v>16</v>
      </c>
      <c r="F151" s="339">
        <v>2</v>
      </c>
      <c r="G151" s="339">
        <v>1</v>
      </c>
      <c r="H151" s="339">
        <v>0</v>
      </c>
      <c r="I151" s="340" t="s">
        <v>463</v>
      </c>
      <c r="J151" s="350">
        <v>9282</v>
      </c>
      <c r="K151" s="350">
        <v>9282</v>
      </c>
      <c r="L151" s="350">
        <v>9282</v>
      </c>
      <c r="M151" s="351"/>
      <c r="N151" s="348"/>
      <c r="O151" s="351"/>
    </row>
    <row r="152" spans="1:15" s="14" customFormat="1" ht="16.5" customHeight="1" x14ac:dyDescent="0.25">
      <c r="A152" s="339" t="s">
        <v>87</v>
      </c>
      <c r="B152" s="340" t="s">
        <v>372</v>
      </c>
      <c r="C152" s="340" t="s">
        <v>460</v>
      </c>
      <c r="D152" s="340" t="s">
        <v>461</v>
      </c>
      <c r="E152" s="339">
        <v>16</v>
      </c>
      <c r="F152" s="339">
        <v>2</v>
      </c>
      <c r="G152" s="339">
        <v>0</v>
      </c>
      <c r="H152" s="339">
        <v>0</v>
      </c>
      <c r="I152" s="340" t="s">
        <v>459</v>
      </c>
      <c r="J152" s="350">
        <v>11161</v>
      </c>
      <c r="K152" s="350">
        <v>11161</v>
      </c>
      <c r="L152" s="350">
        <v>11161</v>
      </c>
      <c r="M152" s="351"/>
      <c r="N152" s="348"/>
      <c r="O152" s="351"/>
    </row>
    <row r="153" spans="1:15" s="14" customFormat="1" ht="16.5" customHeight="1" x14ac:dyDescent="0.25">
      <c r="A153" s="339" t="s">
        <v>87</v>
      </c>
      <c r="B153" s="340" t="s">
        <v>373</v>
      </c>
      <c r="C153" s="340" t="s">
        <v>460</v>
      </c>
      <c r="D153" s="340" t="s">
        <v>461</v>
      </c>
      <c r="E153" s="339">
        <v>16</v>
      </c>
      <c r="F153" s="339">
        <v>2</v>
      </c>
      <c r="G153" s="339">
        <v>1</v>
      </c>
      <c r="H153" s="339">
        <v>0</v>
      </c>
      <c r="I153" s="340" t="s">
        <v>459</v>
      </c>
      <c r="J153" s="350">
        <v>10471</v>
      </c>
      <c r="K153" s="350">
        <v>10471</v>
      </c>
      <c r="L153" s="350">
        <v>10471</v>
      </c>
      <c r="M153" s="351"/>
      <c r="N153" s="348"/>
      <c r="O153" s="351"/>
    </row>
    <row r="154" spans="1:15" s="14" customFormat="1" ht="16.5" customHeight="1" x14ac:dyDescent="0.25">
      <c r="A154" s="339" t="s">
        <v>87</v>
      </c>
      <c r="B154" s="340" t="s">
        <v>374</v>
      </c>
      <c r="C154" s="340" t="s">
        <v>460</v>
      </c>
      <c r="D154" s="340" t="s">
        <v>461</v>
      </c>
      <c r="E154" s="339">
        <v>16</v>
      </c>
      <c r="F154" s="339">
        <v>2</v>
      </c>
      <c r="G154" s="339">
        <v>1</v>
      </c>
      <c r="H154" s="339">
        <v>0</v>
      </c>
      <c r="I154" s="340" t="s">
        <v>459</v>
      </c>
      <c r="J154" s="350">
        <v>10622</v>
      </c>
      <c r="K154" s="350">
        <v>10622</v>
      </c>
      <c r="L154" s="350">
        <v>10622</v>
      </c>
      <c r="M154" s="351"/>
      <c r="N154" s="348"/>
      <c r="O154" s="351"/>
    </row>
    <row r="155" spans="1:15" s="14" customFormat="1" ht="16.5" customHeight="1" x14ac:dyDescent="0.25">
      <c r="A155" s="339" t="s">
        <v>87</v>
      </c>
      <c r="B155" s="340" t="s">
        <v>650</v>
      </c>
      <c r="C155" s="340" t="s">
        <v>460</v>
      </c>
      <c r="D155" s="340" t="s">
        <v>461</v>
      </c>
      <c r="E155" s="339">
        <v>16</v>
      </c>
      <c r="F155" s="339">
        <v>4</v>
      </c>
      <c r="G155" s="339">
        <v>0</v>
      </c>
      <c r="H155" s="339">
        <v>0</v>
      </c>
      <c r="I155" s="340" t="s">
        <v>459</v>
      </c>
      <c r="J155" s="350">
        <v>7797</v>
      </c>
      <c r="K155" s="350">
        <v>7797</v>
      </c>
      <c r="L155" s="350">
        <v>7797</v>
      </c>
      <c r="M155" s="351"/>
      <c r="N155" s="348"/>
      <c r="O155" s="351"/>
    </row>
    <row r="156" spans="1:15" s="14" customFormat="1" ht="16.5" customHeight="1" x14ac:dyDescent="0.25">
      <c r="A156" s="339" t="s">
        <v>87</v>
      </c>
      <c r="B156" s="340" t="s">
        <v>239</v>
      </c>
      <c r="C156" s="340" t="s">
        <v>460</v>
      </c>
      <c r="D156" s="340" t="s">
        <v>461</v>
      </c>
      <c r="E156" s="339">
        <v>16</v>
      </c>
      <c r="F156" s="339">
        <v>4</v>
      </c>
      <c r="G156" s="339">
        <v>1</v>
      </c>
      <c r="H156" s="339">
        <v>0</v>
      </c>
      <c r="I156" s="340" t="s">
        <v>459</v>
      </c>
      <c r="J156" s="350">
        <v>16244</v>
      </c>
      <c r="K156" s="350">
        <v>16244</v>
      </c>
      <c r="L156" s="350">
        <v>16244</v>
      </c>
      <c r="M156" s="351"/>
      <c r="N156" s="348"/>
      <c r="O156" s="351"/>
    </row>
    <row r="157" spans="1:15" s="14" customFormat="1" ht="16.5" customHeight="1" x14ac:dyDescent="0.25">
      <c r="A157" s="339" t="s">
        <v>89</v>
      </c>
      <c r="B157" s="340" t="s">
        <v>375</v>
      </c>
      <c r="C157" s="340" t="s">
        <v>457</v>
      </c>
      <c r="D157" s="340" t="s">
        <v>461</v>
      </c>
      <c r="E157" s="339">
        <v>16</v>
      </c>
      <c r="F157" s="339">
        <v>2</v>
      </c>
      <c r="G157" s="339">
        <v>1</v>
      </c>
      <c r="H157" s="339">
        <v>0</v>
      </c>
      <c r="I157" s="340" t="s">
        <v>459</v>
      </c>
      <c r="J157" s="350">
        <v>4680</v>
      </c>
      <c r="K157" s="350">
        <v>4680</v>
      </c>
      <c r="L157" s="350">
        <v>7780</v>
      </c>
      <c r="M157" s="351"/>
      <c r="N157" s="348"/>
      <c r="O157" s="351"/>
    </row>
    <row r="158" spans="1:15" s="14" customFormat="1" ht="16.5" customHeight="1" x14ac:dyDescent="0.25">
      <c r="A158" s="339" t="s">
        <v>89</v>
      </c>
      <c r="B158" s="340" t="s">
        <v>240</v>
      </c>
      <c r="C158" s="340" t="s">
        <v>457</v>
      </c>
      <c r="D158" s="340" t="s">
        <v>461</v>
      </c>
      <c r="E158" s="339">
        <v>17</v>
      </c>
      <c r="F158" s="339">
        <v>2</v>
      </c>
      <c r="G158" s="339">
        <v>0</v>
      </c>
      <c r="H158" s="339">
        <v>0</v>
      </c>
      <c r="I158" s="340" t="s">
        <v>459</v>
      </c>
      <c r="J158" s="350">
        <v>5393</v>
      </c>
      <c r="K158" s="350">
        <v>5393</v>
      </c>
      <c r="L158" s="350">
        <v>7229</v>
      </c>
      <c r="M158" s="351"/>
      <c r="N158" s="348"/>
      <c r="O158" s="351"/>
    </row>
    <row r="159" spans="1:15" s="14" customFormat="1" ht="16.5" customHeight="1" x14ac:dyDescent="0.25">
      <c r="A159" s="339" t="s">
        <v>89</v>
      </c>
      <c r="B159" s="340" t="s">
        <v>241</v>
      </c>
      <c r="C159" s="340" t="s">
        <v>457</v>
      </c>
      <c r="D159" s="340" t="s">
        <v>461</v>
      </c>
      <c r="E159" s="339">
        <v>17</v>
      </c>
      <c r="F159" s="339">
        <v>2</v>
      </c>
      <c r="G159" s="339">
        <v>1</v>
      </c>
      <c r="H159" s="339">
        <v>0</v>
      </c>
      <c r="I159" s="340" t="s">
        <v>459</v>
      </c>
      <c r="J159" s="350">
        <v>5327</v>
      </c>
      <c r="K159" s="350">
        <v>5327</v>
      </c>
      <c r="L159" s="350">
        <v>5624</v>
      </c>
      <c r="M159" s="351"/>
      <c r="N159" s="348"/>
      <c r="O159" s="351"/>
    </row>
    <row r="160" spans="1:15" s="14" customFormat="1" ht="16.5" customHeight="1" x14ac:dyDescent="0.25">
      <c r="A160" s="339" t="s">
        <v>91</v>
      </c>
      <c r="B160" s="340" t="s">
        <v>242</v>
      </c>
      <c r="C160" s="340" t="s">
        <v>460</v>
      </c>
      <c r="D160" s="340" t="s">
        <v>184</v>
      </c>
      <c r="E160" s="339">
        <v>4</v>
      </c>
      <c r="F160" s="339">
        <v>6</v>
      </c>
      <c r="G160" s="339">
        <v>0</v>
      </c>
      <c r="H160" s="339">
        <v>0</v>
      </c>
      <c r="I160" s="340" t="s">
        <v>459</v>
      </c>
      <c r="J160" s="350">
        <v>15889</v>
      </c>
      <c r="K160" s="350">
        <v>15889</v>
      </c>
      <c r="L160" s="350">
        <v>15889</v>
      </c>
      <c r="M160" s="351"/>
      <c r="N160" s="348"/>
      <c r="O160" s="351"/>
    </row>
    <row r="161" spans="1:15" s="14" customFormat="1" ht="16.5" customHeight="1" x14ac:dyDescent="0.25">
      <c r="A161" s="339" t="s">
        <v>91</v>
      </c>
      <c r="B161" s="340" t="s">
        <v>243</v>
      </c>
      <c r="C161" s="340" t="s">
        <v>460</v>
      </c>
      <c r="D161" s="340" t="s">
        <v>461</v>
      </c>
      <c r="E161" s="339">
        <v>5</v>
      </c>
      <c r="F161" s="339">
        <v>7</v>
      </c>
      <c r="G161" s="339">
        <v>0</v>
      </c>
      <c r="H161" s="339">
        <v>0</v>
      </c>
      <c r="I161" s="340" t="s">
        <v>459</v>
      </c>
      <c r="J161" s="350">
        <v>16125</v>
      </c>
      <c r="K161" s="350">
        <v>16125</v>
      </c>
      <c r="L161" s="350">
        <v>16125</v>
      </c>
      <c r="M161" s="351"/>
      <c r="N161" s="348"/>
      <c r="O161" s="351"/>
    </row>
    <row r="162" spans="1:15" s="14" customFormat="1" ht="16.5" customHeight="1" x14ac:dyDescent="0.25">
      <c r="A162" s="339" t="s">
        <v>91</v>
      </c>
      <c r="B162" s="340" t="s">
        <v>376</v>
      </c>
      <c r="C162" s="340" t="s">
        <v>457</v>
      </c>
      <c r="D162" s="340" t="s">
        <v>461</v>
      </c>
      <c r="E162" s="339">
        <v>19</v>
      </c>
      <c r="F162" s="339">
        <v>2</v>
      </c>
      <c r="G162" s="339">
        <v>0</v>
      </c>
      <c r="H162" s="339">
        <v>0</v>
      </c>
      <c r="I162" s="340" t="s">
        <v>459</v>
      </c>
      <c r="J162" s="350">
        <v>8908</v>
      </c>
      <c r="K162" s="350">
        <v>8908</v>
      </c>
      <c r="L162" s="350">
        <v>8908</v>
      </c>
      <c r="M162" s="351"/>
      <c r="N162" s="348"/>
      <c r="O162" s="351"/>
    </row>
    <row r="163" spans="1:15" s="14" customFormat="1" ht="16.5" customHeight="1" x14ac:dyDescent="0.25">
      <c r="A163" s="339" t="s">
        <v>91</v>
      </c>
      <c r="B163" s="340" t="s">
        <v>244</v>
      </c>
      <c r="C163" s="340" t="s">
        <v>457</v>
      </c>
      <c r="D163" s="340" t="s">
        <v>461</v>
      </c>
      <c r="E163" s="339">
        <v>16</v>
      </c>
      <c r="F163" s="339">
        <v>2</v>
      </c>
      <c r="G163" s="339">
        <v>0</v>
      </c>
      <c r="H163" s="339">
        <v>0</v>
      </c>
      <c r="I163" s="340" t="s">
        <v>459</v>
      </c>
      <c r="J163" s="350">
        <v>6147</v>
      </c>
      <c r="K163" s="350">
        <v>7454</v>
      </c>
      <c r="L163" s="350">
        <v>8916</v>
      </c>
      <c r="M163" s="351"/>
      <c r="N163" s="348"/>
      <c r="O163" s="351"/>
    </row>
    <row r="164" spans="1:15" s="14" customFormat="1" ht="16.5" customHeight="1" x14ac:dyDescent="0.25">
      <c r="A164" s="339" t="s">
        <v>91</v>
      </c>
      <c r="B164" s="340" t="s">
        <v>651</v>
      </c>
      <c r="C164" s="340" t="s">
        <v>457</v>
      </c>
      <c r="D164" s="340" t="s">
        <v>467</v>
      </c>
      <c r="E164" s="339">
        <v>16</v>
      </c>
      <c r="F164" s="339">
        <v>2</v>
      </c>
      <c r="G164" s="339">
        <v>1</v>
      </c>
      <c r="H164" s="339">
        <v>0</v>
      </c>
      <c r="I164" s="340" t="s">
        <v>459</v>
      </c>
      <c r="J164" s="350">
        <v>6040</v>
      </c>
      <c r="K164" s="350">
        <v>6559</v>
      </c>
      <c r="L164" s="350">
        <v>12313</v>
      </c>
      <c r="M164" s="351"/>
      <c r="N164" s="348"/>
      <c r="O164" s="351"/>
    </row>
    <row r="165" spans="1:15" s="14" customFormat="1" ht="16.5" customHeight="1" x14ac:dyDescent="0.25">
      <c r="A165" s="339" t="s">
        <v>91</v>
      </c>
      <c r="B165" s="340" t="s">
        <v>245</v>
      </c>
      <c r="C165" s="340" t="s">
        <v>457</v>
      </c>
      <c r="D165" s="340" t="s">
        <v>461</v>
      </c>
      <c r="E165" s="339">
        <v>17</v>
      </c>
      <c r="F165" s="339">
        <v>2</v>
      </c>
      <c r="G165" s="339">
        <v>1</v>
      </c>
      <c r="H165" s="339">
        <v>0</v>
      </c>
      <c r="I165" s="340" t="s">
        <v>459</v>
      </c>
      <c r="J165" s="350">
        <v>5180</v>
      </c>
      <c r="K165" s="350">
        <v>7220</v>
      </c>
      <c r="L165" s="350">
        <v>9220</v>
      </c>
      <c r="M165" s="351"/>
      <c r="N165" s="348"/>
      <c r="O165" s="351"/>
    </row>
    <row r="166" spans="1:15" s="14" customFormat="1" ht="16.5" customHeight="1" x14ac:dyDescent="0.25">
      <c r="A166" s="339" t="s">
        <v>45</v>
      </c>
      <c r="B166" s="340" t="s">
        <v>246</v>
      </c>
      <c r="C166" s="340" t="s">
        <v>457</v>
      </c>
      <c r="D166" s="340" t="s">
        <v>461</v>
      </c>
      <c r="E166" s="339">
        <v>16</v>
      </c>
      <c r="F166" s="339">
        <v>2</v>
      </c>
      <c r="G166" s="339">
        <v>1</v>
      </c>
      <c r="H166" s="339">
        <v>0</v>
      </c>
      <c r="I166" s="340" t="s">
        <v>459</v>
      </c>
      <c r="J166" s="350">
        <v>6679</v>
      </c>
      <c r="K166" s="350">
        <v>6679</v>
      </c>
      <c r="L166" s="350">
        <v>16000</v>
      </c>
      <c r="M166" s="351"/>
      <c r="N166" s="348"/>
      <c r="O166" s="351"/>
    </row>
    <row r="167" spans="1:15" s="14" customFormat="1" ht="16.5" customHeight="1" x14ac:dyDescent="0.25">
      <c r="A167" s="339" t="s">
        <v>45</v>
      </c>
      <c r="B167" s="340" t="s">
        <v>377</v>
      </c>
      <c r="C167" s="340" t="s">
        <v>457</v>
      </c>
      <c r="D167" s="340" t="s">
        <v>467</v>
      </c>
      <c r="E167" s="339">
        <v>10</v>
      </c>
      <c r="F167" s="339">
        <v>4</v>
      </c>
      <c r="G167" s="339">
        <v>0</v>
      </c>
      <c r="H167" s="339">
        <v>0</v>
      </c>
      <c r="I167" s="340" t="s">
        <v>459</v>
      </c>
      <c r="J167" s="350">
        <v>17080</v>
      </c>
      <c r="K167" s="350">
        <v>17728</v>
      </c>
      <c r="L167" s="350">
        <v>19132</v>
      </c>
      <c r="M167" s="351"/>
      <c r="N167" s="348"/>
      <c r="O167" s="351"/>
    </row>
    <row r="168" spans="1:15" s="14" customFormat="1" ht="16.5" customHeight="1" x14ac:dyDescent="0.25">
      <c r="A168" s="339" t="s">
        <v>47</v>
      </c>
      <c r="B168" s="340" t="s">
        <v>247</v>
      </c>
      <c r="C168" s="340" t="s">
        <v>460</v>
      </c>
      <c r="D168" s="340" t="s">
        <v>461</v>
      </c>
      <c r="E168" s="339">
        <v>16</v>
      </c>
      <c r="F168" s="339">
        <v>2</v>
      </c>
      <c r="G168" s="339">
        <v>1</v>
      </c>
      <c r="H168" s="339">
        <v>0</v>
      </c>
      <c r="I168" s="340" t="s">
        <v>459</v>
      </c>
      <c r="J168" s="350">
        <v>4796</v>
      </c>
      <c r="K168" s="350">
        <v>4796</v>
      </c>
      <c r="L168" s="350">
        <v>6476</v>
      </c>
      <c r="M168" s="351"/>
      <c r="N168" s="348"/>
      <c r="O168" s="351"/>
    </row>
    <row r="169" spans="1:15" s="14" customFormat="1" ht="16.5" customHeight="1" x14ac:dyDescent="0.25">
      <c r="A169" s="339" t="s">
        <v>47</v>
      </c>
      <c r="B169" s="340" t="s">
        <v>652</v>
      </c>
      <c r="C169" s="340" t="s">
        <v>460</v>
      </c>
      <c r="D169" s="340" t="s">
        <v>465</v>
      </c>
      <c r="E169" s="339">
        <v>4</v>
      </c>
      <c r="F169" s="339">
        <v>8</v>
      </c>
      <c r="G169" s="339">
        <v>0</v>
      </c>
      <c r="H169" s="339">
        <v>0</v>
      </c>
      <c r="I169" s="340" t="s">
        <v>459</v>
      </c>
      <c r="J169" s="350">
        <v>19770</v>
      </c>
      <c r="K169" s="350">
        <v>19770</v>
      </c>
      <c r="L169" s="350">
        <v>19770</v>
      </c>
      <c r="M169" s="351"/>
      <c r="N169" s="348"/>
      <c r="O169" s="351"/>
    </row>
    <row r="170" spans="1:15" s="14" customFormat="1" ht="16.5" customHeight="1" x14ac:dyDescent="0.25">
      <c r="A170" s="339" t="s">
        <v>47</v>
      </c>
      <c r="B170" s="340" t="s">
        <v>378</v>
      </c>
      <c r="C170" s="340" t="s">
        <v>457</v>
      </c>
      <c r="D170" s="340" t="s">
        <v>467</v>
      </c>
      <c r="E170" s="339">
        <v>11</v>
      </c>
      <c r="F170" s="339">
        <v>3</v>
      </c>
      <c r="G170" s="339">
        <v>1</v>
      </c>
      <c r="H170" s="339">
        <v>0</v>
      </c>
      <c r="I170" s="340" t="s">
        <v>459</v>
      </c>
      <c r="J170" s="350">
        <v>5796</v>
      </c>
      <c r="K170" s="350">
        <v>5796</v>
      </c>
      <c r="L170" s="350">
        <v>8140</v>
      </c>
      <c r="M170" s="351"/>
      <c r="N170" s="348"/>
      <c r="O170" s="351"/>
    </row>
    <row r="171" spans="1:15" s="14" customFormat="1" ht="16.5" customHeight="1" x14ac:dyDescent="0.25">
      <c r="A171" s="339" t="s">
        <v>47</v>
      </c>
      <c r="B171" s="340" t="s">
        <v>379</v>
      </c>
      <c r="C171" s="340" t="s">
        <v>460</v>
      </c>
      <c r="D171" s="340" t="s">
        <v>461</v>
      </c>
      <c r="E171" s="339">
        <v>16</v>
      </c>
      <c r="F171" s="339">
        <v>2</v>
      </c>
      <c r="G171" s="339">
        <v>1</v>
      </c>
      <c r="H171" s="339">
        <v>0</v>
      </c>
      <c r="I171" s="340" t="s">
        <v>459</v>
      </c>
      <c r="J171" s="350">
        <v>4379</v>
      </c>
      <c r="K171" s="350">
        <v>4379</v>
      </c>
      <c r="L171" s="350">
        <v>5975</v>
      </c>
      <c r="M171" s="351"/>
      <c r="N171" s="348"/>
      <c r="O171" s="351"/>
    </row>
    <row r="172" spans="1:15" s="14" customFormat="1" ht="16.5" customHeight="1" x14ac:dyDescent="0.25">
      <c r="A172" s="339" t="s">
        <v>47</v>
      </c>
      <c r="B172" s="340" t="s">
        <v>380</v>
      </c>
      <c r="C172" s="340" t="s">
        <v>460</v>
      </c>
      <c r="D172" s="340" t="s">
        <v>467</v>
      </c>
      <c r="E172" s="339">
        <v>10</v>
      </c>
      <c r="F172" s="339">
        <v>4</v>
      </c>
      <c r="G172" s="339">
        <v>0</v>
      </c>
      <c r="H172" s="339">
        <v>0</v>
      </c>
      <c r="I172" s="340" t="s">
        <v>459</v>
      </c>
      <c r="J172" s="350">
        <v>5712</v>
      </c>
      <c r="K172" s="350">
        <v>5712</v>
      </c>
      <c r="L172" s="350">
        <v>6642</v>
      </c>
      <c r="M172" s="351"/>
      <c r="N172" s="348"/>
      <c r="O172" s="351"/>
    </row>
    <row r="173" spans="1:15" s="14" customFormat="1" ht="16.5" customHeight="1" x14ac:dyDescent="0.25">
      <c r="A173" s="339" t="s">
        <v>47</v>
      </c>
      <c r="B173" s="340" t="s">
        <v>381</v>
      </c>
      <c r="C173" s="340" t="s">
        <v>460</v>
      </c>
      <c r="D173" s="340" t="s">
        <v>184</v>
      </c>
      <c r="E173" s="339">
        <v>10</v>
      </c>
      <c r="F173" s="339">
        <v>5</v>
      </c>
      <c r="G173" s="339">
        <v>0</v>
      </c>
      <c r="H173" s="339">
        <v>0</v>
      </c>
      <c r="I173" s="340" t="s">
        <v>459</v>
      </c>
      <c r="J173" s="350">
        <v>26600</v>
      </c>
      <c r="K173" s="350">
        <v>26600</v>
      </c>
      <c r="L173" s="350">
        <v>26600</v>
      </c>
      <c r="M173" s="351"/>
      <c r="N173" s="348"/>
      <c r="O173" s="351"/>
    </row>
    <row r="174" spans="1:15" s="14" customFormat="1" ht="16.5" customHeight="1" x14ac:dyDescent="0.25">
      <c r="A174" s="339" t="s">
        <v>49</v>
      </c>
      <c r="B174" s="340" t="s">
        <v>248</v>
      </c>
      <c r="C174" s="340" t="s">
        <v>457</v>
      </c>
      <c r="D174" s="340" t="s">
        <v>461</v>
      </c>
      <c r="E174" s="339">
        <v>15</v>
      </c>
      <c r="F174" s="339">
        <v>2</v>
      </c>
      <c r="G174" s="339">
        <v>1</v>
      </c>
      <c r="H174" s="339">
        <v>0</v>
      </c>
      <c r="I174" s="340" t="s">
        <v>459</v>
      </c>
      <c r="J174" s="350">
        <v>4720</v>
      </c>
      <c r="K174" s="350">
        <v>4720</v>
      </c>
      <c r="L174" s="350">
        <v>11364</v>
      </c>
      <c r="M174" s="351"/>
      <c r="N174" s="348"/>
      <c r="O174" s="351"/>
    </row>
    <row r="175" spans="1:15" s="14" customFormat="1" ht="16.5" customHeight="1" x14ac:dyDescent="0.25">
      <c r="A175" s="339" t="s">
        <v>49</v>
      </c>
      <c r="B175" s="340" t="s">
        <v>249</v>
      </c>
      <c r="C175" s="340" t="s">
        <v>457</v>
      </c>
      <c r="D175" s="340" t="s">
        <v>461</v>
      </c>
      <c r="E175" s="339">
        <v>15</v>
      </c>
      <c r="F175" s="339">
        <v>2</v>
      </c>
      <c r="G175" s="339">
        <v>1</v>
      </c>
      <c r="H175" s="339">
        <v>0</v>
      </c>
      <c r="I175" s="340" t="s">
        <v>459</v>
      </c>
      <c r="J175" s="350">
        <v>5500</v>
      </c>
      <c r="K175" s="350">
        <v>5500</v>
      </c>
      <c r="L175" s="350">
        <v>7200</v>
      </c>
      <c r="M175" s="351"/>
      <c r="N175" s="348"/>
      <c r="O175" s="351"/>
    </row>
    <row r="176" spans="1:15" s="14" customFormat="1" ht="16.5" customHeight="1" x14ac:dyDescent="0.25">
      <c r="A176" s="339" t="s">
        <v>51</v>
      </c>
      <c r="B176" s="340" t="s">
        <v>653</v>
      </c>
      <c r="C176" s="340" t="s">
        <v>457</v>
      </c>
      <c r="D176" s="340" t="s">
        <v>461</v>
      </c>
      <c r="E176" s="339">
        <v>15</v>
      </c>
      <c r="F176" s="339">
        <v>2</v>
      </c>
      <c r="G176" s="339">
        <v>1</v>
      </c>
      <c r="H176" s="339">
        <v>0</v>
      </c>
      <c r="I176" s="340" t="s">
        <v>459</v>
      </c>
      <c r="J176" s="350">
        <v>11625</v>
      </c>
      <c r="K176" s="350">
        <v>15545</v>
      </c>
      <c r="L176" s="350">
        <v>21625</v>
      </c>
      <c r="M176" s="351"/>
      <c r="N176" s="348"/>
      <c r="O176" s="351"/>
    </row>
    <row r="177" spans="1:15" s="14" customFormat="1" ht="16.5" customHeight="1" x14ac:dyDescent="0.25">
      <c r="A177" s="339" t="s">
        <v>53</v>
      </c>
      <c r="B177" s="340" t="s">
        <v>654</v>
      </c>
      <c r="C177" s="340" t="s">
        <v>457</v>
      </c>
      <c r="D177" s="340" t="s">
        <v>465</v>
      </c>
      <c r="E177" s="339">
        <v>6</v>
      </c>
      <c r="F177" s="339">
        <v>5</v>
      </c>
      <c r="G177" s="339">
        <v>0</v>
      </c>
      <c r="H177" s="339">
        <v>0</v>
      </c>
      <c r="I177" s="340" t="s">
        <v>459</v>
      </c>
      <c r="J177" s="350">
        <v>19444</v>
      </c>
      <c r="K177" s="350">
        <v>19444</v>
      </c>
      <c r="L177" s="350">
        <v>19444</v>
      </c>
      <c r="M177" s="351"/>
      <c r="N177" s="348"/>
      <c r="O177" s="351"/>
    </row>
    <row r="178" spans="1:15" s="14" customFormat="1" ht="16.5" customHeight="1" x14ac:dyDescent="0.25">
      <c r="A178" s="339" t="s">
        <v>53</v>
      </c>
      <c r="B178" s="340" t="s">
        <v>382</v>
      </c>
      <c r="C178" s="340" t="s">
        <v>457</v>
      </c>
      <c r="D178" s="340" t="s">
        <v>461</v>
      </c>
      <c r="E178" s="339">
        <v>19</v>
      </c>
      <c r="F178" s="339">
        <v>2</v>
      </c>
      <c r="G178" s="339">
        <v>0</v>
      </c>
      <c r="H178" s="339">
        <v>0</v>
      </c>
      <c r="I178" s="340" t="s">
        <v>459</v>
      </c>
      <c r="J178" s="350">
        <v>8000</v>
      </c>
      <c r="K178" s="350">
        <v>8000</v>
      </c>
      <c r="L178" s="350">
        <v>8000</v>
      </c>
      <c r="M178" s="351"/>
      <c r="N178" s="348"/>
      <c r="O178" s="351"/>
    </row>
    <row r="179" spans="1:15" s="14" customFormat="1" ht="16.5" customHeight="1" x14ac:dyDescent="0.25">
      <c r="A179" s="339" t="s">
        <v>53</v>
      </c>
      <c r="B179" s="340" t="s">
        <v>250</v>
      </c>
      <c r="C179" s="340" t="s">
        <v>457</v>
      </c>
      <c r="D179" s="340" t="s">
        <v>461</v>
      </c>
      <c r="E179" s="339">
        <v>15</v>
      </c>
      <c r="F179" s="339">
        <v>2</v>
      </c>
      <c r="G179" s="339">
        <v>2</v>
      </c>
      <c r="H179" s="339">
        <v>0</v>
      </c>
      <c r="I179" s="340" t="s">
        <v>459</v>
      </c>
      <c r="J179" s="350">
        <v>7366</v>
      </c>
      <c r="K179" s="350">
        <v>7530</v>
      </c>
      <c r="L179" s="350">
        <v>7530</v>
      </c>
      <c r="M179" s="351"/>
      <c r="N179" s="348"/>
      <c r="O179" s="351"/>
    </row>
    <row r="180" spans="1:15" s="14" customFormat="1" ht="16.5" customHeight="1" x14ac:dyDescent="0.25">
      <c r="A180" s="339" t="s">
        <v>53</v>
      </c>
      <c r="B180" s="340" t="s">
        <v>383</v>
      </c>
      <c r="C180" s="340" t="s">
        <v>460</v>
      </c>
      <c r="D180" s="340" t="s">
        <v>467</v>
      </c>
      <c r="E180" s="339">
        <v>10</v>
      </c>
      <c r="F180" s="339">
        <v>4</v>
      </c>
      <c r="G180" s="339">
        <v>0</v>
      </c>
      <c r="H180" s="339">
        <v>0</v>
      </c>
      <c r="I180" s="340" t="s">
        <v>459</v>
      </c>
      <c r="J180" s="350">
        <v>3840</v>
      </c>
      <c r="K180" s="350">
        <v>3840</v>
      </c>
      <c r="L180" s="350">
        <v>3840</v>
      </c>
      <c r="M180" s="351"/>
      <c r="N180" s="348"/>
      <c r="O180" s="351"/>
    </row>
    <row r="181" spans="1:15" s="14" customFormat="1" ht="16.5" customHeight="1" x14ac:dyDescent="0.25">
      <c r="A181" s="339" t="s">
        <v>53</v>
      </c>
      <c r="B181" s="340" t="s">
        <v>384</v>
      </c>
      <c r="C181" s="340" t="s">
        <v>457</v>
      </c>
      <c r="D181" s="340" t="s">
        <v>467</v>
      </c>
      <c r="E181" s="339">
        <v>9</v>
      </c>
      <c r="F181" s="339">
        <v>4</v>
      </c>
      <c r="G181" s="339">
        <v>0</v>
      </c>
      <c r="H181" s="339">
        <v>0</v>
      </c>
      <c r="I181" s="340" t="s">
        <v>459</v>
      </c>
      <c r="J181" s="350">
        <v>6390</v>
      </c>
      <c r="K181" s="350">
        <v>10390</v>
      </c>
      <c r="L181" s="350">
        <v>10390</v>
      </c>
      <c r="M181" s="351"/>
      <c r="N181" s="348"/>
      <c r="O181" s="351"/>
    </row>
    <row r="182" spans="1:15" s="14" customFormat="1" ht="16.5" customHeight="1" x14ac:dyDescent="0.25">
      <c r="A182" s="339" t="s">
        <v>53</v>
      </c>
      <c r="B182" s="340" t="s">
        <v>468</v>
      </c>
      <c r="C182" s="340" t="s">
        <v>457</v>
      </c>
      <c r="D182" s="340" t="s">
        <v>465</v>
      </c>
      <c r="E182" s="339">
        <v>10</v>
      </c>
      <c r="F182" s="339">
        <v>3</v>
      </c>
      <c r="G182" s="339">
        <v>0</v>
      </c>
      <c r="H182" s="339">
        <v>0</v>
      </c>
      <c r="I182" s="340" t="s">
        <v>459</v>
      </c>
      <c r="J182" s="350">
        <v>11830</v>
      </c>
      <c r="K182" s="350">
        <v>11830</v>
      </c>
      <c r="L182" s="350">
        <v>11830</v>
      </c>
      <c r="M182" s="351"/>
      <c r="N182" s="348"/>
      <c r="O182" s="351"/>
    </row>
    <row r="183" spans="1:15" s="14" customFormat="1" ht="16.5" customHeight="1" x14ac:dyDescent="0.25">
      <c r="A183" s="339" t="s">
        <v>53</v>
      </c>
      <c r="B183" s="340" t="s">
        <v>386</v>
      </c>
      <c r="C183" s="340" t="s">
        <v>457</v>
      </c>
      <c r="D183" s="340" t="s">
        <v>461</v>
      </c>
      <c r="E183" s="339">
        <v>15</v>
      </c>
      <c r="F183" s="339">
        <v>2</v>
      </c>
      <c r="G183" s="339">
        <v>0</v>
      </c>
      <c r="H183" s="339">
        <v>0</v>
      </c>
      <c r="I183" s="340" t="s">
        <v>463</v>
      </c>
      <c r="J183" s="350">
        <v>11322</v>
      </c>
      <c r="K183" s="350">
        <v>11322</v>
      </c>
      <c r="L183" s="350">
        <v>15605</v>
      </c>
      <c r="M183" s="351"/>
      <c r="N183" s="348"/>
      <c r="O183" s="351"/>
    </row>
    <row r="184" spans="1:15" s="14" customFormat="1" ht="16.5" customHeight="1" x14ac:dyDescent="0.25">
      <c r="A184" s="339" t="s">
        <v>55</v>
      </c>
      <c r="B184" s="340" t="s">
        <v>387</v>
      </c>
      <c r="C184" s="340" t="s">
        <v>457</v>
      </c>
      <c r="D184" s="340" t="s">
        <v>458</v>
      </c>
      <c r="E184" s="339">
        <v>15</v>
      </c>
      <c r="F184" s="339">
        <v>2</v>
      </c>
      <c r="G184" s="339">
        <v>1</v>
      </c>
      <c r="H184" s="339">
        <v>0</v>
      </c>
      <c r="I184" s="340" t="s">
        <v>466</v>
      </c>
      <c r="J184" s="350">
        <v>1739</v>
      </c>
      <c r="K184" s="350">
        <v>1739</v>
      </c>
      <c r="L184" s="350">
        <v>4259</v>
      </c>
      <c r="M184" s="351"/>
      <c r="N184" s="348"/>
      <c r="O184" s="351"/>
    </row>
    <row r="185" spans="1:15" s="14" customFormat="1" ht="16.5" customHeight="1" x14ac:dyDescent="0.25">
      <c r="A185" s="339" t="s">
        <v>55</v>
      </c>
      <c r="B185" s="340" t="s">
        <v>251</v>
      </c>
      <c r="C185" s="340" t="s">
        <v>457</v>
      </c>
      <c r="D185" s="340" t="s">
        <v>461</v>
      </c>
      <c r="E185" s="339">
        <v>16</v>
      </c>
      <c r="F185" s="339">
        <v>2</v>
      </c>
      <c r="G185" s="339">
        <v>1</v>
      </c>
      <c r="H185" s="339">
        <v>0</v>
      </c>
      <c r="I185" s="340" t="s">
        <v>466</v>
      </c>
      <c r="J185" s="350">
        <v>2608</v>
      </c>
      <c r="K185" s="350">
        <v>1096</v>
      </c>
      <c r="L185" s="350">
        <v>5776</v>
      </c>
      <c r="M185" s="351"/>
      <c r="N185" s="348"/>
      <c r="O185" s="351"/>
    </row>
    <row r="186" spans="1:15" s="14" customFormat="1" ht="16.5" customHeight="1" x14ac:dyDescent="0.25">
      <c r="A186" s="339" t="s">
        <v>55</v>
      </c>
      <c r="B186" s="340" t="s">
        <v>388</v>
      </c>
      <c r="C186" s="340" t="s">
        <v>457</v>
      </c>
      <c r="D186" s="340" t="s">
        <v>461</v>
      </c>
      <c r="E186" s="339">
        <v>24</v>
      </c>
      <c r="F186" s="339">
        <v>2</v>
      </c>
      <c r="G186" s="339">
        <v>1</v>
      </c>
      <c r="H186" s="339">
        <v>0</v>
      </c>
      <c r="I186" s="340" t="s">
        <v>459</v>
      </c>
      <c r="J186" s="350">
        <v>2705</v>
      </c>
      <c r="K186" s="350">
        <v>2705</v>
      </c>
      <c r="L186" s="350">
        <v>2705</v>
      </c>
      <c r="M186" s="351"/>
      <c r="N186" s="348"/>
      <c r="O186" s="351"/>
    </row>
    <row r="187" spans="1:15" s="14" customFormat="1" ht="16.5" customHeight="1" x14ac:dyDescent="0.25">
      <c r="A187" s="339" t="s">
        <v>55</v>
      </c>
      <c r="B187" s="340" t="s">
        <v>389</v>
      </c>
      <c r="C187" s="340" t="s">
        <v>457</v>
      </c>
      <c r="D187" s="340" t="s">
        <v>461</v>
      </c>
      <c r="E187" s="339">
        <v>16</v>
      </c>
      <c r="F187" s="339">
        <v>2</v>
      </c>
      <c r="G187" s="339">
        <v>1</v>
      </c>
      <c r="H187" s="339">
        <v>0</v>
      </c>
      <c r="I187" s="340" t="s">
        <v>463</v>
      </c>
      <c r="J187" s="350">
        <v>2680</v>
      </c>
      <c r="K187" s="350">
        <v>3050</v>
      </c>
      <c r="L187" s="350">
        <v>4677</v>
      </c>
      <c r="M187" s="351"/>
      <c r="N187" s="348"/>
      <c r="O187" s="351"/>
    </row>
    <row r="188" spans="1:15" s="14" customFormat="1" ht="16.5" customHeight="1" x14ac:dyDescent="0.25">
      <c r="A188" s="339" t="s">
        <v>55</v>
      </c>
      <c r="B188" s="340" t="s">
        <v>390</v>
      </c>
      <c r="C188" s="340" t="s">
        <v>457</v>
      </c>
      <c r="D188" s="340" t="s">
        <v>461</v>
      </c>
      <c r="E188" s="339">
        <v>16</v>
      </c>
      <c r="F188" s="339">
        <v>2</v>
      </c>
      <c r="G188" s="339">
        <v>0</v>
      </c>
      <c r="H188" s="339">
        <v>1</v>
      </c>
      <c r="I188" s="340" t="s">
        <v>459</v>
      </c>
      <c r="J188" s="350">
        <v>3485</v>
      </c>
      <c r="K188" s="350">
        <v>3485</v>
      </c>
      <c r="L188" s="350">
        <v>5619</v>
      </c>
      <c r="M188" s="351"/>
      <c r="N188" s="348"/>
      <c r="O188" s="351"/>
    </row>
    <row r="189" spans="1:15" s="14" customFormat="1" ht="16.5" customHeight="1" x14ac:dyDescent="0.25">
      <c r="A189" s="339" t="s">
        <v>57</v>
      </c>
      <c r="B189" s="340" t="s">
        <v>252</v>
      </c>
      <c r="C189" s="340" t="s">
        <v>457</v>
      </c>
      <c r="D189" s="340" t="s">
        <v>461</v>
      </c>
      <c r="E189" s="339">
        <v>15</v>
      </c>
      <c r="F189" s="339">
        <v>2</v>
      </c>
      <c r="G189" s="339">
        <v>0</v>
      </c>
      <c r="H189" s="339">
        <v>0</v>
      </c>
      <c r="I189" s="340" t="s">
        <v>459</v>
      </c>
      <c r="J189" s="350">
        <v>4558</v>
      </c>
      <c r="K189" s="350">
        <v>7618</v>
      </c>
      <c r="L189" s="350">
        <v>7618</v>
      </c>
      <c r="M189" s="351"/>
      <c r="N189" s="348"/>
      <c r="O189" s="351"/>
    </row>
    <row r="190" spans="1:15" s="14" customFormat="1" ht="16.5" customHeight="1" x14ac:dyDescent="0.25">
      <c r="A190" s="339" t="s">
        <v>57</v>
      </c>
      <c r="B190" s="340" t="s">
        <v>391</v>
      </c>
      <c r="C190" s="340" t="s">
        <v>457</v>
      </c>
      <c r="D190" s="340" t="s">
        <v>461</v>
      </c>
      <c r="E190" s="339">
        <v>15</v>
      </c>
      <c r="F190" s="339">
        <v>2</v>
      </c>
      <c r="G190" s="339">
        <v>0</v>
      </c>
      <c r="H190" s="339">
        <v>0</v>
      </c>
      <c r="I190" s="340" t="s">
        <v>459</v>
      </c>
      <c r="J190" s="336">
        <v>665</v>
      </c>
      <c r="K190" s="336">
        <v>665</v>
      </c>
      <c r="L190" s="336">
        <v>665</v>
      </c>
      <c r="M190" s="351"/>
      <c r="N190" s="348"/>
      <c r="O190" s="351"/>
    </row>
    <row r="191" spans="1:15" s="14" customFormat="1" ht="16.5" customHeight="1" x14ac:dyDescent="0.25">
      <c r="A191" s="339" t="s">
        <v>58</v>
      </c>
      <c r="B191" s="340" t="s">
        <v>392</v>
      </c>
      <c r="C191" s="340" t="s">
        <v>460</v>
      </c>
      <c r="D191" s="340" t="s">
        <v>461</v>
      </c>
      <c r="E191" s="339">
        <v>16</v>
      </c>
      <c r="F191" s="339">
        <v>2</v>
      </c>
      <c r="G191" s="339">
        <v>1</v>
      </c>
      <c r="H191" s="339">
        <v>0</v>
      </c>
      <c r="I191" s="340" t="s">
        <v>459</v>
      </c>
      <c r="J191" s="350">
        <v>4025</v>
      </c>
      <c r="K191" s="350">
        <v>4025</v>
      </c>
      <c r="L191" s="350">
        <v>12025</v>
      </c>
      <c r="M191" s="351"/>
      <c r="N191" s="348"/>
      <c r="O191" s="351"/>
    </row>
    <row r="192" spans="1:15" s="14" customFormat="1" ht="16.5" customHeight="1" x14ac:dyDescent="0.25">
      <c r="A192" s="339" t="s">
        <v>58</v>
      </c>
      <c r="B192" s="340" t="s">
        <v>253</v>
      </c>
      <c r="C192" s="340" t="s">
        <v>460</v>
      </c>
      <c r="D192" s="340" t="s">
        <v>461</v>
      </c>
      <c r="E192" s="339">
        <v>16</v>
      </c>
      <c r="F192" s="339">
        <v>2</v>
      </c>
      <c r="G192" s="339">
        <v>1</v>
      </c>
      <c r="H192" s="339">
        <v>0</v>
      </c>
      <c r="I192" s="340" t="s">
        <v>459</v>
      </c>
      <c r="J192" s="350">
        <v>6012</v>
      </c>
      <c r="K192" s="350">
        <v>6012</v>
      </c>
      <c r="L192" s="350">
        <v>15228</v>
      </c>
      <c r="M192" s="351"/>
      <c r="N192" s="348"/>
      <c r="O192" s="351"/>
    </row>
    <row r="193" spans="1:15" s="14" customFormat="1" ht="16.5" customHeight="1" x14ac:dyDescent="0.25">
      <c r="A193" s="339" t="s">
        <v>58</v>
      </c>
      <c r="B193" s="340" t="s">
        <v>254</v>
      </c>
      <c r="C193" s="340" t="s">
        <v>460</v>
      </c>
      <c r="D193" s="340" t="s">
        <v>461</v>
      </c>
      <c r="E193" s="339">
        <v>16</v>
      </c>
      <c r="F193" s="339">
        <v>2</v>
      </c>
      <c r="G193" s="339">
        <v>1</v>
      </c>
      <c r="H193" s="339">
        <v>0</v>
      </c>
      <c r="I193" s="340" t="s">
        <v>459</v>
      </c>
      <c r="J193" s="350">
        <v>4897</v>
      </c>
      <c r="K193" s="350">
        <v>4897</v>
      </c>
      <c r="L193" s="350">
        <v>13153</v>
      </c>
      <c r="M193" s="351"/>
      <c r="N193" s="348"/>
      <c r="O193" s="351"/>
    </row>
    <row r="194" spans="1:15" s="14" customFormat="1" ht="16.5" customHeight="1" x14ac:dyDescent="0.25">
      <c r="A194" s="339" t="s">
        <v>58</v>
      </c>
      <c r="B194" s="340" t="s">
        <v>255</v>
      </c>
      <c r="C194" s="340" t="s">
        <v>460</v>
      </c>
      <c r="D194" s="340" t="s">
        <v>461</v>
      </c>
      <c r="E194" s="339">
        <v>16</v>
      </c>
      <c r="F194" s="339">
        <v>2</v>
      </c>
      <c r="G194" s="339">
        <v>1</v>
      </c>
      <c r="H194" s="339">
        <v>0</v>
      </c>
      <c r="I194" s="340" t="s">
        <v>459</v>
      </c>
      <c r="J194" s="350">
        <v>5538</v>
      </c>
      <c r="K194" s="350">
        <v>5538</v>
      </c>
      <c r="L194" s="350">
        <v>15168</v>
      </c>
      <c r="M194" s="351"/>
      <c r="N194" s="348"/>
      <c r="O194" s="351"/>
    </row>
    <row r="195" spans="1:15" s="14" customFormat="1" ht="16.5" customHeight="1" x14ac:dyDescent="0.25">
      <c r="A195" s="339" t="s">
        <v>58</v>
      </c>
      <c r="B195" s="340" t="s">
        <v>256</v>
      </c>
      <c r="C195" s="340" t="s">
        <v>460</v>
      </c>
      <c r="D195" s="340" t="s">
        <v>461</v>
      </c>
      <c r="E195" s="339">
        <v>16</v>
      </c>
      <c r="F195" s="339">
        <v>2</v>
      </c>
      <c r="G195" s="339">
        <v>1</v>
      </c>
      <c r="H195" s="339">
        <v>0</v>
      </c>
      <c r="I195" s="340" t="s">
        <v>459</v>
      </c>
      <c r="J195" s="350">
        <v>7763</v>
      </c>
      <c r="K195" s="350">
        <v>7763</v>
      </c>
      <c r="L195" s="350">
        <v>14744</v>
      </c>
      <c r="M195" s="351"/>
      <c r="N195" s="348"/>
      <c r="O195" s="351"/>
    </row>
    <row r="196" spans="1:15" s="14" customFormat="1" ht="16.5" customHeight="1" x14ac:dyDescent="0.25">
      <c r="A196" s="339" t="s">
        <v>58</v>
      </c>
      <c r="B196" s="340" t="s">
        <v>257</v>
      </c>
      <c r="C196" s="340" t="s">
        <v>460</v>
      </c>
      <c r="D196" s="340" t="s">
        <v>461</v>
      </c>
      <c r="E196" s="339">
        <v>16</v>
      </c>
      <c r="F196" s="339">
        <v>2</v>
      </c>
      <c r="G196" s="339">
        <v>1</v>
      </c>
      <c r="H196" s="339">
        <v>0</v>
      </c>
      <c r="I196" s="340" t="s">
        <v>459</v>
      </c>
      <c r="J196" s="350">
        <v>4653</v>
      </c>
      <c r="K196" s="350">
        <v>4653</v>
      </c>
      <c r="L196" s="350">
        <v>12717</v>
      </c>
      <c r="M196" s="351"/>
      <c r="N196" s="348"/>
      <c r="O196" s="351"/>
    </row>
    <row r="197" spans="1:15" s="14" customFormat="1" ht="16.5" customHeight="1" x14ac:dyDescent="0.25">
      <c r="A197" s="339" t="s">
        <v>58</v>
      </c>
      <c r="B197" s="340" t="s">
        <v>393</v>
      </c>
      <c r="C197" s="340" t="s">
        <v>460</v>
      </c>
      <c r="D197" s="340" t="s">
        <v>461</v>
      </c>
      <c r="E197" s="339">
        <v>16</v>
      </c>
      <c r="F197" s="339">
        <v>2</v>
      </c>
      <c r="G197" s="339">
        <v>1</v>
      </c>
      <c r="H197" s="339">
        <v>0</v>
      </c>
      <c r="I197" s="340" t="s">
        <v>459</v>
      </c>
      <c r="J197" s="350">
        <v>4259</v>
      </c>
      <c r="K197" s="350">
        <v>4259</v>
      </c>
      <c r="L197" s="350">
        <v>10211</v>
      </c>
      <c r="M197" s="351"/>
      <c r="N197" s="348"/>
      <c r="O197" s="351"/>
    </row>
    <row r="198" spans="1:15" s="14" customFormat="1" ht="16.5" customHeight="1" x14ac:dyDescent="0.25">
      <c r="A198" s="339" t="s">
        <v>58</v>
      </c>
      <c r="B198" s="340" t="s">
        <v>258</v>
      </c>
      <c r="C198" s="340" t="s">
        <v>460</v>
      </c>
      <c r="D198" s="340" t="s">
        <v>461</v>
      </c>
      <c r="E198" s="339">
        <v>16</v>
      </c>
      <c r="F198" s="339">
        <v>2</v>
      </c>
      <c r="G198" s="339">
        <v>1</v>
      </c>
      <c r="H198" s="339">
        <v>0</v>
      </c>
      <c r="I198" s="340" t="s">
        <v>459</v>
      </c>
      <c r="J198" s="350">
        <v>5675</v>
      </c>
      <c r="K198" s="350">
        <v>5675</v>
      </c>
      <c r="L198" s="350">
        <v>8575</v>
      </c>
      <c r="M198" s="351"/>
      <c r="N198" s="348"/>
      <c r="O198" s="351"/>
    </row>
    <row r="199" spans="1:15" s="14" customFormat="1" ht="16.5" customHeight="1" x14ac:dyDescent="0.25">
      <c r="A199" s="339" t="s">
        <v>58</v>
      </c>
      <c r="B199" s="340" t="s">
        <v>259</v>
      </c>
      <c r="C199" s="340" t="s">
        <v>460</v>
      </c>
      <c r="D199" s="340" t="s">
        <v>461</v>
      </c>
      <c r="E199" s="339">
        <v>16</v>
      </c>
      <c r="F199" s="339">
        <v>2</v>
      </c>
      <c r="G199" s="339">
        <v>1</v>
      </c>
      <c r="H199" s="339">
        <v>0</v>
      </c>
      <c r="I199" s="340" t="s">
        <v>459</v>
      </c>
      <c r="J199" s="350">
        <v>4849</v>
      </c>
      <c r="K199" s="350">
        <v>4849</v>
      </c>
      <c r="L199" s="350">
        <v>12529</v>
      </c>
      <c r="M199" s="351"/>
      <c r="N199" s="348"/>
      <c r="O199" s="351"/>
    </row>
    <row r="200" spans="1:15" s="14" customFormat="1" ht="16.5" customHeight="1" x14ac:dyDescent="0.25">
      <c r="A200" s="339" t="s">
        <v>58</v>
      </c>
      <c r="B200" s="340" t="s">
        <v>394</v>
      </c>
      <c r="C200" s="340" t="s">
        <v>460</v>
      </c>
      <c r="D200" s="340" t="s">
        <v>461</v>
      </c>
      <c r="E200" s="339">
        <v>16</v>
      </c>
      <c r="F200" s="339">
        <v>2</v>
      </c>
      <c r="G200" s="339">
        <v>1</v>
      </c>
      <c r="H200" s="339">
        <v>0</v>
      </c>
      <c r="I200" s="340" t="s">
        <v>459</v>
      </c>
      <c r="J200" s="350">
        <v>4765</v>
      </c>
      <c r="K200" s="350">
        <v>4765</v>
      </c>
      <c r="L200" s="350">
        <v>4765</v>
      </c>
      <c r="M200" s="351"/>
      <c r="N200" s="348"/>
      <c r="O200" s="351"/>
    </row>
    <row r="201" spans="1:15" s="14" customFormat="1" ht="16.5" customHeight="1" x14ac:dyDescent="0.25">
      <c r="A201" s="339" t="s">
        <v>58</v>
      </c>
      <c r="B201" s="340" t="s">
        <v>395</v>
      </c>
      <c r="C201" s="340" t="s">
        <v>464</v>
      </c>
      <c r="D201" s="340" t="s">
        <v>467</v>
      </c>
      <c r="E201" s="339">
        <v>12</v>
      </c>
      <c r="F201" s="339">
        <v>5</v>
      </c>
      <c r="G201" s="339">
        <v>0</v>
      </c>
      <c r="H201" s="339">
        <v>0</v>
      </c>
      <c r="I201" s="340" t="s">
        <v>459</v>
      </c>
      <c r="J201" s="350">
        <v>15620</v>
      </c>
      <c r="K201" s="350">
        <v>15620</v>
      </c>
      <c r="L201" s="350">
        <v>15620</v>
      </c>
      <c r="M201" s="351"/>
      <c r="N201" s="348"/>
      <c r="O201" s="351"/>
    </row>
    <row r="202" spans="1:15" s="14" customFormat="1" ht="16.5" customHeight="1" x14ac:dyDescent="0.25">
      <c r="A202" s="339" t="s">
        <v>58</v>
      </c>
      <c r="B202" s="340" t="s">
        <v>396</v>
      </c>
      <c r="C202" s="340" t="s">
        <v>464</v>
      </c>
      <c r="D202" s="340" t="s">
        <v>467</v>
      </c>
      <c r="E202" s="339">
        <v>12</v>
      </c>
      <c r="F202" s="339">
        <v>6</v>
      </c>
      <c r="G202" s="339">
        <v>0</v>
      </c>
      <c r="H202" s="339">
        <v>0</v>
      </c>
      <c r="I202" s="340" t="s">
        <v>459</v>
      </c>
      <c r="J202" s="350">
        <v>32046</v>
      </c>
      <c r="K202" s="350">
        <v>32046</v>
      </c>
      <c r="L202" s="350">
        <v>32046</v>
      </c>
      <c r="M202" s="351"/>
      <c r="N202" s="348"/>
      <c r="O202" s="351"/>
    </row>
    <row r="203" spans="1:15" s="14" customFormat="1" ht="16.5" customHeight="1" x14ac:dyDescent="0.25">
      <c r="A203" s="339" t="s">
        <v>58</v>
      </c>
      <c r="B203" s="340" t="s">
        <v>397</v>
      </c>
      <c r="C203" s="340" t="s">
        <v>460</v>
      </c>
      <c r="D203" s="340" t="s">
        <v>461</v>
      </c>
      <c r="E203" s="339">
        <v>16</v>
      </c>
      <c r="F203" s="339">
        <v>2</v>
      </c>
      <c r="G203" s="339">
        <v>1</v>
      </c>
      <c r="H203" s="339">
        <v>0</v>
      </c>
      <c r="I203" s="340" t="s">
        <v>459</v>
      </c>
      <c r="J203" s="350">
        <v>5030</v>
      </c>
      <c r="K203" s="350">
        <v>5030</v>
      </c>
      <c r="L203" s="350">
        <v>14060</v>
      </c>
      <c r="M203" s="351"/>
      <c r="N203" s="348"/>
      <c r="O203" s="351"/>
    </row>
    <row r="204" spans="1:15" s="14" customFormat="1" ht="16.5" customHeight="1" x14ac:dyDescent="0.25">
      <c r="A204" s="339" t="s">
        <v>58</v>
      </c>
      <c r="B204" s="340" t="s">
        <v>398</v>
      </c>
      <c r="C204" s="340" t="s">
        <v>460</v>
      </c>
      <c r="D204" s="340" t="s">
        <v>461</v>
      </c>
      <c r="E204" s="339">
        <v>16</v>
      </c>
      <c r="F204" s="339">
        <v>2</v>
      </c>
      <c r="G204" s="339">
        <v>1</v>
      </c>
      <c r="H204" s="339">
        <v>0</v>
      </c>
      <c r="I204" s="340" t="s">
        <v>459</v>
      </c>
      <c r="J204" s="350">
        <v>4573</v>
      </c>
      <c r="K204" s="350">
        <v>4573</v>
      </c>
      <c r="L204" s="350">
        <v>13789</v>
      </c>
      <c r="M204" s="351"/>
      <c r="N204" s="348"/>
      <c r="O204" s="351"/>
    </row>
    <row r="205" spans="1:15" s="14" customFormat="1" ht="16.5" customHeight="1" x14ac:dyDescent="0.25">
      <c r="A205" s="339" t="s">
        <v>58</v>
      </c>
      <c r="B205" s="340" t="s">
        <v>260</v>
      </c>
      <c r="C205" s="340" t="s">
        <v>457</v>
      </c>
      <c r="D205" s="340" t="s">
        <v>461</v>
      </c>
      <c r="E205" s="339">
        <v>15</v>
      </c>
      <c r="F205" s="339">
        <v>2</v>
      </c>
      <c r="G205" s="339">
        <v>1</v>
      </c>
      <c r="H205" s="339">
        <v>0</v>
      </c>
      <c r="I205" s="340" t="s">
        <v>459</v>
      </c>
      <c r="J205" s="350">
        <v>3399</v>
      </c>
      <c r="K205" s="350">
        <v>3399</v>
      </c>
      <c r="L205" s="350">
        <v>3399</v>
      </c>
      <c r="M205" s="351"/>
      <c r="N205" s="348"/>
      <c r="O205" s="351"/>
    </row>
    <row r="206" spans="1:15" s="14" customFormat="1" ht="16.5" customHeight="1" x14ac:dyDescent="0.25">
      <c r="A206" s="339" t="s">
        <v>58</v>
      </c>
      <c r="B206" s="340" t="s">
        <v>261</v>
      </c>
      <c r="C206" s="340" t="s">
        <v>460</v>
      </c>
      <c r="D206" s="340" t="s">
        <v>461</v>
      </c>
      <c r="E206" s="339">
        <v>16</v>
      </c>
      <c r="F206" s="339">
        <v>2</v>
      </c>
      <c r="G206" s="339">
        <v>1</v>
      </c>
      <c r="H206" s="339">
        <v>0</v>
      </c>
      <c r="I206" s="340" t="s">
        <v>459</v>
      </c>
      <c r="J206" s="350">
        <v>5265</v>
      </c>
      <c r="K206" s="350">
        <v>5265</v>
      </c>
      <c r="L206" s="350">
        <v>14736</v>
      </c>
      <c r="M206" s="351"/>
      <c r="N206" s="348"/>
      <c r="O206" s="351"/>
    </row>
    <row r="207" spans="1:15" s="14" customFormat="1" ht="16.5" customHeight="1" x14ac:dyDescent="0.25">
      <c r="A207" s="339" t="s">
        <v>58</v>
      </c>
      <c r="B207" s="340" t="s">
        <v>262</v>
      </c>
      <c r="C207" s="340" t="s">
        <v>460</v>
      </c>
      <c r="D207" s="340" t="s">
        <v>461</v>
      </c>
      <c r="E207" s="339">
        <v>16</v>
      </c>
      <c r="F207" s="339">
        <v>2</v>
      </c>
      <c r="G207" s="339">
        <v>1</v>
      </c>
      <c r="H207" s="339">
        <v>0</v>
      </c>
      <c r="I207" s="340" t="s">
        <v>459</v>
      </c>
      <c r="J207" s="350">
        <v>2914</v>
      </c>
      <c r="K207" s="350">
        <v>2914</v>
      </c>
      <c r="L207" s="350">
        <v>5986</v>
      </c>
      <c r="M207" s="351"/>
      <c r="N207" s="348"/>
      <c r="O207" s="351"/>
    </row>
    <row r="208" spans="1:15" s="14" customFormat="1" ht="16.5" customHeight="1" x14ac:dyDescent="0.25">
      <c r="A208" s="339" t="s">
        <v>58</v>
      </c>
      <c r="B208" s="340" t="s">
        <v>399</v>
      </c>
      <c r="C208" s="340" t="s">
        <v>460</v>
      </c>
      <c r="D208" s="340" t="s">
        <v>461</v>
      </c>
      <c r="E208" s="339">
        <v>16</v>
      </c>
      <c r="F208" s="339">
        <v>2</v>
      </c>
      <c r="G208" s="339">
        <v>0</v>
      </c>
      <c r="H208" s="339">
        <v>0</v>
      </c>
      <c r="I208" s="340" t="s">
        <v>459</v>
      </c>
      <c r="J208" s="350">
        <v>4259</v>
      </c>
      <c r="K208" s="350">
        <v>13455</v>
      </c>
      <c r="L208" s="350">
        <v>13455</v>
      </c>
      <c r="M208" s="351"/>
      <c r="N208" s="348"/>
      <c r="O208" s="351"/>
    </row>
    <row r="209" spans="1:15" s="14" customFormat="1" ht="16.5" customHeight="1" x14ac:dyDescent="0.25">
      <c r="A209" s="339" t="s">
        <v>58</v>
      </c>
      <c r="B209" s="340" t="s">
        <v>400</v>
      </c>
      <c r="C209" s="340" t="s">
        <v>460</v>
      </c>
      <c r="D209" s="340" t="s">
        <v>461</v>
      </c>
      <c r="E209" s="339">
        <v>16</v>
      </c>
      <c r="F209" s="339">
        <v>2</v>
      </c>
      <c r="G209" s="339">
        <v>1</v>
      </c>
      <c r="H209" s="339">
        <v>0</v>
      </c>
      <c r="I209" s="340" t="s">
        <v>459</v>
      </c>
      <c r="J209" s="350">
        <v>5155</v>
      </c>
      <c r="K209" s="350">
        <v>5155</v>
      </c>
      <c r="L209" s="350">
        <v>12835</v>
      </c>
      <c r="M209" s="351"/>
      <c r="N209" s="348"/>
      <c r="O209" s="351"/>
    </row>
    <row r="210" spans="1:15" s="14" customFormat="1" ht="16.5" customHeight="1" x14ac:dyDescent="0.25">
      <c r="A210" s="339" t="s">
        <v>59</v>
      </c>
      <c r="B210" s="340" t="s">
        <v>263</v>
      </c>
      <c r="C210" s="340" t="s">
        <v>457</v>
      </c>
      <c r="D210" s="340" t="s">
        <v>461</v>
      </c>
      <c r="E210" s="339">
        <v>16</v>
      </c>
      <c r="F210" s="339">
        <v>2</v>
      </c>
      <c r="G210" s="339">
        <v>1</v>
      </c>
      <c r="H210" s="339">
        <v>0</v>
      </c>
      <c r="I210" s="340" t="s">
        <v>459</v>
      </c>
      <c r="J210" s="350">
        <v>7244</v>
      </c>
      <c r="K210" s="350">
        <v>8138</v>
      </c>
      <c r="L210" s="350">
        <v>13238</v>
      </c>
      <c r="M210" s="351"/>
      <c r="N210" s="348"/>
      <c r="O210" s="351"/>
    </row>
    <row r="211" spans="1:15" s="14" customFormat="1" ht="16.5" customHeight="1" x14ac:dyDescent="0.25">
      <c r="A211" s="339" t="s">
        <v>61</v>
      </c>
      <c r="B211" s="340" t="s">
        <v>401</v>
      </c>
      <c r="C211" s="340" t="s">
        <v>457</v>
      </c>
      <c r="D211" s="340" t="s">
        <v>461</v>
      </c>
      <c r="E211" s="339">
        <v>13</v>
      </c>
      <c r="F211" s="339">
        <v>2</v>
      </c>
      <c r="G211" s="339">
        <v>0</v>
      </c>
      <c r="H211" s="339">
        <v>0</v>
      </c>
      <c r="I211" s="340" t="s">
        <v>459</v>
      </c>
      <c r="J211" s="350">
        <v>6200</v>
      </c>
      <c r="K211" s="350">
        <v>6200</v>
      </c>
      <c r="L211" s="350">
        <v>6200</v>
      </c>
      <c r="M211" s="351"/>
      <c r="N211" s="348"/>
      <c r="O211" s="351"/>
    </row>
    <row r="212" spans="1:15" s="14" customFormat="1" ht="16.5" customHeight="1" x14ac:dyDescent="0.25">
      <c r="A212" s="339" t="s">
        <v>61</v>
      </c>
      <c r="B212" s="340" t="s">
        <v>655</v>
      </c>
      <c r="C212" s="340" t="s">
        <v>457</v>
      </c>
      <c r="D212" s="340" t="s">
        <v>461</v>
      </c>
      <c r="E212" s="339">
        <v>15</v>
      </c>
      <c r="F212" s="339">
        <v>2</v>
      </c>
      <c r="G212" s="339">
        <v>1</v>
      </c>
      <c r="H212" s="339">
        <v>0</v>
      </c>
      <c r="I212" s="340" t="s">
        <v>459</v>
      </c>
      <c r="J212" s="350">
        <v>5895</v>
      </c>
      <c r="K212" s="350">
        <v>6141</v>
      </c>
      <c r="L212" s="350">
        <v>7248</v>
      </c>
      <c r="M212" s="351"/>
      <c r="N212" s="348"/>
      <c r="O212" s="351"/>
    </row>
    <row r="213" spans="1:15" s="14" customFormat="1" ht="16.5" customHeight="1" x14ac:dyDescent="0.25">
      <c r="A213" s="339" t="s">
        <v>61</v>
      </c>
      <c r="B213" s="340" t="s">
        <v>215</v>
      </c>
      <c r="C213" s="340" t="s">
        <v>464</v>
      </c>
      <c r="D213" s="340" t="s">
        <v>467</v>
      </c>
      <c r="E213" s="339">
        <v>10</v>
      </c>
      <c r="F213" s="339">
        <v>8</v>
      </c>
      <c r="G213" s="339">
        <v>0</v>
      </c>
      <c r="H213" s="339">
        <v>0</v>
      </c>
      <c r="I213" s="340" t="s">
        <v>459</v>
      </c>
      <c r="J213" s="350">
        <v>29845</v>
      </c>
      <c r="K213" s="350">
        <v>29845</v>
      </c>
      <c r="L213" s="350">
        <v>29845</v>
      </c>
      <c r="M213" s="351"/>
      <c r="N213" s="348"/>
      <c r="O213" s="351"/>
    </row>
    <row r="214" spans="1:15" s="14" customFormat="1" ht="16.5" customHeight="1" x14ac:dyDescent="0.25">
      <c r="A214" s="339" t="s">
        <v>61</v>
      </c>
      <c r="B214" s="340" t="s">
        <v>402</v>
      </c>
      <c r="C214" s="340" t="s">
        <v>464</v>
      </c>
      <c r="D214" s="340" t="s">
        <v>467</v>
      </c>
      <c r="E214" s="339">
        <v>12</v>
      </c>
      <c r="F214" s="339">
        <v>6</v>
      </c>
      <c r="G214" s="339">
        <v>1</v>
      </c>
      <c r="H214" s="339">
        <v>0</v>
      </c>
      <c r="I214" s="340" t="s">
        <v>459</v>
      </c>
      <c r="J214" s="350">
        <v>37344</v>
      </c>
      <c r="K214" s="350">
        <v>37344</v>
      </c>
      <c r="L214" s="350">
        <v>37344</v>
      </c>
      <c r="M214" s="351"/>
      <c r="N214" s="348"/>
      <c r="O214" s="351"/>
    </row>
    <row r="215" spans="1:15" s="14" customFormat="1" ht="16.5" customHeight="1" x14ac:dyDescent="0.25">
      <c r="A215" s="339" t="s">
        <v>63</v>
      </c>
      <c r="B215" s="340" t="s">
        <v>403</v>
      </c>
      <c r="C215" s="340" t="s">
        <v>457</v>
      </c>
      <c r="D215" s="340" t="s">
        <v>461</v>
      </c>
      <c r="E215" s="339">
        <v>18</v>
      </c>
      <c r="F215" s="339">
        <v>2</v>
      </c>
      <c r="G215" s="339">
        <v>0</v>
      </c>
      <c r="H215" s="339">
        <v>0</v>
      </c>
      <c r="I215" s="340" t="s">
        <v>459</v>
      </c>
      <c r="J215" s="350">
        <v>2252</v>
      </c>
      <c r="K215" s="350">
        <v>2252</v>
      </c>
      <c r="L215" s="350">
        <v>2252</v>
      </c>
      <c r="M215" s="351"/>
      <c r="N215" s="348"/>
      <c r="O215" s="351"/>
    </row>
    <row r="216" spans="1:15" s="14" customFormat="1" ht="16.5" customHeight="1" x14ac:dyDescent="0.25">
      <c r="A216" s="339" t="s">
        <v>63</v>
      </c>
      <c r="B216" s="340" t="s">
        <v>404</v>
      </c>
      <c r="C216" s="340" t="s">
        <v>457</v>
      </c>
      <c r="D216" s="340" t="s">
        <v>467</v>
      </c>
      <c r="E216" s="339">
        <v>9</v>
      </c>
      <c r="F216" s="339">
        <v>4</v>
      </c>
      <c r="G216" s="339">
        <v>0</v>
      </c>
      <c r="H216" s="339">
        <v>0</v>
      </c>
      <c r="I216" s="340" t="s">
        <v>459</v>
      </c>
      <c r="J216" s="350">
        <v>3165</v>
      </c>
      <c r="K216" s="350">
        <v>3165</v>
      </c>
      <c r="L216" s="350">
        <v>5465</v>
      </c>
      <c r="M216" s="351"/>
      <c r="N216" s="348"/>
      <c r="O216" s="351"/>
    </row>
    <row r="217" spans="1:15" s="14" customFormat="1" ht="16.5" customHeight="1" x14ac:dyDescent="0.25">
      <c r="A217" s="339" t="s">
        <v>63</v>
      </c>
      <c r="B217" s="340" t="s">
        <v>405</v>
      </c>
      <c r="C217" s="340" t="s">
        <v>457</v>
      </c>
      <c r="D217" s="340" t="s">
        <v>461</v>
      </c>
      <c r="E217" s="339">
        <v>18</v>
      </c>
      <c r="F217" s="339">
        <v>2</v>
      </c>
      <c r="G217" s="339">
        <v>0</v>
      </c>
      <c r="H217" s="339">
        <v>0</v>
      </c>
      <c r="I217" s="340" t="s">
        <v>459</v>
      </c>
      <c r="J217" s="350">
        <v>3690</v>
      </c>
      <c r="K217" s="350">
        <v>4230</v>
      </c>
      <c r="L217" s="350">
        <v>4230</v>
      </c>
      <c r="M217" s="351"/>
      <c r="N217" s="348"/>
      <c r="O217" s="351"/>
    </row>
    <row r="218" spans="1:15" s="14" customFormat="1" ht="16.5" customHeight="1" x14ac:dyDescent="0.25">
      <c r="A218" s="339" t="s">
        <v>63</v>
      </c>
      <c r="B218" s="340" t="s">
        <v>264</v>
      </c>
      <c r="C218" s="340" t="s">
        <v>457</v>
      </c>
      <c r="D218" s="340" t="s">
        <v>461</v>
      </c>
      <c r="E218" s="339">
        <v>16</v>
      </c>
      <c r="F218" s="339">
        <v>2</v>
      </c>
      <c r="G218" s="339">
        <v>1</v>
      </c>
      <c r="H218" s="339">
        <v>0</v>
      </c>
      <c r="I218" s="340" t="s">
        <v>459</v>
      </c>
      <c r="J218" s="350">
        <v>6729</v>
      </c>
      <c r="K218" s="350">
        <v>6729</v>
      </c>
      <c r="L218" s="350">
        <v>14315</v>
      </c>
      <c r="M218" s="351"/>
      <c r="N218" s="348"/>
      <c r="O218" s="351"/>
    </row>
    <row r="219" spans="1:15" s="14" customFormat="1" ht="16.5" customHeight="1" x14ac:dyDescent="0.25">
      <c r="A219" s="339" t="s">
        <v>63</v>
      </c>
      <c r="B219" s="340" t="s">
        <v>406</v>
      </c>
      <c r="C219" s="340" t="s">
        <v>457</v>
      </c>
      <c r="D219" s="340" t="s">
        <v>461</v>
      </c>
      <c r="E219" s="339">
        <v>18</v>
      </c>
      <c r="F219" s="339">
        <v>2</v>
      </c>
      <c r="G219" s="339">
        <v>0</v>
      </c>
      <c r="H219" s="339">
        <v>0</v>
      </c>
      <c r="I219" s="340" t="s">
        <v>459</v>
      </c>
      <c r="J219" s="350">
        <v>2742</v>
      </c>
      <c r="K219" s="350">
        <v>2742</v>
      </c>
      <c r="L219" s="350">
        <v>2742</v>
      </c>
      <c r="M219" s="351"/>
      <c r="N219" s="348"/>
      <c r="O219" s="351"/>
    </row>
    <row r="220" spans="1:15" s="14" customFormat="1" ht="16.5" customHeight="1" x14ac:dyDescent="0.25">
      <c r="A220" s="339" t="s">
        <v>65</v>
      </c>
      <c r="B220" s="340" t="s">
        <v>407</v>
      </c>
      <c r="C220" s="340" t="s">
        <v>457</v>
      </c>
      <c r="D220" s="340" t="s">
        <v>467</v>
      </c>
      <c r="E220" s="339">
        <v>11</v>
      </c>
      <c r="F220" s="339">
        <v>3</v>
      </c>
      <c r="G220" s="339">
        <v>0</v>
      </c>
      <c r="H220" s="339">
        <v>0</v>
      </c>
      <c r="I220" s="340" t="s">
        <v>463</v>
      </c>
      <c r="J220" s="350">
        <v>8307</v>
      </c>
      <c r="K220" s="350">
        <v>8307</v>
      </c>
      <c r="L220" s="350">
        <v>17316</v>
      </c>
      <c r="M220" s="351"/>
      <c r="N220" s="348"/>
      <c r="O220" s="351"/>
    </row>
    <row r="221" spans="1:15" s="14" customFormat="1" ht="16.5" customHeight="1" x14ac:dyDescent="0.25">
      <c r="A221" s="339" t="s">
        <v>65</v>
      </c>
      <c r="B221" s="340" t="s">
        <v>408</v>
      </c>
      <c r="C221" s="340" t="s">
        <v>457</v>
      </c>
      <c r="D221" s="340" t="s">
        <v>467</v>
      </c>
      <c r="E221" s="339">
        <v>10</v>
      </c>
      <c r="F221" s="339">
        <v>3</v>
      </c>
      <c r="G221" s="339">
        <v>0</v>
      </c>
      <c r="H221" s="339">
        <v>0</v>
      </c>
      <c r="I221" s="340" t="s">
        <v>459</v>
      </c>
      <c r="J221" s="350">
        <v>7815</v>
      </c>
      <c r="K221" s="350">
        <v>9635</v>
      </c>
      <c r="L221" s="350">
        <v>17475</v>
      </c>
      <c r="M221" s="351"/>
      <c r="N221" s="348"/>
      <c r="O221" s="351"/>
    </row>
    <row r="222" spans="1:15" s="14" customFormat="1" ht="16.5" customHeight="1" x14ac:dyDescent="0.25">
      <c r="A222" s="339" t="s">
        <v>65</v>
      </c>
      <c r="B222" s="340" t="s">
        <v>409</v>
      </c>
      <c r="C222" s="340" t="s">
        <v>457</v>
      </c>
      <c r="D222" s="340" t="s">
        <v>467</v>
      </c>
      <c r="E222" s="339">
        <v>11</v>
      </c>
      <c r="F222" s="339">
        <v>3</v>
      </c>
      <c r="G222" s="339">
        <v>0</v>
      </c>
      <c r="H222" s="339">
        <v>0</v>
      </c>
      <c r="I222" s="340" t="s">
        <v>463</v>
      </c>
      <c r="J222" s="350">
        <v>8042</v>
      </c>
      <c r="K222" s="350">
        <v>8042</v>
      </c>
      <c r="L222" s="350">
        <v>17114</v>
      </c>
      <c r="M222" s="351"/>
      <c r="N222" s="348"/>
      <c r="O222" s="351"/>
    </row>
    <row r="223" spans="1:15" s="14" customFormat="1" ht="16.5" customHeight="1" x14ac:dyDescent="0.25">
      <c r="A223" s="339" t="s">
        <v>65</v>
      </c>
      <c r="B223" s="340" t="s">
        <v>265</v>
      </c>
      <c r="C223" s="340" t="s">
        <v>457</v>
      </c>
      <c r="D223" s="340" t="s">
        <v>467</v>
      </c>
      <c r="E223" s="339">
        <v>11</v>
      </c>
      <c r="F223" s="339">
        <v>3</v>
      </c>
      <c r="G223" s="339">
        <v>0</v>
      </c>
      <c r="H223" s="339">
        <v>0</v>
      </c>
      <c r="I223" s="340" t="s">
        <v>463</v>
      </c>
      <c r="J223" s="350">
        <v>10849</v>
      </c>
      <c r="K223" s="350">
        <v>10849</v>
      </c>
      <c r="L223" s="350">
        <v>17219</v>
      </c>
      <c r="M223" s="351"/>
      <c r="N223" s="348"/>
      <c r="O223" s="351"/>
    </row>
    <row r="224" spans="1:15" s="14" customFormat="1" ht="16.5" customHeight="1" x14ac:dyDescent="0.25">
      <c r="A224" s="339" t="s">
        <v>65</v>
      </c>
      <c r="B224" s="340" t="s">
        <v>410</v>
      </c>
      <c r="C224" s="340" t="s">
        <v>457</v>
      </c>
      <c r="D224" s="340" t="s">
        <v>467</v>
      </c>
      <c r="E224" s="339">
        <v>11</v>
      </c>
      <c r="F224" s="339">
        <v>3</v>
      </c>
      <c r="G224" s="339">
        <v>1</v>
      </c>
      <c r="H224" s="339">
        <v>0</v>
      </c>
      <c r="I224" s="340" t="s">
        <v>459</v>
      </c>
      <c r="J224" s="350">
        <v>7326</v>
      </c>
      <c r="K224" s="350">
        <v>7326</v>
      </c>
      <c r="L224" s="350">
        <v>12936</v>
      </c>
      <c r="M224" s="351"/>
      <c r="N224" s="348"/>
      <c r="O224" s="351"/>
    </row>
    <row r="225" spans="1:15" s="14" customFormat="1" ht="16.5" customHeight="1" x14ac:dyDescent="0.25">
      <c r="A225" s="339" t="s">
        <v>65</v>
      </c>
      <c r="B225" s="340" t="s">
        <v>266</v>
      </c>
      <c r="C225" s="340" t="s">
        <v>457</v>
      </c>
      <c r="D225" s="340" t="s">
        <v>467</v>
      </c>
      <c r="E225" s="339">
        <v>11</v>
      </c>
      <c r="F225" s="339">
        <v>3</v>
      </c>
      <c r="G225" s="339">
        <v>0</v>
      </c>
      <c r="H225" s="339">
        <v>0</v>
      </c>
      <c r="I225" s="340" t="s">
        <v>463</v>
      </c>
      <c r="J225" s="350">
        <v>6833</v>
      </c>
      <c r="K225" s="350">
        <v>6833</v>
      </c>
      <c r="L225" s="350">
        <v>6833</v>
      </c>
      <c r="M225" s="351"/>
      <c r="N225" s="348"/>
      <c r="O225" s="351"/>
    </row>
    <row r="226" spans="1:15" s="14" customFormat="1" ht="16.5" customHeight="1" x14ac:dyDescent="0.25">
      <c r="A226" s="339" t="s">
        <v>67</v>
      </c>
      <c r="B226" s="340" t="s">
        <v>411</v>
      </c>
      <c r="C226" s="340" t="s">
        <v>464</v>
      </c>
      <c r="D226" s="340" t="s">
        <v>461</v>
      </c>
      <c r="E226" s="339">
        <v>16</v>
      </c>
      <c r="F226" s="339">
        <v>4</v>
      </c>
      <c r="G226" s="339">
        <v>0</v>
      </c>
      <c r="H226" s="339">
        <v>0</v>
      </c>
      <c r="I226" s="340" t="s">
        <v>459</v>
      </c>
      <c r="J226" s="350">
        <v>34416</v>
      </c>
      <c r="K226" s="350">
        <v>34416</v>
      </c>
      <c r="L226" s="350">
        <v>34416</v>
      </c>
      <c r="M226" s="351"/>
      <c r="N226" s="348"/>
      <c r="O226" s="351"/>
    </row>
    <row r="227" spans="1:15" s="14" customFormat="1" ht="16.5" customHeight="1" x14ac:dyDescent="0.25">
      <c r="A227" s="339" t="s">
        <v>67</v>
      </c>
      <c r="B227" s="340" t="s">
        <v>267</v>
      </c>
      <c r="C227" s="340" t="s">
        <v>457</v>
      </c>
      <c r="D227" s="340" t="s">
        <v>461</v>
      </c>
      <c r="E227" s="339">
        <v>15</v>
      </c>
      <c r="F227" s="339">
        <v>2</v>
      </c>
      <c r="G227" s="339">
        <v>1</v>
      </c>
      <c r="H227" s="339">
        <v>0</v>
      </c>
      <c r="I227" s="340" t="s">
        <v>459</v>
      </c>
      <c r="J227" s="350">
        <v>21145</v>
      </c>
      <c r="K227" s="350">
        <v>21145</v>
      </c>
      <c r="L227" s="350">
        <v>21145</v>
      </c>
      <c r="M227" s="351"/>
      <c r="N227" s="348"/>
      <c r="O227" s="351"/>
    </row>
    <row r="228" spans="1:15" s="14" customFormat="1" ht="16.5" customHeight="1" x14ac:dyDescent="0.25">
      <c r="A228" s="339" t="s">
        <v>67</v>
      </c>
      <c r="B228" s="340" t="s">
        <v>268</v>
      </c>
      <c r="C228" s="340" t="s">
        <v>457</v>
      </c>
      <c r="D228" s="340" t="s">
        <v>461</v>
      </c>
      <c r="E228" s="339">
        <v>16</v>
      </c>
      <c r="F228" s="339">
        <v>1</v>
      </c>
      <c r="G228" s="339">
        <v>1</v>
      </c>
      <c r="H228" s="339">
        <v>0</v>
      </c>
      <c r="I228" s="340" t="s">
        <v>459</v>
      </c>
      <c r="J228" s="350">
        <v>8489</v>
      </c>
      <c r="K228" s="350">
        <v>10969</v>
      </c>
      <c r="L228" s="350">
        <v>15172</v>
      </c>
      <c r="M228" s="351"/>
      <c r="N228" s="348"/>
      <c r="O228" s="351"/>
    </row>
    <row r="229" spans="1:15" s="14" customFormat="1" ht="16.5" customHeight="1" x14ac:dyDescent="0.25">
      <c r="A229" s="339" t="s">
        <v>67</v>
      </c>
      <c r="B229" s="340" t="s">
        <v>269</v>
      </c>
      <c r="C229" s="340" t="s">
        <v>457</v>
      </c>
      <c r="D229" s="340" t="s">
        <v>461</v>
      </c>
      <c r="E229" s="339">
        <v>15</v>
      </c>
      <c r="F229" s="339">
        <v>2</v>
      </c>
      <c r="G229" s="339">
        <v>1</v>
      </c>
      <c r="H229" s="339">
        <v>0</v>
      </c>
      <c r="I229" s="340" t="s">
        <v>459</v>
      </c>
      <c r="J229" s="350">
        <v>5150</v>
      </c>
      <c r="K229" s="350">
        <v>8086</v>
      </c>
      <c r="L229" s="350">
        <v>11022</v>
      </c>
      <c r="M229" s="351"/>
      <c r="N229" s="348"/>
      <c r="O229" s="351"/>
    </row>
    <row r="230" spans="1:15" s="14" customFormat="1" ht="16.5" customHeight="1" x14ac:dyDescent="0.25">
      <c r="A230" s="339" t="s">
        <v>67</v>
      </c>
      <c r="B230" s="340" t="s">
        <v>270</v>
      </c>
      <c r="C230" s="340" t="s">
        <v>464</v>
      </c>
      <c r="D230" s="340" t="s">
        <v>461</v>
      </c>
      <c r="E230" s="339">
        <v>15</v>
      </c>
      <c r="F230" s="339">
        <v>5</v>
      </c>
      <c r="G230" s="339">
        <v>1</v>
      </c>
      <c r="H230" s="339">
        <v>4</v>
      </c>
      <c r="I230" s="340" t="s">
        <v>459</v>
      </c>
      <c r="J230" s="350">
        <v>35575</v>
      </c>
      <c r="K230" s="350">
        <v>35575</v>
      </c>
      <c r="L230" s="350">
        <v>35575</v>
      </c>
      <c r="M230" s="351"/>
      <c r="N230" s="348"/>
      <c r="O230" s="351"/>
    </row>
    <row r="231" spans="1:15" s="14" customFormat="1" ht="16.5" customHeight="1" x14ac:dyDescent="0.25">
      <c r="A231" s="339" t="s">
        <v>67</v>
      </c>
      <c r="B231" s="340" t="s">
        <v>412</v>
      </c>
      <c r="C231" s="340" t="s">
        <v>460</v>
      </c>
      <c r="D231" s="340" t="s">
        <v>461</v>
      </c>
      <c r="E231" s="339">
        <v>16</v>
      </c>
      <c r="F231" s="339">
        <v>2</v>
      </c>
      <c r="G231" s="339">
        <v>1</v>
      </c>
      <c r="H231" s="339">
        <v>0</v>
      </c>
      <c r="I231" s="340" t="s">
        <v>459</v>
      </c>
      <c r="J231" s="350">
        <v>7425</v>
      </c>
      <c r="K231" s="350">
        <v>11205</v>
      </c>
      <c r="L231" s="350">
        <v>14985</v>
      </c>
      <c r="M231" s="351"/>
      <c r="N231" s="348"/>
      <c r="O231" s="351"/>
    </row>
    <row r="232" spans="1:15" s="14" customFormat="1" ht="16.5" customHeight="1" x14ac:dyDescent="0.25">
      <c r="A232" s="339" t="s">
        <v>67</v>
      </c>
      <c r="B232" s="340" t="s">
        <v>413</v>
      </c>
      <c r="C232" s="340" t="s">
        <v>460</v>
      </c>
      <c r="D232" s="340" t="s">
        <v>467</v>
      </c>
      <c r="E232" s="339">
        <v>12</v>
      </c>
      <c r="F232" s="339">
        <v>3</v>
      </c>
      <c r="G232" s="339">
        <v>0</v>
      </c>
      <c r="H232" s="339">
        <v>0</v>
      </c>
      <c r="I232" s="340" t="s">
        <v>459</v>
      </c>
      <c r="J232" s="350">
        <v>14864</v>
      </c>
      <c r="K232" s="350">
        <v>14864</v>
      </c>
      <c r="L232" s="350">
        <v>14864</v>
      </c>
      <c r="M232" s="351"/>
      <c r="N232" s="348"/>
      <c r="O232" s="351"/>
    </row>
    <row r="233" spans="1:15" s="14" customFormat="1" ht="16.5" customHeight="1" x14ac:dyDescent="0.25">
      <c r="A233" s="339" t="s">
        <v>69</v>
      </c>
      <c r="B233" s="340" t="s">
        <v>414</v>
      </c>
      <c r="C233" s="340" t="s">
        <v>464</v>
      </c>
      <c r="D233" s="340" t="s">
        <v>461</v>
      </c>
      <c r="E233" s="339">
        <v>18</v>
      </c>
      <c r="F233" s="339">
        <v>2</v>
      </c>
      <c r="G233" s="339">
        <v>1</v>
      </c>
      <c r="H233" s="339">
        <v>0</v>
      </c>
      <c r="I233" s="340" t="s">
        <v>466</v>
      </c>
      <c r="J233" s="350">
        <v>8650</v>
      </c>
      <c r="K233" s="350">
        <v>8650</v>
      </c>
      <c r="L233" s="350">
        <v>10646</v>
      </c>
      <c r="M233" s="351"/>
      <c r="N233" s="348"/>
      <c r="O233" s="351"/>
    </row>
    <row r="234" spans="1:15" s="14" customFormat="1" ht="16.5" customHeight="1" x14ac:dyDescent="0.25">
      <c r="A234" s="339" t="s">
        <v>71</v>
      </c>
      <c r="B234" s="340" t="s">
        <v>271</v>
      </c>
      <c r="C234" s="340" t="s">
        <v>457</v>
      </c>
      <c r="D234" s="340" t="s">
        <v>461</v>
      </c>
      <c r="E234" s="339">
        <v>15</v>
      </c>
      <c r="F234" s="339">
        <v>2</v>
      </c>
      <c r="G234" s="339">
        <v>0</v>
      </c>
      <c r="H234" s="339">
        <v>1</v>
      </c>
      <c r="I234" s="340" t="s">
        <v>463</v>
      </c>
      <c r="J234" s="350">
        <v>6852</v>
      </c>
      <c r="K234" s="350">
        <v>8664</v>
      </c>
      <c r="L234" s="350">
        <v>13484</v>
      </c>
      <c r="M234" s="351"/>
      <c r="N234" s="348"/>
      <c r="O234" s="351"/>
    </row>
    <row r="235" spans="1:15" s="352" customFormat="1" ht="16.5" customHeight="1" x14ac:dyDescent="0.25">
      <c r="A235" s="345" t="s">
        <v>71</v>
      </c>
      <c r="B235" s="344" t="s">
        <v>415</v>
      </c>
      <c r="C235" s="344" t="s">
        <v>460</v>
      </c>
      <c r="D235" s="344" t="s">
        <v>465</v>
      </c>
      <c r="E235" s="345">
        <v>4</v>
      </c>
      <c r="F235" s="345">
        <v>10</v>
      </c>
      <c r="G235" s="345">
        <v>0</v>
      </c>
      <c r="H235" s="345">
        <v>0</v>
      </c>
      <c r="I235" s="344" t="s">
        <v>459</v>
      </c>
      <c r="J235" s="346">
        <v>18495</v>
      </c>
      <c r="K235" s="346">
        <v>18495</v>
      </c>
      <c r="L235" s="346">
        <v>18495</v>
      </c>
      <c r="M235" s="353"/>
      <c r="N235" s="348"/>
      <c r="O235" s="353"/>
    </row>
    <row r="236" spans="1:15" s="14" customFormat="1" ht="16.5" customHeight="1" x14ac:dyDescent="0.25">
      <c r="A236" s="339" t="s">
        <v>73</v>
      </c>
      <c r="B236" s="340" t="s">
        <v>416</v>
      </c>
      <c r="C236" s="340" t="s">
        <v>460</v>
      </c>
      <c r="D236" s="340" t="s">
        <v>461</v>
      </c>
      <c r="E236" s="339">
        <v>16</v>
      </c>
      <c r="F236" s="339">
        <v>2</v>
      </c>
      <c r="G236" s="339">
        <v>1</v>
      </c>
      <c r="H236" s="339">
        <v>0</v>
      </c>
      <c r="I236" s="340" t="s">
        <v>463</v>
      </c>
      <c r="J236" s="350">
        <v>7365</v>
      </c>
      <c r="K236" s="350">
        <v>7965</v>
      </c>
      <c r="L236" s="350">
        <v>16885</v>
      </c>
      <c r="M236" s="351"/>
      <c r="N236" s="348"/>
      <c r="O236" s="351"/>
    </row>
    <row r="237" spans="1:15" s="14" customFormat="1" ht="16.5" customHeight="1" x14ac:dyDescent="0.25">
      <c r="A237" s="339" t="s">
        <v>73</v>
      </c>
      <c r="B237" s="340" t="s">
        <v>272</v>
      </c>
      <c r="C237" s="340" t="s">
        <v>460</v>
      </c>
      <c r="D237" s="340" t="s">
        <v>461</v>
      </c>
      <c r="E237" s="339">
        <v>15</v>
      </c>
      <c r="F237" s="339">
        <v>2</v>
      </c>
      <c r="G237" s="339">
        <v>1</v>
      </c>
      <c r="H237" s="339">
        <v>0</v>
      </c>
      <c r="I237" s="340" t="s">
        <v>459</v>
      </c>
      <c r="J237" s="350">
        <v>3858</v>
      </c>
      <c r="K237" s="350">
        <v>3989</v>
      </c>
      <c r="L237" s="350">
        <v>4908</v>
      </c>
      <c r="M237" s="351"/>
      <c r="N237" s="348"/>
      <c r="O237" s="351"/>
    </row>
    <row r="238" spans="1:15" s="14" customFormat="1" ht="16.5" customHeight="1" x14ac:dyDescent="0.25">
      <c r="A238" s="339" t="s">
        <v>73</v>
      </c>
      <c r="B238" s="340" t="s">
        <v>273</v>
      </c>
      <c r="C238" s="340" t="s">
        <v>460</v>
      </c>
      <c r="D238" s="340" t="s">
        <v>461</v>
      </c>
      <c r="E238" s="339">
        <v>15</v>
      </c>
      <c r="F238" s="339">
        <v>2</v>
      </c>
      <c r="G238" s="339">
        <v>1</v>
      </c>
      <c r="H238" s="339">
        <v>0</v>
      </c>
      <c r="I238" s="340" t="s">
        <v>459</v>
      </c>
      <c r="J238" s="350">
        <v>8351</v>
      </c>
      <c r="K238" s="350">
        <v>8810</v>
      </c>
      <c r="L238" s="350">
        <v>14080</v>
      </c>
      <c r="M238" s="351"/>
      <c r="N238" s="348"/>
      <c r="O238" s="351"/>
    </row>
    <row r="239" spans="1:15" s="14" customFormat="1" ht="16.5" customHeight="1" x14ac:dyDescent="0.25">
      <c r="A239" s="339" t="s">
        <v>73</v>
      </c>
      <c r="B239" s="340" t="s">
        <v>274</v>
      </c>
      <c r="C239" s="340" t="s">
        <v>460</v>
      </c>
      <c r="D239" s="340" t="s">
        <v>461</v>
      </c>
      <c r="E239" s="339">
        <v>15</v>
      </c>
      <c r="F239" s="339">
        <v>2</v>
      </c>
      <c r="G239" s="339">
        <v>1</v>
      </c>
      <c r="H239" s="339">
        <v>0</v>
      </c>
      <c r="I239" s="340" t="s">
        <v>459</v>
      </c>
      <c r="J239" s="350">
        <v>7743</v>
      </c>
      <c r="K239" s="350">
        <v>9114</v>
      </c>
      <c r="L239" s="350">
        <v>11589</v>
      </c>
      <c r="M239" s="351"/>
      <c r="N239" s="348"/>
      <c r="O239" s="351"/>
    </row>
    <row r="240" spans="1:15" s="14" customFormat="1" ht="16.5" customHeight="1" x14ac:dyDescent="0.25">
      <c r="A240" s="339" t="s">
        <v>73</v>
      </c>
      <c r="B240" s="340" t="s">
        <v>275</v>
      </c>
      <c r="C240" s="340" t="s">
        <v>460</v>
      </c>
      <c r="D240" s="340" t="s">
        <v>461</v>
      </c>
      <c r="E240" s="339">
        <v>14</v>
      </c>
      <c r="F240" s="339">
        <v>2</v>
      </c>
      <c r="G240" s="339">
        <v>1</v>
      </c>
      <c r="H240" s="339">
        <v>0</v>
      </c>
      <c r="I240" s="340" t="s">
        <v>459</v>
      </c>
      <c r="J240" s="350">
        <v>7476</v>
      </c>
      <c r="K240" s="350">
        <v>8623</v>
      </c>
      <c r="L240" s="350">
        <v>15885</v>
      </c>
      <c r="M240" s="351"/>
      <c r="N240" s="348"/>
      <c r="O240" s="351"/>
    </row>
    <row r="241" spans="1:15" s="14" customFormat="1" ht="16.5" customHeight="1" x14ac:dyDescent="0.25">
      <c r="A241" s="339" t="s">
        <v>73</v>
      </c>
      <c r="B241" s="340" t="s">
        <v>417</v>
      </c>
      <c r="C241" s="340" t="s">
        <v>460</v>
      </c>
      <c r="D241" s="340" t="s">
        <v>461</v>
      </c>
      <c r="E241" s="339">
        <v>15</v>
      </c>
      <c r="F241" s="339">
        <v>2</v>
      </c>
      <c r="G241" s="339">
        <v>1</v>
      </c>
      <c r="H241" s="339">
        <v>0</v>
      </c>
      <c r="I241" s="340" t="s">
        <v>459</v>
      </c>
      <c r="J241" s="350">
        <v>8030</v>
      </c>
      <c r="K241" s="350">
        <v>9395</v>
      </c>
      <c r="L241" s="350">
        <v>13844</v>
      </c>
      <c r="M241" s="351"/>
      <c r="N241" s="348"/>
      <c r="O241" s="351"/>
    </row>
    <row r="242" spans="1:15" s="14" customFormat="1" ht="16.5" customHeight="1" x14ac:dyDescent="0.25">
      <c r="A242" s="339" t="s">
        <v>73</v>
      </c>
      <c r="B242" s="340" t="s">
        <v>418</v>
      </c>
      <c r="C242" s="340" t="s">
        <v>460</v>
      </c>
      <c r="D242" s="340" t="s">
        <v>461</v>
      </c>
      <c r="E242" s="339">
        <v>15</v>
      </c>
      <c r="F242" s="339">
        <v>2</v>
      </c>
      <c r="G242" s="339">
        <v>1</v>
      </c>
      <c r="H242" s="339">
        <v>0</v>
      </c>
      <c r="I242" s="340" t="s">
        <v>459</v>
      </c>
      <c r="J242" s="350">
        <v>8268</v>
      </c>
      <c r="K242" s="350">
        <v>10016</v>
      </c>
      <c r="L242" s="350">
        <v>15354</v>
      </c>
      <c r="M242" s="351"/>
      <c r="N242" s="348"/>
      <c r="O242" s="351"/>
    </row>
    <row r="243" spans="1:15" s="14" customFormat="1" ht="16.5" customHeight="1" x14ac:dyDescent="0.25">
      <c r="A243" s="339" t="s">
        <v>73</v>
      </c>
      <c r="B243" s="340" t="s">
        <v>276</v>
      </c>
      <c r="C243" s="340" t="s">
        <v>460</v>
      </c>
      <c r="D243" s="340" t="s">
        <v>461</v>
      </c>
      <c r="E243" s="339">
        <v>15</v>
      </c>
      <c r="F243" s="339">
        <v>2</v>
      </c>
      <c r="G243" s="339">
        <v>1</v>
      </c>
      <c r="H243" s="339">
        <v>0</v>
      </c>
      <c r="I243" s="340" t="s">
        <v>459</v>
      </c>
      <c r="J243" s="350">
        <v>7403</v>
      </c>
      <c r="K243" s="350">
        <v>8006</v>
      </c>
      <c r="L243" s="350">
        <v>12335</v>
      </c>
      <c r="M243" s="351"/>
      <c r="N243" s="348"/>
      <c r="O243" s="351"/>
    </row>
    <row r="244" spans="1:15" s="14" customFormat="1" ht="16.5" customHeight="1" x14ac:dyDescent="0.25">
      <c r="A244" s="339" t="s">
        <v>73</v>
      </c>
      <c r="B244" s="340" t="s">
        <v>277</v>
      </c>
      <c r="C244" s="340" t="s">
        <v>460</v>
      </c>
      <c r="D244" s="340" t="s">
        <v>461</v>
      </c>
      <c r="E244" s="339">
        <v>16</v>
      </c>
      <c r="F244" s="339">
        <v>2</v>
      </c>
      <c r="G244" s="339">
        <v>1</v>
      </c>
      <c r="H244" s="339">
        <v>0</v>
      </c>
      <c r="I244" s="340" t="s">
        <v>459</v>
      </c>
      <c r="J244" s="350">
        <v>10725</v>
      </c>
      <c r="K244" s="350">
        <v>11406</v>
      </c>
      <c r="L244" s="350">
        <v>19890</v>
      </c>
      <c r="M244" s="351"/>
      <c r="N244" s="348"/>
      <c r="O244" s="351"/>
    </row>
    <row r="245" spans="1:15" s="14" customFormat="1" ht="16.5" customHeight="1" x14ac:dyDescent="0.25">
      <c r="A245" s="339" t="s">
        <v>75</v>
      </c>
      <c r="B245" s="340" t="s">
        <v>419</v>
      </c>
      <c r="C245" s="340" t="s">
        <v>460</v>
      </c>
      <c r="D245" s="340" t="s">
        <v>461</v>
      </c>
      <c r="E245" s="339">
        <v>18</v>
      </c>
      <c r="F245" s="339">
        <v>2</v>
      </c>
      <c r="G245" s="339">
        <v>1</v>
      </c>
      <c r="H245" s="339">
        <v>0</v>
      </c>
      <c r="I245" s="340" t="s">
        <v>459</v>
      </c>
      <c r="J245" s="350">
        <v>11447</v>
      </c>
      <c r="K245" s="350">
        <v>11447</v>
      </c>
      <c r="L245" s="350">
        <v>11447</v>
      </c>
      <c r="M245" s="351"/>
      <c r="N245" s="348"/>
      <c r="O245" s="351"/>
    </row>
    <row r="246" spans="1:15" s="14" customFormat="1" ht="16.5" customHeight="1" x14ac:dyDescent="0.25">
      <c r="A246" s="339" t="s">
        <v>77</v>
      </c>
      <c r="B246" s="340" t="s">
        <v>420</v>
      </c>
      <c r="C246" s="340" t="s">
        <v>457</v>
      </c>
      <c r="D246" s="340" t="s">
        <v>461</v>
      </c>
      <c r="E246" s="339">
        <v>14</v>
      </c>
      <c r="F246" s="339">
        <v>2</v>
      </c>
      <c r="G246" s="339">
        <v>1</v>
      </c>
      <c r="H246" s="339">
        <v>0</v>
      </c>
      <c r="I246" s="340" t="s">
        <v>459</v>
      </c>
      <c r="J246" s="350">
        <v>7145</v>
      </c>
      <c r="K246" s="350">
        <v>7145</v>
      </c>
      <c r="L246" s="350">
        <v>22840</v>
      </c>
      <c r="M246" s="351"/>
      <c r="N246" s="348"/>
      <c r="O246" s="351"/>
    </row>
    <row r="247" spans="1:15" s="14" customFormat="1" ht="16.5" customHeight="1" x14ac:dyDescent="0.25">
      <c r="A247" s="339" t="s">
        <v>77</v>
      </c>
      <c r="B247" s="340" t="s">
        <v>242</v>
      </c>
      <c r="C247" s="340" t="s">
        <v>460</v>
      </c>
      <c r="D247" s="340" t="s">
        <v>461</v>
      </c>
      <c r="E247" s="339">
        <v>12</v>
      </c>
      <c r="F247" s="339">
        <v>2</v>
      </c>
      <c r="G247" s="339">
        <v>0</v>
      </c>
      <c r="H247" s="339">
        <v>0</v>
      </c>
      <c r="I247" s="340" t="s">
        <v>459</v>
      </c>
      <c r="J247" s="350">
        <v>14419</v>
      </c>
      <c r="K247" s="350">
        <v>14419</v>
      </c>
      <c r="L247" s="350">
        <v>14419</v>
      </c>
      <c r="M247" s="351"/>
      <c r="N247" s="348"/>
      <c r="O247" s="351"/>
    </row>
    <row r="248" spans="1:15" s="14" customFormat="1" ht="16.5" customHeight="1" x14ac:dyDescent="0.25">
      <c r="A248" s="339" t="s">
        <v>77</v>
      </c>
      <c r="B248" s="340" t="s">
        <v>421</v>
      </c>
      <c r="C248" s="340" t="s">
        <v>460</v>
      </c>
      <c r="D248" s="340" t="s">
        <v>465</v>
      </c>
      <c r="E248" s="339">
        <v>4</v>
      </c>
      <c r="F248" s="339">
        <v>8</v>
      </c>
      <c r="G248" s="339">
        <v>0</v>
      </c>
      <c r="H248" s="339">
        <v>0</v>
      </c>
      <c r="I248" s="340" t="s">
        <v>459</v>
      </c>
      <c r="J248" s="350">
        <v>17308</v>
      </c>
      <c r="K248" s="350">
        <v>17308</v>
      </c>
      <c r="L248" s="350">
        <v>17308</v>
      </c>
      <c r="M248" s="351"/>
      <c r="N248" s="348"/>
      <c r="O248" s="351"/>
    </row>
    <row r="249" spans="1:15" s="14" customFormat="1" ht="16.5" customHeight="1" x14ac:dyDescent="0.25">
      <c r="A249" s="339" t="s">
        <v>77</v>
      </c>
      <c r="B249" s="340" t="s">
        <v>422</v>
      </c>
      <c r="C249" s="340" t="s">
        <v>457</v>
      </c>
      <c r="D249" s="340" t="s">
        <v>461</v>
      </c>
      <c r="E249" s="339">
        <v>15</v>
      </c>
      <c r="F249" s="339">
        <v>2</v>
      </c>
      <c r="G249" s="339">
        <v>1</v>
      </c>
      <c r="H249" s="339">
        <v>0</v>
      </c>
      <c r="I249" s="340" t="s">
        <v>463</v>
      </c>
      <c r="J249" s="350">
        <v>5660</v>
      </c>
      <c r="K249" s="350">
        <v>5660</v>
      </c>
      <c r="L249" s="350">
        <v>5660</v>
      </c>
      <c r="M249" s="351"/>
      <c r="N249" s="348"/>
      <c r="O249" s="351"/>
    </row>
    <row r="250" spans="1:15" s="14" customFormat="1" ht="16.5" customHeight="1" x14ac:dyDescent="0.25">
      <c r="A250" s="339" t="s">
        <v>77</v>
      </c>
      <c r="B250" s="340" t="s">
        <v>423</v>
      </c>
      <c r="C250" s="340" t="s">
        <v>460</v>
      </c>
      <c r="D250" s="340" t="s">
        <v>458</v>
      </c>
      <c r="E250" s="339">
        <v>15</v>
      </c>
      <c r="F250" s="339">
        <v>3</v>
      </c>
      <c r="G250" s="339">
        <v>0</v>
      </c>
      <c r="H250" s="339">
        <v>0</v>
      </c>
      <c r="I250" s="340" t="s">
        <v>459</v>
      </c>
      <c r="J250" s="350">
        <v>5336</v>
      </c>
      <c r="K250" s="350">
        <v>5336</v>
      </c>
      <c r="L250" s="350">
        <v>5336</v>
      </c>
      <c r="M250" s="351"/>
      <c r="N250" s="348"/>
      <c r="O250" s="351"/>
    </row>
    <row r="251" spans="1:15" s="14" customFormat="1" ht="16.5" customHeight="1" x14ac:dyDescent="0.25">
      <c r="A251" s="339" t="s">
        <v>77</v>
      </c>
      <c r="B251" s="340" t="s">
        <v>424</v>
      </c>
      <c r="C251" s="340" t="s">
        <v>460</v>
      </c>
      <c r="D251" s="340" t="s">
        <v>458</v>
      </c>
      <c r="E251" s="339">
        <v>15</v>
      </c>
      <c r="F251" s="339">
        <v>3</v>
      </c>
      <c r="G251" s="339">
        <v>0</v>
      </c>
      <c r="H251" s="339">
        <v>0</v>
      </c>
      <c r="I251" s="340" t="s">
        <v>459</v>
      </c>
      <c r="J251" s="350">
        <v>4917</v>
      </c>
      <c r="K251" s="350">
        <v>4917</v>
      </c>
      <c r="L251" s="350">
        <v>4917</v>
      </c>
      <c r="M251" s="351"/>
      <c r="N251" s="348"/>
      <c r="O251" s="351"/>
    </row>
    <row r="252" spans="1:15" s="14" customFormat="1" ht="16.5" customHeight="1" x14ac:dyDescent="0.25">
      <c r="A252" s="339" t="s">
        <v>77</v>
      </c>
      <c r="B252" s="340" t="s">
        <v>425</v>
      </c>
      <c r="C252" s="340" t="s">
        <v>460</v>
      </c>
      <c r="D252" s="340" t="s">
        <v>458</v>
      </c>
      <c r="E252" s="339">
        <v>15</v>
      </c>
      <c r="F252" s="339">
        <v>3</v>
      </c>
      <c r="G252" s="339">
        <v>0</v>
      </c>
      <c r="H252" s="339">
        <v>0</v>
      </c>
      <c r="I252" s="340" t="s">
        <v>459</v>
      </c>
      <c r="J252" s="350">
        <v>5550</v>
      </c>
      <c r="K252" s="350">
        <v>5550</v>
      </c>
      <c r="L252" s="350">
        <v>5550</v>
      </c>
      <c r="M252" s="351"/>
      <c r="N252" s="348"/>
      <c r="O252" s="351"/>
    </row>
    <row r="253" spans="1:15" s="14" customFormat="1" ht="16.5" customHeight="1" x14ac:dyDescent="0.25">
      <c r="A253" s="339" t="s">
        <v>77</v>
      </c>
      <c r="B253" s="340" t="s">
        <v>426</v>
      </c>
      <c r="C253" s="340" t="s">
        <v>460</v>
      </c>
      <c r="D253" s="340" t="s">
        <v>458</v>
      </c>
      <c r="E253" s="339">
        <v>14</v>
      </c>
      <c r="F253" s="339">
        <v>3</v>
      </c>
      <c r="G253" s="339">
        <v>1</v>
      </c>
      <c r="H253" s="339">
        <v>0</v>
      </c>
      <c r="I253" s="340" t="s">
        <v>459</v>
      </c>
      <c r="J253" s="350">
        <v>4924</v>
      </c>
      <c r="K253" s="350">
        <v>4924</v>
      </c>
      <c r="L253" s="350">
        <v>4924</v>
      </c>
      <c r="M253" s="351"/>
      <c r="N253" s="348"/>
      <c r="O253" s="351"/>
    </row>
    <row r="254" spans="1:15" s="14" customFormat="1" ht="16.5" customHeight="1" x14ac:dyDescent="0.25">
      <c r="A254" s="339" t="s">
        <v>77</v>
      </c>
      <c r="B254" s="340" t="s">
        <v>427</v>
      </c>
      <c r="C254" s="340" t="s">
        <v>457</v>
      </c>
      <c r="D254" s="340" t="s">
        <v>461</v>
      </c>
      <c r="E254" s="339">
        <v>15</v>
      </c>
      <c r="F254" s="339">
        <v>2</v>
      </c>
      <c r="G254" s="339">
        <v>1</v>
      </c>
      <c r="H254" s="339">
        <v>0</v>
      </c>
      <c r="I254" s="340" t="s">
        <v>459</v>
      </c>
      <c r="J254" s="350">
        <v>6720</v>
      </c>
      <c r="K254" s="350">
        <v>6720</v>
      </c>
      <c r="L254" s="350">
        <v>22600</v>
      </c>
      <c r="M254" s="351"/>
      <c r="N254" s="348"/>
      <c r="O254" s="351"/>
    </row>
    <row r="255" spans="1:15" s="14" customFormat="1" ht="16.5" customHeight="1" x14ac:dyDescent="0.25">
      <c r="A255" s="339" t="s">
        <v>78</v>
      </c>
      <c r="B255" s="340" t="s">
        <v>428</v>
      </c>
      <c r="C255" s="340" t="s">
        <v>457</v>
      </c>
      <c r="D255" s="340" t="s">
        <v>461</v>
      </c>
      <c r="E255" s="339">
        <v>16</v>
      </c>
      <c r="F255" s="339">
        <v>2</v>
      </c>
      <c r="G255" s="339">
        <v>1</v>
      </c>
      <c r="H255" s="339">
        <v>0</v>
      </c>
      <c r="I255" s="340" t="s">
        <v>459</v>
      </c>
      <c r="J255" s="350">
        <v>4517</v>
      </c>
      <c r="K255" s="350">
        <v>7252</v>
      </c>
      <c r="L255" s="350">
        <v>7942</v>
      </c>
      <c r="M255" s="351"/>
      <c r="N255" s="348"/>
      <c r="O255" s="351"/>
    </row>
    <row r="256" spans="1:15" s="14" customFormat="1" ht="16.5" customHeight="1" x14ac:dyDescent="0.25">
      <c r="A256" s="339" t="s">
        <v>78</v>
      </c>
      <c r="B256" s="340" t="s">
        <v>278</v>
      </c>
      <c r="C256" s="340" t="s">
        <v>457</v>
      </c>
      <c r="D256" s="340" t="s">
        <v>461</v>
      </c>
      <c r="E256" s="339">
        <v>16</v>
      </c>
      <c r="F256" s="339">
        <v>2</v>
      </c>
      <c r="G256" s="339">
        <v>2</v>
      </c>
      <c r="H256" s="339">
        <v>0</v>
      </c>
      <c r="I256" s="340" t="s">
        <v>459</v>
      </c>
      <c r="J256" s="350">
        <v>5459</v>
      </c>
      <c r="K256" s="350">
        <v>7472</v>
      </c>
      <c r="L256" s="350">
        <v>9007</v>
      </c>
      <c r="M256" s="351"/>
      <c r="N256" s="348"/>
      <c r="O256" s="351"/>
    </row>
    <row r="257" spans="1:15" s="14" customFormat="1" ht="16.5" customHeight="1" x14ac:dyDescent="0.25">
      <c r="A257" s="339" t="s">
        <v>78</v>
      </c>
      <c r="B257" s="340" t="s">
        <v>279</v>
      </c>
      <c r="C257" s="340" t="s">
        <v>184</v>
      </c>
      <c r="D257" s="340" t="s">
        <v>461</v>
      </c>
      <c r="E257" s="339">
        <v>16</v>
      </c>
      <c r="F257" s="339">
        <v>4</v>
      </c>
      <c r="G257" s="339">
        <v>4</v>
      </c>
      <c r="H257" s="339">
        <v>0</v>
      </c>
      <c r="I257" s="340" t="s">
        <v>459</v>
      </c>
      <c r="J257" s="350">
        <v>10153</v>
      </c>
      <c r="K257" s="350">
        <v>15208</v>
      </c>
      <c r="L257" s="350">
        <v>15208</v>
      </c>
      <c r="M257" s="351"/>
      <c r="N257" s="348"/>
      <c r="O257" s="351"/>
    </row>
    <row r="258" spans="1:15" s="14" customFormat="1" ht="16.5" customHeight="1" x14ac:dyDescent="0.25">
      <c r="A258" s="339" t="s">
        <v>78</v>
      </c>
      <c r="B258" s="340" t="s">
        <v>429</v>
      </c>
      <c r="C258" s="340" t="s">
        <v>457</v>
      </c>
      <c r="D258" s="340" t="s">
        <v>461</v>
      </c>
      <c r="E258" s="339">
        <v>16</v>
      </c>
      <c r="F258" s="339">
        <v>2</v>
      </c>
      <c r="G258" s="339">
        <v>1</v>
      </c>
      <c r="H258" s="339">
        <v>0</v>
      </c>
      <c r="I258" s="340" t="s">
        <v>463</v>
      </c>
      <c r="J258" s="350">
        <v>3136</v>
      </c>
      <c r="K258" s="350">
        <v>4396</v>
      </c>
      <c r="L258" s="350">
        <v>6160</v>
      </c>
      <c r="M258" s="351"/>
      <c r="N258" s="348"/>
      <c r="O258" s="351"/>
    </row>
    <row r="259" spans="1:15" s="14" customFormat="1" ht="16.5" customHeight="1" x14ac:dyDescent="0.25">
      <c r="A259" s="339" t="s">
        <v>78</v>
      </c>
      <c r="B259" s="340" t="s">
        <v>471</v>
      </c>
      <c r="C259" s="340" t="s">
        <v>457</v>
      </c>
      <c r="D259" s="340" t="s">
        <v>184</v>
      </c>
      <c r="E259" s="339">
        <v>9</v>
      </c>
      <c r="F259" s="339">
        <v>1</v>
      </c>
      <c r="G259" s="339">
        <v>0</v>
      </c>
      <c r="H259" s="339">
        <v>0</v>
      </c>
      <c r="I259" s="340" t="s">
        <v>459</v>
      </c>
      <c r="J259" s="354" t="s">
        <v>470</v>
      </c>
      <c r="K259" s="354" t="s">
        <v>470</v>
      </c>
      <c r="L259" s="354" t="s">
        <v>470</v>
      </c>
      <c r="M259" s="351"/>
      <c r="N259" s="348"/>
      <c r="O259" s="351"/>
    </row>
    <row r="260" spans="1:15" s="14" customFormat="1" ht="16.5" customHeight="1" x14ac:dyDescent="0.25">
      <c r="A260" s="339" t="s">
        <v>78</v>
      </c>
      <c r="B260" s="340" t="s">
        <v>430</v>
      </c>
      <c r="C260" s="340" t="s">
        <v>457</v>
      </c>
      <c r="D260" s="340" t="s">
        <v>461</v>
      </c>
      <c r="E260" s="339">
        <v>16</v>
      </c>
      <c r="F260" s="339">
        <v>2</v>
      </c>
      <c r="G260" s="339">
        <v>2</v>
      </c>
      <c r="H260" s="339">
        <v>0</v>
      </c>
      <c r="I260" s="340" t="s">
        <v>459</v>
      </c>
      <c r="J260" s="350">
        <v>3275</v>
      </c>
      <c r="K260" s="350">
        <v>7082</v>
      </c>
      <c r="L260" s="350">
        <v>12791</v>
      </c>
      <c r="M260" s="351"/>
      <c r="N260" s="348"/>
      <c r="O260" s="351"/>
    </row>
    <row r="261" spans="1:15" s="14" customFormat="1" ht="16.5" customHeight="1" x14ac:dyDescent="0.25">
      <c r="A261" s="339" t="s">
        <v>78</v>
      </c>
      <c r="B261" s="340" t="s">
        <v>431</v>
      </c>
      <c r="C261" s="340" t="s">
        <v>457</v>
      </c>
      <c r="D261" s="340" t="s">
        <v>458</v>
      </c>
      <c r="E261" s="339">
        <v>15</v>
      </c>
      <c r="F261" s="339">
        <v>3</v>
      </c>
      <c r="G261" s="339">
        <v>0</v>
      </c>
      <c r="H261" s="339">
        <v>0</v>
      </c>
      <c r="I261" s="340" t="s">
        <v>459</v>
      </c>
      <c r="J261" s="350">
        <v>7036</v>
      </c>
      <c r="K261" s="350">
        <v>7036</v>
      </c>
      <c r="L261" s="350">
        <v>11365</v>
      </c>
      <c r="M261" s="351"/>
      <c r="N261" s="348"/>
      <c r="O261" s="351"/>
    </row>
    <row r="262" spans="1:15" s="14" customFormat="1" ht="16.5" customHeight="1" x14ac:dyDescent="0.25">
      <c r="A262" s="339" t="s">
        <v>80</v>
      </c>
      <c r="B262" s="340" t="s">
        <v>432</v>
      </c>
      <c r="C262" s="340" t="s">
        <v>457</v>
      </c>
      <c r="D262" s="340" t="s">
        <v>184</v>
      </c>
      <c r="E262" s="339">
        <v>17</v>
      </c>
      <c r="F262" s="339">
        <v>3</v>
      </c>
      <c r="G262" s="339">
        <v>1</v>
      </c>
      <c r="H262" s="339">
        <v>0</v>
      </c>
      <c r="I262" s="340" t="s">
        <v>459</v>
      </c>
      <c r="J262" s="350">
        <v>3837</v>
      </c>
      <c r="K262" s="350">
        <v>3837</v>
      </c>
      <c r="L262" s="350">
        <v>3837</v>
      </c>
      <c r="M262" s="351"/>
      <c r="N262" s="348"/>
      <c r="O262" s="351"/>
    </row>
    <row r="263" spans="1:15" s="14" customFormat="1" ht="16.5" customHeight="1" x14ac:dyDescent="0.25">
      <c r="A263" s="339" t="s">
        <v>80</v>
      </c>
      <c r="B263" s="340" t="s">
        <v>433</v>
      </c>
      <c r="C263" s="340" t="s">
        <v>457</v>
      </c>
      <c r="D263" s="340" t="s">
        <v>462</v>
      </c>
      <c r="E263" s="339">
        <v>44</v>
      </c>
      <c r="F263" s="339">
        <v>1</v>
      </c>
      <c r="G263" s="339">
        <v>0</v>
      </c>
      <c r="H263" s="339">
        <v>0</v>
      </c>
      <c r="I263" s="340" t="s">
        <v>459</v>
      </c>
      <c r="J263" s="350">
        <v>4810</v>
      </c>
      <c r="K263" s="350">
        <v>4810</v>
      </c>
      <c r="L263" s="350">
        <v>4810</v>
      </c>
      <c r="M263" s="351"/>
      <c r="N263" s="348"/>
      <c r="O263" s="351"/>
    </row>
    <row r="264" spans="1:15" s="14" customFormat="1" ht="16.5" customHeight="1" x14ac:dyDescent="0.25">
      <c r="A264" s="339" t="s">
        <v>80</v>
      </c>
      <c r="B264" s="340" t="s">
        <v>434</v>
      </c>
      <c r="C264" s="340" t="s">
        <v>457</v>
      </c>
      <c r="D264" s="340" t="s">
        <v>462</v>
      </c>
      <c r="E264" s="339">
        <v>50</v>
      </c>
      <c r="F264" s="339">
        <v>1</v>
      </c>
      <c r="G264" s="339">
        <v>0</v>
      </c>
      <c r="H264" s="339">
        <v>0</v>
      </c>
      <c r="I264" s="340" t="s">
        <v>459</v>
      </c>
      <c r="J264" s="350">
        <v>4379</v>
      </c>
      <c r="K264" s="350">
        <v>4379</v>
      </c>
      <c r="L264" s="350">
        <v>4379</v>
      </c>
      <c r="M264" s="351"/>
      <c r="N264" s="348"/>
      <c r="O264" s="351"/>
    </row>
    <row r="265" spans="1:15" s="14" customFormat="1" ht="16.5" customHeight="1" x14ac:dyDescent="0.25">
      <c r="A265" s="339" t="s">
        <v>82</v>
      </c>
      <c r="B265" s="340" t="s">
        <v>435</v>
      </c>
      <c r="C265" s="340" t="s">
        <v>457</v>
      </c>
      <c r="D265" s="340" t="s">
        <v>467</v>
      </c>
      <c r="E265" s="339">
        <v>9</v>
      </c>
      <c r="F265" s="339">
        <v>4</v>
      </c>
      <c r="G265" s="339">
        <v>0</v>
      </c>
      <c r="H265" s="339">
        <v>0</v>
      </c>
      <c r="I265" s="340" t="s">
        <v>184</v>
      </c>
      <c r="J265" s="350">
        <v>15385</v>
      </c>
      <c r="K265" s="350">
        <v>15385</v>
      </c>
      <c r="L265" s="350">
        <v>15385</v>
      </c>
      <c r="M265" s="351"/>
      <c r="N265" s="348"/>
      <c r="O265" s="351"/>
    </row>
    <row r="266" spans="1:15" s="14" customFormat="1" ht="16.5" customHeight="1" x14ac:dyDescent="0.25">
      <c r="A266" s="339" t="s">
        <v>84</v>
      </c>
      <c r="B266" s="340" t="s">
        <v>436</v>
      </c>
      <c r="C266" s="340" t="s">
        <v>460</v>
      </c>
      <c r="D266" s="340" t="s">
        <v>467</v>
      </c>
      <c r="E266" s="339">
        <v>12</v>
      </c>
      <c r="F266" s="339">
        <v>4</v>
      </c>
      <c r="G266" s="339">
        <v>0</v>
      </c>
      <c r="H266" s="339">
        <v>0</v>
      </c>
      <c r="I266" s="340" t="s">
        <v>459</v>
      </c>
      <c r="J266" s="350">
        <v>17965</v>
      </c>
      <c r="K266" s="350">
        <v>17965</v>
      </c>
      <c r="L266" s="350">
        <v>17965</v>
      </c>
      <c r="M266" s="351"/>
      <c r="N266" s="348"/>
      <c r="O266" s="351"/>
    </row>
    <row r="267" spans="1:15" s="14" customFormat="1" ht="16.5" customHeight="1" x14ac:dyDescent="0.25">
      <c r="A267" s="339" t="s">
        <v>84</v>
      </c>
      <c r="B267" s="340" t="s">
        <v>437</v>
      </c>
      <c r="C267" s="340" t="s">
        <v>457</v>
      </c>
      <c r="D267" s="340" t="s">
        <v>461</v>
      </c>
      <c r="E267" s="339">
        <v>16</v>
      </c>
      <c r="F267" s="339">
        <v>2</v>
      </c>
      <c r="G267" s="339">
        <v>1</v>
      </c>
      <c r="H267" s="339">
        <v>0</v>
      </c>
      <c r="I267" s="340" t="s">
        <v>459</v>
      </c>
      <c r="J267" s="350">
        <v>5597</v>
      </c>
      <c r="K267" s="350">
        <v>5597</v>
      </c>
      <c r="L267" s="350">
        <v>12877</v>
      </c>
      <c r="M267" s="351"/>
      <c r="N267" s="348"/>
      <c r="O267" s="351"/>
    </row>
    <row r="268" spans="1:15" s="14" customFormat="1" ht="16.5" customHeight="1" x14ac:dyDescent="0.25">
      <c r="A268" s="339" t="s">
        <v>84</v>
      </c>
      <c r="B268" s="340" t="s">
        <v>438</v>
      </c>
      <c r="C268" s="340" t="s">
        <v>457</v>
      </c>
      <c r="D268" s="340" t="s">
        <v>461</v>
      </c>
      <c r="E268" s="339">
        <v>16</v>
      </c>
      <c r="F268" s="339">
        <v>2</v>
      </c>
      <c r="G268" s="339">
        <v>1</v>
      </c>
      <c r="H268" s="339">
        <v>0</v>
      </c>
      <c r="I268" s="340" t="s">
        <v>463</v>
      </c>
      <c r="J268" s="350">
        <v>6587</v>
      </c>
      <c r="K268" s="350">
        <v>6587</v>
      </c>
      <c r="L268" s="350">
        <v>15040</v>
      </c>
      <c r="M268" s="351"/>
      <c r="N268" s="348"/>
      <c r="O268" s="351"/>
    </row>
    <row r="269" spans="1:15" s="14" customFormat="1" ht="16.5" customHeight="1" x14ac:dyDescent="0.25">
      <c r="A269" s="339" t="s">
        <v>86</v>
      </c>
      <c r="B269" s="340" t="s">
        <v>439</v>
      </c>
      <c r="C269" s="340" t="s">
        <v>457</v>
      </c>
      <c r="D269" s="340" t="s">
        <v>467</v>
      </c>
      <c r="E269" s="339">
        <v>10</v>
      </c>
      <c r="F269" s="339">
        <v>4</v>
      </c>
      <c r="G269" s="339">
        <v>0</v>
      </c>
      <c r="H269" s="339">
        <v>0</v>
      </c>
      <c r="I269" s="340" t="s">
        <v>459</v>
      </c>
      <c r="J269" s="350">
        <v>9445</v>
      </c>
      <c r="K269" s="350">
        <v>9445</v>
      </c>
      <c r="L269" s="350">
        <v>9445</v>
      </c>
      <c r="M269" s="351"/>
      <c r="N269" s="348"/>
      <c r="O269" s="351"/>
    </row>
    <row r="270" spans="1:15" s="14" customFormat="1" ht="16.5" customHeight="1" x14ac:dyDescent="0.25">
      <c r="A270" s="339" t="s">
        <v>86</v>
      </c>
      <c r="B270" s="340" t="s">
        <v>280</v>
      </c>
      <c r="C270" s="340" t="s">
        <v>457</v>
      </c>
      <c r="D270" s="340" t="s">
        <v>467</v>
      </c>
      <c r="E270" s="339">
        <v>11</v>
      </c>
      <c r="F270" s="339">
        <v>3</v>
      </c>
      <c r="G270" s="339">
        <v>0</v>
      </c>
      <c r="H270" s="339">
        <v>0</v>
      </c>
      <c r="I270" s="340" t="s">
        <v>459</v>
      </c>
      <c r="J270" s="350">
        <v>9965</v>
      </c>
      <c r="K270" s="350">
        <v>10879</v>
      </c>
      <c r="L270" s="350">
        <v>20334</v>
      </c>
      <c r="M270" s="351"/>
      <c r="N270" s="348"/>
      <c r="O270" s="351"/>
    </row>
    <row r="271" spans="1:15" s="14" customFormat="1" ht="16.5" customHeight="1" x14ac:dyDescent="0.25">
      <c r="A271" s="339" t="s">
        <v>86</v>
      </c>
      <c r="B271" s="340" t="s">
        <v>440</v>
      </c>
      <c r="C271" s="340" t="s">
        <v>457</v>
      </c>
      <c r="D271" s="340" t="s">
        <v>467</v>
      </c>
      <c r="E271" s="339">
        <v>11</v>
      </c>
      <c r="F271" s="339">
        <v>3</v>
      </c>
      <c r="G271" s="339">
        <v>1</v>
      </c>
      <c r="H271" s="339">
        <v>0</v>
      </c>
      <c r="I271" s="340" t="s">
        <v>459</v>
      </c>
      <c r="J271" s="350">
        <v>11247</v>
      </c>
      <c r="K271" s="350">
        <v>11247</v>
      </c>
      <c r="L271" s="350">
        <v>22628</v>
      </c>
      <c r="M271" s="351"/>
      <c r="N271" s="348"/>
      <c r="O271" s="351"/>
    </row>
    <row r="272" spans="1:15" s="14" customFormat="1" ht="16.5" customHeight="1" x14ac:dyDescent="0.25">
      <c r="A272" s="339" t="s">
        <v>86</v>
      </c>
      <c r="B272" s="340" t="s">
        <v>281</v>
      </c>
      <c r="C272" s="340" t="s">
        <v>457</v>
      </c>
      <c r="D272" s="340" t="s">
        <v>467</v>
      </c>
      <c r="E272" s="339">
        <v>11</v>
      </c>
      <c r="F272" s="339">
        <v>3</v>
      </c>
      <c r="G272" s="339">
        <v>1</v>
      </c>
      <c r="H272" s="339">
        <v>0</v>
      </c>
      <c r="I272" s="340" t="s">
        <v>459</v>
      </c>
      <c r="J272" s="350">
        <v>11595</v>
      </c>
      <c r="K272" s="350">
        <v>11595</v>
      </c>
      <c r="L272" s="350">
        <v>11595</v>
      </c>
      <c r="M272" s="351"/>
      <c r="N272" s="348"/>
      <c r="O272" s="351"/>
    </row>
    <row r="273" spans="1:15" s="14" customFormat="1" ht="16.5" customHeight="1" x14ac:dyDescent="0.25">
      <c r="A273" s="339" t="s">
        <v>86</v>
      </c>
      <c r="B273" s="340" t="s">
        <v>441</v>
      </c>
      <c r="C273" s="340" t="s">
        <v>457</v>
      </c>
      <c r="D273" s="340" t="s">
        <v>467</v>
      </c>
      <c r="E273" s="339">
        <v>12</v>
      </c>
      <c r="F273" s="339">
        <v>3</v>
      </c>
      <c r="G273" s="339">
        <v>1</v>
      </c>
      <c r="H273" s="339">
        <v>0</v>
      </c>
      <c r="I273" s="340" t="s">
        <v>459</v>
      </c>
      <c r="J273" s="350">
        <v>13267</v>
      </c>
      <c r="K273" s="350">
        <v>13267</v>
      </c>
      <c r="L273" s="350">
        <v>13267</v>
      </c>
      <c r="M273" s="351"/>
      <c r="N273" s="348"/>
      <c r="O273" s="351"/>
    </row>
    <row r="274" spans="1:15" s="14" customFormat="1" ht="16.5" customHeight="1" x14ac:dyDescent="0.25">
      <c r="A274" s="339" t="s">
        <v>86</v>
      </c>
      <c r="B274" s="340" t="s">
        <v>442</v>
      </c>
      <c r="C274" s="340" t="s">
        <v>457</v>
      </c>
      <c r="D274" s="340" t="s">
        <v>467</v>
      </c>
      <c r="E274" s="339">
        <v>12</v>
      </c>
      <c r="F274" s="339">
        <v>4</v>
      </c>
      <c r="G274" s="339">
        <v>1</v>
      </c>
      <c r="H274" s="339">
        <v>0</v>
      </c>
      <c r="I274" s="340" t="s">
        <v>459</v>
      </c>
      <c r="J274" s="350">
        <v>8334</v>
      </c>
      <c r="K274" s="350">
        <v>8334</v>
      </c>
      <c r="L274" s="350">
        <v>8334</v>
      </c>
      <c r="M274" s="351"/>
      <c r="N274" s="348"/>
      <c r="O274" s="351"/>
    </row>
    <row r="275" spans="1:15" s="14" customFormat="1" ht="16.5" customHeight="1" x14ac:dyDescent="0.25">
      <c r="A275" s="339" t="s">
        <v>86</v>
      </c>
      <c r="B275" s="340" t="s">
        <v>443</v>
      </c>
      <c r="C275" s="340" t="s">
        <v>457</v>
      </c>
      <c r="D275" s="340" t="s">
        <v>467</v>
      </c>
      <c r="E275" s="339">
        <v>11</v>
      </c>
      <c r="F275" s="339">
        <v>3</v>
      </c>
      <c r="G275" s="339">
        <v>1</v>
      </c>
      <c r="H275" s="339">
        <v>0</v>
      </c>
      <c r="I275" s="340" t="s">
        <v>463</v>
      </c>
      <c r="J275" s="350">
        <v>6900</v>
      </c>
      <c r="K275" s="350">
        <v>6900</v>
      </c>
      <c r="L275" s="350">
        <v>7868</v>
      </c>
      <c r="M275" s="351"/>
      <c r="N275" s="348"/>
      <c r="O275" s="351"/>
    </row>
    <row r="276" spans="1:15" s="14" customFormat="1" ht="16.5" customHeight="1" x14ac:dyDescent="0.25">
      <c r="A276" s="339" t="s">
        <v>86</v>
      </c>
      <c r="B276" s="340" t="s">
        <v>444</v>
      </c>
      <c r="C276" s="340" t="s">
        <v>457</v>
      </c>
      <c r="D276" s="340" t="s">
        <v>467</v>
      </c>
      <c r="E276" s="339">
        <v>11</v>
      </c>
      <c r="F276" s="339">
        <v>3</v>
      </c>
      <c r="G276" s="339">
        <v>0</v>
      </c>
      <c r="H276" s="339">
        <v>0</v>
      </c>
      <c r="I276" s="340" t="s">
        <v>459</v>
      </c>
      <c r="J276" s="350">
        <v>7928</v>
      </c>
      <c r="K276" s="350">
        <v>7928</v>
      </c>
      <c r="L276" s="350">
        <v>13325</v>
      </c>
      <c r="M276" s="351"/>
      <c r="N276" s="348"/>
      <c r="O276" s="351"/>
    </row>
    <row r="277" spans="1:15" s="14" customFormat="1" ht="16.5" customHeight="1" x14ac:dyDescent="0.25">
      <c r="A277" s="339" t="s">
        <v>88</v>
      </c>
      <c r="B277" s="340" t="s">
        <v>445</v>
      </c>
      <c r="C277" s="340" t="s">
        <v>460</v>
      </c>
      <c r="D277" s="340" t="s">
        <v>461</v>
      </c>
      <c r="E277" s="339">
        <v>18</v>
      </c>
      <c r="F277" s="339">
        <v>2</v>
      </c>
      <c r="G277" s="339">
        <v>0</v>
      </c>
      <c r="H277" s="339">
        <v>0</v>
      </c>
      <c r="I277" s="340" t="s">
        <v>459</v>
      </c>
      <c r="J277" s="350">
        <v>4627</v>
      </c>
      <c r="K277" s="350">
        <v>4627</v>
      </c>
      <c r="L277" s="350">
        <v>4627</v>
      </c>
      <c r="M277" s="351"/>
      <c r="N277" s="348"/>
      <c r="O277" s="351"/>
    </row>
    <row r="278" spans="1:15" s="14" customFormat="1" ht="16.5" customHeight="1" x14ac:dyDescent="0.25">
      <c r="A278" s="339" t="s">
        <v>90</v>
      </c>
      <c r="B278" s="340" t="s">
        <v>446</v>
      </c>
      <c r="C278" s="340" t="s">
        <v>457</v>
      </c>
      <c r="D278" s="340" t="s">
        <v>461</v>
      </c>
      <c r="E278" s="339">
        <v>18</v>
      </c>
      <c r="F278" s="339">
        <v>2</v>
      </c>
      <c r="G278" s="339">
        <v>0</v>
      </c>
      <c r="H278" s="339">
        <v>0</v>
      </c>
      <c r="I278" s="340" t="s">
        <v>459</v>
      </c>
      <c r="J278" s="350">
        <v>4833</v>
      </c>
      <c r="K278" s="350">
        <v>4833</v>
      </c>
      <c r="L278" s="350">
        <v>6516</v>
      </c>
      <c r="M278" s="351"/>
      <c r="N278" s="348"/>
      <c r="O278" s="351"/>
    </row>
    <row r="279" spans="1:15" s="14" customFormat="1" ht="16.5" customHeight="1" x14ac:dyDescent="0.25">
      <c r="A279" s="339" t="s">
        <v>90</v>
      </c>
      <c r="B279" s="340" t="s">
        <v>282</v>
      </c>
      <c r="C279" s="340" t="s">
        <v>460</v>
      </c>
      <c r="D279" s="340" t="s">
        <v>461</v>
      </c>
      <c r="E279" s="339">
        <v>18</v>
      </c>
      <c r="F279" s="339">
        <v>2</v>
      </c>
      <c r="G279" s="339">
        <v>0</v>
      </c>
      <c r="H279" s="339">
        <v>0</v>
      </c>
      <c r="I279" s="340" t="s">
        <v>459</v>
      </c>
      <c r="J279" s="350">
        <v>5200</v>
      </c>
      <c r="K279" s="350">
        <v>5200</v>
      </c>
      <c r="L279" s="350">
        <v>7105</v>
      </c>
      <c r="M279" s="351"/>
      <c r="N279" s="348"/>
      <c r="O279" s="351"/>
    </row>
    <row r="280" spans="1:15" s="14" customFormat="1" ht="16.5" customHeight="1" x14ac:dyDescent="0.25">
      <c r="A280" s="339" t="s">
        <v>90</v>
      </c>
      <c r="B280" s="340" t="s">
        <v>447</v>
      </c>
      <c r="C280" s="340" t="s">
        <v>460</v>
      </c>
      <c r="D280" s="340" t="s">
        <v>458</v>
      </c>
      <c r="E280" s="339">
        <v>15</v>
      </c>
      <c r="F280" s="339">
        <v>2</v>
      </c>
      <c r="G280" s="339">
        <v>0</v>
      </c>
      <c r="H280" s="339">
        <v>0</v>
      </c>
      <c r="I280" s="340" t="s">
        <v>459</v>
      </c>
      <c r="J280" s="350">
        <v>6850</v>
      </c>
      <c r="K280" s="350">
        <v>6850</v>
      </c>
      <c r="L280" s="350">
        <v>6850</v>
      </c>
      <c r="M280" s="351"/>
      <c r="N280" s="348"/>
      <c r="O280" s="351"/>
    </row>
    <row r="281" spans="1:15" s="14" customFormat="1" ht="16.5" customHeight="1" x14ac:dyDescent="0.25">
      <c r="A281" s="339" t="s">
        <v>90</v>
      </c>
      <c r="B281" s="340" t="s">
        <v>283</v>
      </c>
      <c r="C281" s="340" t="s">
        <v>460</v>
      </c>
      <c r="D281" s="340" t="s">
        <v>461</v>
      </c>
      <c r="E281" s="339">
        <v>17</v>
      </c>
      <c r="F281" s="339">
        <v>3</v>
      </c>
      <c r="G281" s="339">
        <v>0</v>
      </c>
      <c r="H281" s="339">
        <v>0</v>
      </c>
      <c r="I281" s="340" t="s">
        <v>459</v>
      </c>
      <c r="J281" s="350">
        <v>6178</v>
      </c>
      <c r="K281" s="350">
        <v>7970</v>
      </c>
      <c r="L281" s="350">
        <v>7970</v>
      </c>
      <c r="M281" s="351"/>
      <c r="N281" s="348"/>
      <c r="O281" s="351"/>
    </row>
    <row r="282" spans="1:15" s="14" customFormat="1" ht="16.5" customHeight="1" thickBot="1" x14ac:dyDescent="0.3">
      <c r="A282" s="341" t="s">
        <v>90</v>
      </c>
      <c r="B282" s="203" t="s">
        <v>448</v>
      </c>
      <c r="C282" s="203" t="s">
        <v>460</v>
      </c>
      <c r="D282" s="203" t="s">
        <v>461</v>
      </c>
      <c r="E282" s="341">
        <v>16</v>
      </c>
      <c r="F282" s="341">
        <v>2</v>
      </c>
      <c r="G282" s="341">
        <v>1</v>
      </c>
      <c r="H282" s="341">
        <v>0</v>
      </c>
      <c r="I282" s="203" t="s">
        <v>459</v>
      </c>
      <c r="J282" s="356">
        <v>5953</v>
      </c>
      <c r="K282" s="356">
        <v>5953</v>
      </c>
      <c r="L282" s="356">
        <v>7900</v>
      </c>
      <c r="M282" s="351"/>
      <c r="N282" s="348"/>
      <c r="O282" s="351"/>
    </row>
    <row r="283" spans="1:15" x14ac:dyDescent="0.25">
      <c r="A283" s="393"/>
      <c r="C283" s="391"/>
      <c r="D283" s="391"/>
      <c r="E283" s="74"/>
      <c r="F283" s="74"/>
      <c r="G283" s="74"/>
      <c r="H283" s="84"/>
      <c r="I283" s="83"/>
      <c r="J283" s="83"/>
    </row>
    <row r="284" spans="1:15" x14ac:dyDescent="0.25">
      <c r="A284" s="392" t="s">
        <v>469</v>
      </c>
      <c r="C284" s="392"/>
      <c r="D284" s="392"/>
      <c r="E284" s="74"/>
      <c r="F284" s="74"/>
      <c r="G284" s="74"/>
      <c r="H284" s="84"/>
      <c r="I284" s="83"/>
      <c r="J284" s="83"/>
    </row>
    <row r="285" spans="1:15" ht="10.5" customHeight="1" x14ac:dyDescent="0.25">
      <c r="A285" s="75"/>
      <c r="B285" s="249"/>
      <c r="C285" s="249"/>
      <c r="D285" s="249"/>
      <c r="E285" s="74"/>
      <c r="F285" s="74"/>
      <c r="G285" s="74"/>
      <c r="H285" s="84"/>
      <c r="I285" s="83"/>
      <c r="J285" s="83"/>
    </row>
    <row r="286" spans="1:15" x14ac:dyDescent="0.25">
      <c r="A286" s="97" t="s">
        <v>743</v>
      </c>
    </row>
    <row r="287" spans="1:15" x14ac:dyDescent="0.25">
      <c r="A287" s="97" t="s">
        <v>737</v>
      </c>
    </row>
  </sheetData>
  <sortState ref="A2:O282">
    <sortCondition ref="B2:B284"/>
  </sortState>
  <mergeCells count="2">
    <mergeCell ref="J3:L3"/>
    <mergeCell ref="A2:B2"/>
  </mergeCells>
  <conditionalFormatting sqref="A5:L54 J55:L62 J64:L79 A55:I79 A80:L282">
    <cfRule type="expression" dxfId="19" priority="2">
      <formula>MOD(ROW(),2)=1</formula>
    </cfRule>
  </conditionalFormatting>
  <conditionalFormatting sqref="J63:L63">
    <cfRule type="expression" dxfId="18" priority="1">
      <formula>MOD(ROW(),2)=1</formula>
    </cfRule>
  </conditionalFormatting>
  <hyperlinks>
    <hyperlink ref="A2" location="TOC!A1" display="Return to Table of Contents"/>
  </hyperlinks>
  <printOptions horizontalCentered="1"/>
  <pageMargins left="0.25" right="0.25" top="0.75" bottom="0.75" header="0.3" footer="0.3"/>
  <pageSetup scale="55" fitToHeight="0" pageOrder="overThenDown" orientation="portrait" r:id="rId1"/>
  <headerFooter>
    <oddHeader>&amp;L2011-12 and 2012-13 &amp;"Arial,Italic"Survey of  Allied Dental Education
&amp;"Arial,Regular"Report 2: Dental Assisting Education Programs</oddHeader>
  </headerFooter>
  <rowBreaks count="4" manualBreakCount="4">
    <brk id="49" max="11" man="1"/>
    <brk id="107" max="11" man="1"/>
    <brk id="167" max="11" man="1"/>
    <brk id="225"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6"/>
  <sheetViews>
    <sheetView zoomScaleNormal="100" zoomScaleSheetLayoutView="100" workbookViewId="0">
      <pane ySplit="3" topLeftCell="A4" activePane="bottomLeft" state="frozen"/>
      <selection pane="bottomLeft"/>
    </sheetView>
  </sheetViews>
  <sheetFormatPr defaultColWidth="9.109375" defaultRowHeight="13.2" x14ac:dyDescent="0.25"/>
  <cols>
    <col min="1" max="1" width="5.6640625" style="2" customWidth="1"/>
    <col min="2" max="2" width="51.109375" style="3" customWidth="1"/>
    <col min="3" max="3" width="11.33203125" style="82" bestFit="1" customWidth="1"/>
    <col min="4" max="4" width="15.88671875" style="82" customWidth="1"/>
    <col min="5" max="5" width="12" style="82" customWidth="1"/>
    <col min="6" max="6" width="12.44140625" style="82" customWidth="1"/>
    <col min="7" max="7" width="14.33203125" style="82" customWidth="1"/>
    <col min="8" max="8" width="14" style="82" customWidth="1"/>
    <col min="9" max="16384" width="9.109375" style="3"/>
  </cols>
  <sheetData>
    <row r="1" spans="1:9" x14ac:dyDescent="0.25">
      <c r="A1" s="2" t="s">
        <v>134</v>
      </c>
    </row>
    <row r="2" spans="1:9" ht="13.8" thickBot="1" x14ac:dyDescent="0.3">
      <c r="A2" s="410" t="s">
        <v>10</v>
      </c>
      <c r="B2" s="410"/>
    </row>
    <row r="3" spans="1:9" s="102" customFormat="1" ht="27" thickBot="1" x14ac:dyDescent="0.3">
      <c r="A3" s="381" t="s">
        <v>178</v>
      </c>
      <c r="B3" s="90" t="s">
        <v>179</v>
      </c>
      <c r="C3" s="101" t="s">
        <v>501</v>
      </c>
      <c r="D3" s="101" t="s">
        <v>502</v>
      </c>
      <c r="E3" s="101" t="s">
        <v>503</v>
      </c>
      <c r="F3" s="101" t="s">
        <v>504</v>
      </c>
      <c r="G3" s="101" t="s">
        <v>505</v>
      </c>
      <c r="H3" s="101" t="s">
        <v>506</v>
      </c>
    </row>
    <row r="4" spans="1:9" s="14" customFormat="1" ht="13.5" customHeight="1" x14ac:dyDescent="0.25">
      <c r="A4" s="382" t="s">
        <v>44</v>
      </c>
      <c r="B4" s="336" t="s">
        <v>215</v>
      </c>
      <c r="C4" s="358">
        <v>15800</v>
      </c>
      <c r="D4" s="359">
        <v>0</v>
      </c>
      <c r="E4" s="358">
        <v>98</v>
      </c>
      <c r="F4" s="358">
        <v>846</v>
      </c>
      <c r="G4" s="360">
        <v>0</v>
      </c>
      <c r="H4" s="360">
        <v>0</v>
      </c>
      <c r="I4" s="361"/>
    </row>
    <row r="5" spans="1:9" s="14" customFormat="1" ht="13.5" customHeight="1" x14ac:dyDescent="0.25">
      <c r="A5" s="382" t="s">
        <v>44</v>
      </c>
      <c r="B5" s="336" t="s">
        <v>285</v>
      </c>
      <c r="C5" s="350">
        <v>6384</v>
      </c>
      <c r="D5" s="336">
        <v>25</v>
      </c>
      <c r="E5" s="336">
        <v>130</v>
      </c>
      <c r="F5" s="350">
        <v>1400</v>
      </c>
      <c r="G5" s="336">
        <v>0</v>
      </c>
      <c r="H5" s="336">
        <v>300</v>
      </c>
      <c r="I5" s="361"/>
    </row>
    <row r="6" spans="1:9" s="14" customFormat="1" ht="13.5" customHeight="1" x14ac:dyDescent="0.25">
      <c r="A6" s="382" t="s">
        <v>44</v>
      </c>
      <c r="B6" s="336" t="s">
        <v>286</v>
      </c>
      <c r="C6" s="350">
        <v>6900</v>
      </c>
      <c r="D6" s="336">
        <v>400</v>
      </c>
      <c r="E6" s="336">
        <v>265</v>
      </c>
      <c r="F6" s="336">
        <v>895</v>
      </c>
      <c r="G6" s="336">
        <v>0</v>
      </c>
      <c r="H6" s="350">
        <v>1335</v>
      </c>
      <c r="I6" s="361"/>
    </row>
    <row r="7" spans="1:9" s="14" customFormat="1" ht="13.5" customHeight="1" x14ac:dyDescent="0.25">
      <c r="A7" s="382" t="s">
        <v>44</v>
      </c>
      <c r="B7" s="336" t="s">
        <v>507</v>
      </c>
      <c r="C7" s="350">
        <v>8384</v>
      </c>
      <c r="D7" s="336">
        <v>0</v>
      </c>
      <c r="E7" s="336">
        <v>200</v>
      </c>
      <c r="F7" s="336">
        <v>400</v>
      </c>
      <c r="G7" s="336">
        <v>200</v>
      </c>
      <c r="H7" s="336">
        <v>460</v>
      </c>
      <c r="I7" s="361"/>
    </row>
    <row r="8" spans="1:9" s="14" customFormat="1" ht="13.5" customHeight="1" x14ac:dyDescent="0.25">
      <c r="A8" s="382" t="s">
        <v>44</v>
      </c>
      <c r="B8" s="336" t="s">
        <v>288</v>
      </c>
      <c r="C8" s="350">
        <v>4860</v>
      </c>
      <c r="D8" s="336">
        <v>75</v>
      </c>
      <c r="E8" s="336">
        <v>100</v>
      </c>
      <c r="F8" s="336">
        <v>250</v>
      </c>
      <c r="G8" s="336">
        <v>405</v>
      </c>
      <c r="H8" s="336">
        <v>0</v>
      </c>
      <c r="I8" s="361"/>
    </row>
    <row r="9" spans="1:9" s="14" customFormat="1" ht="13.5" customHeight="1" x14ac:dyDescent="0.25">
      <c r="A9" s="382" t="s">
        <v>44</v>
      </c>
      <c r="B9" s="336" t="s">
        <v>187</v>
      </c>
      <c r="C9" s="350">
        <v>6530</v>
      </c>
      <c r="D9" s="336">
        <v>150</v>
      </c>
      <c r="E9" s="336">
        <v>200</v>
      </c>
      <c r="F9" s="336">
        <v>200</v>
      </c>
      <c r="G9" s="336">
        <v>50</v>
      </c>
      <c r="H9" s="336">
        <v>120</v>
      </c>
      <c r="I9" s="361"/>
    </row>
    <row r="10" spans="1:9" s="14" customFormat="1" ht="13.5" customHeight="1" x14ac:dyDescent="0.25">
      <c r="A10" s="382" t="s">
        <v>46</v>
      </c>
      <c r="B10" s="336" t="s">
        <v>289</v>
      </c>
      <c r="C10" s="350">
        <v>5236</v>
      </c>
      <c r="D10" s="336">
        <v>50</v>
      </c>
      <c r="E10" s="336">
        <v>195</v>
      </c>
      <c r="F10" s="336">
        <v>875</v>
      </c>
      <c r="G10" s="350">
        <v>1620</v>
      </c>
      <c r="H10" s="336">
        <v>0</v>
      </c>
      <c r="I10" s="361"/>
    </row>
    <row r="11" spans="1:9" s="14" customFormat="1" ht="13.5" customHeight="1" x14ac:dyDescent="0.25">
      <c r="A11" s="382" t="s">
        <v>48</v>
      </c>
      <c r="B11" s="336" t="s">
        <v>189</v>
      </c>
      <c r="C11" s="350">
        <v>2120</v>
      </c>
      <c r="D11" s="336">
        <v>0</v>
      </c>
      <c r="E11" s="336">
        <v>250</v>
      </c>
      <c r="F11" s="336">
        <v>620</v>
      </c>
      <c r="G11" s="336">
        <v>910</v>
      </c>
      <c r="H11" s="336">
        <v>150</v>
      </c>
      <c r="I11" s="361"/>
    </row>
    <row r="12" spans="1:9" s="14" customFormat="1" ht="13.5" customHeight="1" x14ac:dyDescent="0.25">
      <c r="A12" s="382" t="s">
        <v>48</v>
      </c>
      <c r="B12" s="336" t="s">
        <v>190</v>
      </c>
      <c r="C12" s="350">
        <v>2626</v>
      </c>
      <c r="D12" s="336">
        <v>150</v>
      </c>
      <c r="E12" s="336">
        <v>250</v>
      </c>
      <c r="F12" s="336">
        <v>600</v>
      </c>
      <c r="G12" s="336">
        <v>330</v>
      </c>
      <c r="H12" s="336">
        <v>250</v>
      </c>
      <c r="I12" s="361"/>
    </row>
    <row r="13" spans="1:9" s="14" customFormat="1" ht="13.5" customHeight="1" x14ac:dyDescent="0.25">
      <c r="A13" s="382" t="s">
        <v>48</v>
      </c>
      <c r="B13" s="336" t="s">
        <v>191</v>
      </c>
      <c r="C13" s="350">
        <v>2356</v>
      </c>
      <c r="D13" s="336">
        <v>925</v>
      </c>
      <c r="E13" s="336">
        <v>80</v>
      </c>
      <c r="F13" s="336">
        <v>100</v>
      </c>
      <c r="G13" s="336">
        <v>480</v>
      </c>
      <c r="H13" s="336">
        <v>0</v>
      </c>
      <c r="I13" s="361"/>
    </row>
    <row r="14" spans="1:9" s="14" customFormat="1" ht="13.5" customHeight="1" x14ac:dyDescent="0.25">
      <c r="A14" s="382" t="s">
        <v>50</v>
      </c>
      <c r="B14" s="336" t="s">
        <v>290</v>
      </c>
      <c r="C14" s="350">
        <v>2530</v>
      </c>
      <c r="D14" s="336">
        <v>50</v>
      </c>
      <c r="E14" s="336">
        <v>285</v>
      </c>
      <c r="F14" s="336">
        <v>573</v>
      </c>
      <c r="G14" s="336">
        <v>580</v>
      </c>
      <c r="H14" s="336">
        <v>660</v>
      </c>
      <c r="I14" s="361"/>
    </row>
    <row r="15" spans="1:9" s="14" customFormat="1" ht="13.5" customHeight="1" x14ac:dyDescent="0.25">
      <c r="A15" s="382" t="s">
        <v>50</v>
      </c>
      <c r="B15" s="336" t="s">
        <v>291</v>
      </c>
      <c r="C15" s="350">
        <v>3510</v>
      </c>
      <c r="D15" s="336">
        <v>140</v>
      </c>
      <c r="E15" s="336">
        <v>300</v>
      </c>
      <c r="F15" s="336">
        <v>600</v>
      </c>
      <c r="G15" s="336">
        <v>642</v>
      </c>
      <c r="H15" s="336">
        <v>628</v>
      </c>
      <c r="I15" s="361"/>
    </row>
    <row r="16" spans="1:9" s="14" customFormat="1" ht="13.5" customHeight="1" x14ac:dyDescent="0.25">
      <c r="A16" s="382" t="s">
        <v>52</v>
      </c>
      <c r="B16" s="336" t="s">
        <v>192</v>
      </c>
      <c r="C16" s="350">
        <v>1631</v>
      </c>
      <c r="D16" s="336">
        <v>540</v>
      </c>
      <c r="E16" s="336">
        <v>280</v>
      </c>
      <c r="F16" s="336">
        <v>549</v>
      </c>
      <c r="G16" s="336">
        <v>283</v>
      </c>
      <c r="H16" s="350">
        <v>1044</v>
      </c>
      <c r="I16" s="361"/>
    </row>
    <row r="17" spans="1:9" s="14" customFormat="1" ht="13.5" customHeight="1" x14ac:dyDescent="0.25">
      <c r="A17" s="382" t="s">
        <v>52</v>
      </c>
      <c r="B17" s="336" t="s">
        <v>292</v>
      </c>
      <c r="C17" s="350">
        <v>1104</v>
      </c>
      <c r="D17" s="336">
        <v>48</v>
      </c>
      <c r="E17" s="336">
        <v>110</v>
      </c>
      <c r="F17" s="336">
        <v>210</v>
      </c>
      <c r="G17" s="336">
        <v>0</v>
      </c>
      <c r="H17" s="336">
        <v>67</v>
      </c>
      <c r="I17" s="361"/>
    </row>
    <row r="18" spans="1:9" s="14" customFormat="1" ht="13.5" customHeight="1" x14ac:dyDescent="0.25">
      <c r="A18" s="382" t="s">
        <v>52</v>
      </c>
      <c r="B18" s="336" t="s">
        <v>293</v>
      </c>
      <c r="C18" s="350">
        <v>1500</v>
      </c>
      <c r="D18" s="336">
        <v>500</v>
      </c>
      <c r="E18" s="336">
        <v>200</v>
      </c>
      <c r="F18" s="336">
        <v>400</v>
      </c>
      <c r="G18" s="336">
        <v>0</v>
      </c>
      <c r="H18" s="336">
        <v>350</v>
      </c>
      <c r="I18" s="361"/>
    </row>
    <row r="19" spans="1:9" s="14" customFormat="1" ht="13.5" customHeight="1" x14ac:dyDescent="0.25">
      <c r="A19" s="382" t="s">
        <v>52</v>
      </c>
      <c r="B19" s="336" t="s">
        <v>294</v>
      </c>
      <c r="C19" s="336">
        <v>644</v>
      </c>
      <c r="D19" s="336">
        <v>0</v>
      </c>
      <c r="E19" s="336">
        <v>100</v>
      </c>
      <c r="F19" s="336">
        <v>250</v>
      </c>
      <c r="G19" s="336">
        <v>240</v>
      </c>
      <c r="H19" s="336">
        <v>0</v>
      </c>
      <c r="I19" s="361"/>
    </row>
    <row r="20" spans="1:9" s="14" customFormat="1" ht="13.5" customHeight="1" x14ac:dyDescent="0.25">
      <c r="A20" s="382" t="s">
        <v>52</v>
      </c>
      <c r="B20" s="336" t="s">
        <v>295</v>
      </c>
      <c r="C20" s="350">
        <v>2024</v>
      </c>
      <c r="D20" s="336">
        <v>950</v>
      </c>
      <c r="E20" s="336">
        <v>225</v>
      </c>
      <c r="F20" s="336">
        <v>600</v>
      </c>
      <c r="G20" s="336">
        <v>75</v>
      </c>
      <c r="H20" s="336">
        <v>150</v>
      </c>
      <c r="I20" s="361"/>
    </row>
    <row r="21" spans="1:9" s="14" customFormat="1" ht="13.5" customHeight="1" x14ac:dyDescent="0.25">
      <c r="A21" s="382" t="s">
        <v>52</v>
      </c>
      <c r="B21" s="336" t="s">
        <v>296</v>
      </c>
      <c r="C21" s="350">
        <v>1639</v>
      </c>
      <c r="D21" s="336">
        <v>470</v>
      </c>
      <c r="E21" s="336">
        <v>210</v>
      </c>
      <c r="F21" s="336">
        <v>800</v>
      </c>
      <c r="G21" s="336">
        <v>100</v>
      </c>
      <c r="H21" s="336">
        <v>300</v>
      </c>
      <c r="I21" s="361"/>
    </row>
    <row r="22" spans="1:9" s="14" customFormat="1" ht="13.5" customHeight="1" x14ac:dyDescent="0.25">
      <c r="A22" s="382" t="s">
        <v>52</v>
      </c>
      <c r="B22" s="336" t="s">
        <v>297</v>
      </c>
      <c r="C22" s="336">
        <v>952</v>
      </c>
      <c r="D22" s="350">
        <v>1300</v>
      </c>
      <c r="E22" s="336">
        <v>200</v>
      </c>
      <c r="F22" s="336">
        <v>500</v>
      </c>
      <c r="G22" s="336">
        <v>100</v>
      </c>
      <c r="H22" s="336">
        <v>570</v>
      </c>
      <c r="I22" s="361"/>
    </row>
    <row r="23" spans="1:9" s="14" customFormat="1" ht="13.5" customHeight="1" x14ac:dyDescent="0.25">
      <c r="A23" s="382" t="s">
        <v>52</v>
      </c>
      <c r="B23" s="336" t="s">
        <v>298</v>
      </c>
      <c r="C23" s="336">
        <v>832</v>
      </c>
      <c r="D23" s="350">
        <v>1000</v>
      </c>
      <c r="E23" s="336">
        <v>150</v>
      </c>
      <c r="F23" s="336">
        <v>300</v>
      </c>
      <c r="G23" s="336">
        <v>0</v>
      </c>
      <c r="H23" s="336">
        <v>0</v>
      </c>
      <c r="I23" s="361"/>
    </row>
    <row r="24" spans="1:9" s="14" customFormat="1" ht="13.5" customHeight="1" x14ac:dyDescent="0.25">
      <c r="A24" s="382" t="s">
        <v>52</v>
      </c>
      <c r="B24" s="336" t="s">
        <v>299</v>
      </c>
      <c r="C24" s="350">
        <v>2070</v>
      </c>
      <c r="D24" s="336">
        <v>650</v>
      </c>
      <c r="E24" s="336">
        <v>200</v>
      </c>
      <c r="F24" s="336">
        <v>650</v>
      </c>
      <c r="G24" s="336">
        <v>0</v>
      </c>
      <c r="H24" s="336">
        <v>600</v>
      </c>
      <c r="I24" s="361"/>
    </row>
    <row r="25" spans="1:9" s="14" customFormat="1" ht="13.5" customHeight="1" x14ac:dyDescent="0.25">
      <c r="A25" s="382" t="s">
        <v>52</v>
      </c>
      <c r="B25" s="336" t="s">
        <v>193</v>
      </c>
      <c r="C25" s="350">
        <v>1426</v>
      </c>
      <c r="D25" s="336">
        <v>50</v>
      </c>
      <c r="E25" s="336">
        <v>120</v>
      </c>
      <c r="F25" s="336">
        <v>360</v>
      </c>
      <c r="G25" s="336">
        <v>363</v>
      </c>
      <c r="H25" s="336">
        <v>600</v>
      </c>
      <c r="I25" s="361"/>
    </row>
    <row r="26" spans="1:9" s="14" customFormat="1" ht="13.5" customHeight="1" x14ac:dyDescent="0.25">
      <c r="A26" s="382" t="s">
        <v>52</v>
      </c>
      <c r="B26" s="336" t="s">
        <v>194</v>
      </c>
      <c r="C26" s="350">
        <v>2085</v>
      </c>
      <c r="D26" s="336">
        <v>898</v>
      </c>
      <c r="E26" s="336">
        <v>150</v>
      </c>
      <c r="F26" s="350">
        <v>1130</v>
      </c>
      <c r="G26" s="336">
        <v>404</v>
      </c>
      <c r="H26" s="336">
        <v>690</v>
      </c>
      <c r="I26" s="361"/>
    </row>
    <row r="27" spans="1:9" s="14" customFormat="1" ht="13.5" customHeight="1" x14ac:dyDescent="0.25">
      <c r="A27" s="382" t="s">
        <v>52</v>
      </c>
      <c r="B27" s="336" t="s">
        <v>195</v>
      </c>
      <c r="C27" s="350">
        <v>2500</v>
      </c>
      <c r="D27" s="336">
        <v>700</v>
      </c>
      <c r="E27" s="336">
        <v>100</v>
      </c>
      <c r="F27" s="336">
        <v>350</v>
      </c>
      <c r="G27" s="336">
        <v>150</v>
      </c>
      <c r="H27" s="336">
        <v>0</v>
      </c>
      <c r="I27" s="361"/>
    </row>
    <row r="28" spans="1:9" s="14" customFormat="1" ht="13.5" customHeight="1" x14ac:dyDescent="0.25">
      <c r="A28" s="382" t="s">
        <v>52</v>
      </c>
      <c r="B28" s="336" t="s">
        <v>300</v>
      </c>
      <c r="C28" s="350">
        <v>5403</v>
      </c>
      <c r="D28" s="336">
        <v>0</v>
      </c>
      <c r="E28" s="336">
        <v>125</v>
      </c>
      <c r="F28" s="336">
        <v>250</v>
      </c>
      <c r="G28" s="336">
        <v>0</v>
      </c>
      <c r="H28" s="336">
        <v>6</v>
      </c>
      <c r="I28" s="361"/>
    </row>
    <row r="29" spans="1:9" s="14" customFormat="1" ht="13.5" customHeight="1" x14ac:dyDescent="0.25">
      <c r="A29" s="382" t="s">
        <v>52</v>
      </c>
      <c r="B29" s="336" t="s">
        <v>301</v>
      </c>
      <c r="C29" s="350">
        <v>17200</v>
      </c>
      <c r="D29" s="336">
        <v>0</v>
      </c>
      <c r="E29" s="336">
        <v>160</v>
      </c>
      <c r="F29" s="350">
        <v>2334</v>
      </c>
      <c r="G29" s="336">
        <v>400</v>
      </c>
      <c r="H29" s="336">
        <v>0</v>
      </c>
      <c r="I29" s="361"/>
    </row>
    <row r="30" spans="1:9" s="14" customFormat="1" ht="13.5" customHeight="1" x14ac:dyDescent="0.25">
      <c r="A30" s="382" t="s">
        <v>52</v>
      </c>
      <c r="B30" s="336" t="s">
        <v>302</v>
      </c>
      <c r="C30" s="350">
        <v>17550</v>
      </c>
      <c r="D30" s="336">
        <v>400</v>
      </c>
      <c r="E30" s="336">
        <v>0</v>
      </c>
      <c r="F30" s="350">
        <v>2000</v>
      </c>
      <c r="G30" s="336">
        <v>350</v>
      </c>
      <c r="H30" s="336">
        <v>0</v>
      </c>
      <c r="I30" s="361"/>
    </row>
    <row r="31" spans="1:9" s="14" customFormat="1" ht="13.5" customHeight="1" x14ac:dyDescent="0.25">
      <c r="A31" s="382" t="s">
        <v>52</v>
      </c>
      <c r="B31" s="336" t="s">
        <v>303</v>
      </c>
      <c r="C31" s="350">
        <v>17200</v>
      </c>
      <c r="D31" s="336">
        <v>400</v>
      </c>
      <c r="E31" s="336">
        <v>200</v>
      </c>
      <c r="F31" s="350">
        <v>1200</v>
      </c>
      <c r="G31" s="336">
        <v>400</v>
      </c>
      <c r="H31" s="336">
        <v>160</v>
      </c>
      <c r="I31" s="361"/>
    </row>
    <row r="32" spans="1:9" s="14" customFormat="1" ht="13.5" customHeight="1" x14ac:dyDescent="0.25">
      <c r="A32" s="382" t="s">
        <v>52</v>
      </c>
      <c r="B32" s="336" t="s">
        <v>644</v>
      </c>
      <c r="C32" s="350">
        <v>1886</v>
      </c>
      <c r="D32" s="336">
        <v>50</v>
      </c>
      <c r="E32" s="336">
        <v>150</v>
      </c>
      <c r="F32" s="336">
        <v>500</v>
      </c>
      <c r="G32" s="336">
        <v>0</v>
      </c>
      <c r="H32" s="336">
        <v>0</v>
      </c>
      <c r="I32" s="361"/>
    </row>
    <row r="33" spans="1:9" s="14" customFormat="1" ht="13.5" customHeight="1" x14ac:dyDescent="0.25">
      <c r="A33" s="382" t="s">
        <v>52</v>
      </c>
      <c r="B33" s="336" t="s">
        <v>304</v>
      </c>
      <c r="C33" s="350">
        <v>1357</v>
      </c>
      <c r="D33" s="336">
        <v>575</v>
      </c>
      <c r="E33" s="336">
        <v>165</v>
      </c>
      <c r="F33" s="336">
        <v>300</v>
      </c>
      <c r="G33" s="336">
        <v>265</v>
      </c>
      <c r="H33" s="336">
        <v>265</v>
      </c>
      <c r="I33" s="361"/>
    </row>
    <row r="34" spans="1:9" s="14" customFormat="1" ht="13.5" customHeight="1" x14ac:dyDescent="0.25">
      <c r="A34" s="382" t="s">
        <v>52</v>
      </c>
      <c r="B34" s="336" t="s">
        <v>305</v>
      </c>
      <c r="C34" s="350">
        <v>1196</v>
      </c>
      <c r="D34" s="336">
        <v>950</v>
      </c>
      <c r="E34" s="336">
        <v>75</v>
      </c>
      <c r="F34" s="336">
        <v>350</v>
      </c>
      <c r="G34" s="336">
        <v>50</v>
      </c>
      <c r="H34" s="336">
        <v>679</v>
      </c>
      <c r="I34" s="361"/>
    </row>
    <row r="35" spans="1:9" s="14" customFormat="1" ht="13.5" customHeight="1" x14ac:dyDescent="0.25">
      <c r="A35" s="382" t="s">
        <v>52</v>
      </c>
      <c r="B35" s="336" t="s">
        <v>196</v>
      </c>
      <c r="C35" s="350">
        <v>1296</v>
      </c>
      <c r="D35" s="350">
        <v>1200</v>
      </c>
      <c r="E35" s="336">
        <v>400</v>
      </c>
      <c r="F35" s="336">
        <v>600</v>
      </c>
      <c r="G35" s="336">
        <v>0</v>
      </c>
      <c r="H35" s="336">
        <v>500</v>
      </c>
      <c r="I35" s="361"/>
    </row>
    <row r="36" spans="1:9" s="14" customFormat="1" ht="13.5" customHeight="1" x14ac:dyDescent="0.25">
      <c r="A36" s="382" t="s">
        <v>52</v>
      </c>
      <c r="B36" s="336" t="s">
        <v>197</v>
      </c>
      <c r="C36" s="350">
        <v>1449</v>
      </c>
      <c r="D36" s="350">
        <v>1700</v>
      </c>
      <c r="E36" s="336">
        <v>300</v>
      </c>
      <c r="F36" s="336">
        <v>500</v>
      </c>
      <c r="G36" s="336">
        <v>0</v>
      </c>
      <c r="H36" s="336">
        <v>450</v>
      </c>
      <c r="I36" s="361"/>
    </row>
    <row r="37" spans="1:9" s="14" customFormat="1" ht="13.5" customHeight="1" x14ac:dyDescent="0.25">
      <c r="A37" s="382" t="s">
        <v>52</v>
      </c>
      <c r="B37" s="336" t="s">
        <v>306</v>
      </c>
      <c r="C37" s="350">
        <v>1168</v>
      </c>
      <c r="D37" s="336">
        <v>500</v>
      </c>
      <c r="E37" s="336">
        <v>200</v>
      </c>
      <c r="F37" s="336">
        <v>450</v>
      </c>
      <c r="G37" s="336">
        <v>0</v>
      </c>
      <c r="H37" s="336">
        <v>425</v>
      </c>
      <c r="I37" s="361"/>
    </row>
    <row r="38" spans="1:9" s="14" customFormat="1" ht="13.5" customHeight="1" x14ac:dyDescent="0.25">
      <c r="A38" s="382" t="s">
        <v>52</v>
      </c>
      <c r="B38" s="336" t="s">
        <v>307</v>
      </c>
      <c r="C38" s="350">
        <v>1134</v>
      </c>
      <c r="D38" s="336">
        <v>350</v>
      </c>
      <c r="E38" s="336">
        <v>350</v>
      </c>
      <c r="F38" s="336">
        <v>230</v>
      </c>
      <c r="G38" s="336">
        <v>300</v>
      </c>
      <c r="H38" s="336">
        <v>940</v>
      </c>
      <c r="I38" s="361"/>
    </row>
    <row r="39" spans="1:9" s="14" customFormat="1" ht="13.5" customHeight="1" x14ac:dyDescent="0.25">
      <c r="A39" s="382" t="s">
        <v>52</v>
      </c>
      <c r="B39" s="336" t="s">
        <v>198</v>
      </c>
      <c r="C39" s="336">
        <v>520</v>
      </c>
      <c r="D39" s="336">
        <v>375</v>
      </c>
      <c r="E39" s="336">
        <v>100</v>
      </c>
      <c r="F39" s="336">
        <v>150</v>
      </c>
      <c r="G39" s="336">
        <v>0</v>
      </c>
      <c r="H39" s="336">
        <v>300</v>
      </c>
      <c r="I39" s="361"/>
    </row>
    <row r="40" spans="1:9" s="14" customFormat="1" ht="13.5" customHeight="1" x14ac:dyDescent="0.25">
      <c r="A40" s="382" t="s">
        <v>54</v>
      </c>
      <c r="B40" s="336" t="s">
        <v>308</v>
      </c>
      <c r="C40" s="350">
        <v>6109</v>
      </c>
      <c r="D40" s="336">
        <v>0</v>
      </c>
      <c r="E40" s="336">
        <v>150</v>
      </c>
      <c r="F40" s="336">
        <v>675</v>
      </c>
      <c r="G40" s="336">
        <v>295</v>
      </c>
      <c r="H40" s="336">
        <v>481</v>
      </c>
      <c r="I40" s="361"/>
    </row>
    <row r="41" spans="1:9" s="14" customFormat="1" ht="13.5" customHeight="1" x14ac:dyDescent="0.25">
      <c r="A41" s="382" t="s">
        <v>54</v>
      </c>
      <c r="B41" s="336" t="s">
        <v>309</v>
      </c>
      <c r="C41" s="350">
        <v>15435</v>
      </c>
      <c r="D41" s="336">
        <v>0</v>
      </c>
      <c r="E41" s="336">
        <v>255</v>
      </c>
      <c r="F41" s="336">
        <v>700</v>
      </c>
      <c r="G41" s="336">
        <v>0</v>
      </c>
      <c r="H41" s="336">
        <v>0</v>
      </c>
      <c r="I41" s="361"/>
    </row>
    <row r="42" spans="1:9" s="14" customFormat="1" ht="13.5" customHeight="1" x14ac:dyDescent="0.25">
      <c r="A42" s="382" t="s">
        <v>54</v>
      </c>
      <c r="B42" s="336" t="s">
        <v>310</v>
      </c>
      <c r="C42" s="350">
        <v>2589</v>
      </c>
      <c r="D42" s="336">
        <v>253</v>
      </c>
      <c r="E42" s="336">
        <v>200</v>
      </c>
      <c r="F42" s="336">
        <v>266</v>
      </c>
      <c r="G42" s="336">
        <v>125</v>
      </c>
      <c r="H42" s="336">
        <v>88</v>
      </c>
      <c r="I42" s="361"/>
    </row>
    <row r="43" spans="1:9" s="14" customFormat="1" ht="13.5" customHeight="1" x14ac:dyDescent="0.25">
      <c r="A43" s="382" t="s">
        <v>54</v>
      </c>
      <c r="B43" s="336" t="s">
        <v>311</v>
      </c>
      <c r="C43" s="350">
        <v>5299</v>
      </c>
      <c r="D43" s="336">
        <v>100</v>
      </c>
      <c r="E43" s="336">
        <v>200</v>
      </c>
      <c r="F43" s="336">
        <v>874</v>
      </c>
      <c r="G43" s="336">
        <v>0</v>
      </c>
      <c r="H43" s="350">
        <v>1712</v>
      </c>
      <c r="I43" s="361"/>
    </row>
    <row r="44" spans="1:9" s="14" customFormat="1" ht="13.5" customHeight="1" x14ac:dyDescent="0.25">
      <c r="A44" s="382" t="s">
        <v>54</v>
      </c>
      <c r="B44" s="336" t="s">
        <v>199</v>
      </c>
      <c r="C44" s="350">
        <v>5882</v>
      </c>
      <c r="D44" s="336">
        <v>225</v>
      </c>
      <c r="E44" s="336">
        <v>175</v>
      </c>
      <c r="F44" s="336">
        <v>750</v>
      </c>
      <c r="G44" s="336">
        <v>250</v>
      </c>
      <c r="H44" s="336">
        <v>425</v>
      </c>
      <c r="I44" s="361"/>
    </row>
    <row r="45" spans="1:9" s="14" customFormat="1" ht="13.5" customHeight="1" x14ac:dyDescent="0.25">
      <c r="A45" s="382" t="s">
        <v>56</v>
      </c>
      <c r="B45" s="336" t="s">
        <v>312</v>
      </c>
      <c r="C45" s="350">
        <v>3300</v>
      </c>
      <c r="D45" s="336">
        <v>37</v>
      </c>
      <c r="E45" s="336">
        <v>137</v>
      </c>
      <c r="F45" s="336">
        <v>285</v>
      </c>
      <c r="G45" s="336">
        <v>0</v>
      </c>
      <c r="H45" s="336">
        <v>635</v>
      </c>
      <c r="I45" s="361"/>
    </row>
    <row r="46" spans="1:9" s="14" customFormat="1" ht="13.5" customHeight="1" x14ac:dyDescent="0.25">
      <c r="A46" s="382" t="s">
        <v>56</v>
      </c>
      <c r="B46" s="336" t="s">
        <v>645</v>
      </c>
      <c r="C46" s="350">
        <v>18500</v>
      </c>
      <c r="D46" s="336">
        <v>0</v>
      </c>
      <c r="E46" s="336">
        <v>100</v>
      </c>
      <c r="F46" s="350">
        <v>1300</v>
      </c>
      <c r="G46" s="336">
        <v>0</v>
      </c>
      <c r="H46" s="336">
        <v>450</v>
      </c>
      <c r="I46" s="361"/>
    </row>
    <row r="47" spans="1:9" s="14" customFormat="1" ht="13.5" customHeight="1" x14ac:dyDescent="0.25">
      <c r="A47" s="382" t="s">
        <v>56</v>
      </c>
      <c r="B47" s="336" t="s">
        <v>313</v>
      </c>
      <c r="C47" s="350">
        <v>3598</v>
      </c>
      <c r="D47" s="336">
        <v>100</v>
      </c>
      <c r="E47" s="336">
        <v>200</v>
      </c>
      <c r="F47" s="350">
        <v>1000</v>
      </c>
      <c r="G47" s="336">
        <v>494</v>
      </c>
      <c r="H47" s="336">
        <v>450</v>
      </c>
      <c r="I47" s="361"/>
    </row>
    <row r="48" spans="1:9" s="14" customFormat="1" ht="13.5" customHeight="1" x14ac:dyDescent="0.25">
      <c r="A48" s="382" t="s">
        <v>56</v>
      </c>
      <c r="B48" s="336" t="s">
        <v>314</v>
      </c>
      <c r="C48" s="350">
        <v>3300</v>
      </c>
      <c r="D48" s="336">
        <v>130</v>
      </c>
      <c r="E48" s="336">
        <v>225</v>
      </c>
      <c r="F48" s="336">
        <v>400</v>
      </c>
      <c r="G48" s="336">
        <v>0</v>
      </c>
      <c r="H48" s="336">
        <v>550</v>
      </c>
      <c r="I48" s="361"/>
    </row>
    <row r="49" spans="1:9" s="14" customFormat="1" ht="13.5" customHeight="1" x14ac:dyDescent="0.25">
      <c r="A49" s="382" t="s">
        <v>60</v>
      </c>
      <c r="B49" s="336" t="s">
        <v>315</v>
      </c>
      <c r="C49" s="350">
        <v>3444</v>
      </c>
      <c r="D49" s="336">
        <v>0</v>
      </c>
      <c r="E49" s="336">
        <v>119</v>
      </c>
      <c r="F49" s="336">
        <v>331</v>
      </c>
      <c r="G49" s="336">
        <v>0</v>
      </c>
      <c r="H49" s="336">
        <v>375</v>
      </c>
      <c r="I49" s="361"/>
    </row>
    <row r="50" spans="1:9" s="14" customFormat="1" ht="13.5" customHeight="1" x14ac:dyDescent="0.25">
      <c r="A50" s="382" t="s">
        <v>60</v>
      </c>
      <c r="B50" s="336" t="s">
        <v>200</v>
      </c>
      <c r="C50" s="350">
        <v>5100</v>
      </c>
      <c r="D50" s="336">
        <v>130</v>
      </c>
      <c r="E50" s="336">
        <v>80</v>
      </c>
      <c r="F50" s="336">
        <v>800</v>
      </c>
      <c r="G50" s="336">
        <v>569</v>
      </c>
      <c r="H50" s="336">
        <v>0</v>
      </c>
      <c r="I50" s="361"/>
    </row>
    <row r="51" spans="1:9" s="14" customFormat="1" ht="13.5" customHeight="1" x14ac:dyDescent="0.25">
      <c r="A51" s="382" t="s">
        <v>60</v>
      </c>
      <c r="B51" s="336" t="s">
        <v>201</v>
      </c>
      <c r="C51" s="350">
        <v>4131</v>
      </c>
      <c r="D51" s="336">
        <v>565</v>
      </c>
      <c r="E51" s="336">
        <v>160</v>
      </c>
      <c r="F51" s="336">
        <v>740</v>
      </c>
      <c r="G51" s="336">
        <v>796</v>
      </c>
      <c r="H51" s="336">
        <v>913</v>
      </c>
      <c r="I51" s="361"/>
    </row>
    <row r="52" spans="1:9" s="14" customFormat="1" ht="13.5" customHeight="1" x14ac:dyDescent="0.25">
      <c r="A52" s="382" t="s">
        <v>60</v>
      </c>
      <c r="B52" s="336" t="s">
        <v>316</v>
      </c>
      <c r="C52" s="350">
        <v>3592</v>
      </c>
      <c r="D52" s="336">
        <v>5</v>
      </c>
      <c r="E52" s="336">
        <v>175</v>
      </c>
      <c r="F52" s="336">
        <v>475</v>
      </c>
      <c r="G52" s="336">
        <v>180</v>
      </c>
      <c r="H52" s="336">
        <v>300</v>
      </c>
      <c r="I52" s="361"/>
    </row>
    <row r="53" spans="1:9" s="14" customFormat="1" ht="13.5" customHeight="1" x14ac:dyDescent="0.25">
      <c r="A53" s="382" t="s">
        <v>60</v>
      </c>
      <c r="B53" s="336" t="s">
        <v>647</v>
      </c>
      <c r="C53" s="350">
        <v>3980</v>
      </c>
      <c r="D53" s="336">
        <v>300</v>
      </c>
      <c r="E53" s="336">
        <v>150</v>
      </c>
      <c r="F53" s="350">
        <v>1200</v>
      </c>
      <c r="G53" s="336">
        <v>552</v>
      </c>
      <c r="H53" s="336">
        <v>576</v>
      </c>
      <c r="I53" s="361"/>
    </row>
    <row r="54" spans="1:9" s="14" customFormat="1" ht="13.5" customHeight="1" x14ac:dyDescent="0.25">
      <c r="A54" s="382" t="s">
        <v>60</v>
      </c>
      <c r="B54" s="336" t="s">
        <v>317</v>
      </c>
      <c r="C54" s="350">
        <v>3296</v>
      </c>
      <c r="D54" s="336">
        <v>74</v>
      </c>
      <c r="E54" s="336">
        <v>300</v>
      </c>
      <c r="F54" s="336">
        <v>345</v>
      </c>
      <c r="G54" s="336">
        <v>120</v>
      </c>
      <c r="H54" s="336">
        <v>375</v>
      </c>
      <c r="I54" s="361"/>
    </row>
    <row r="55" spans="1:9" s="14" customFormat="1" ht="13.5" customHeight="1" x14ac:dyDescent="0.25">
      <c r="A55" s="382" t="s">
        <v>60</v>
      </c>
      <c r="B55" s="336" t="s">
        <v>202</v>
      </c>
      <c r="C55" s="350">
        <v>4196</v>
      </c>
      <c r="D55" s="336">
        <v>0</v>
      </c>
      <c r="E55" s="336">
        <v>329</v>
      </c>
      <c r="F55" s="336">
        <v>838</v>
      </c>
      <c r="G55" s="336">
        <v>252</v>
      </c>
      <c r="H55" s="336">
        <v>900</v>
      </c>
      <c r="I55" s="361"/>
    </row>
    <row r="56" spans="1:9" s="14" customFormat="1" ht="13.5" customHeight="1" x14ac:dyDescent="0.25">
      <c r="A56" s="382" t="s">
        <v>60</v>
      </c>
      <c r="B56" s="336" t="s">
        <v>318</v>
      </c>
      <c r="C56" s="350">
        <v>3555</v>
      </c>
      <c r="D56" s="336">
        <v>50</v>
      </c>
      <c r="E56" s="336">
        <v>200</v>
      </c>
      <c r="F56" s="336">
        <v>300</v>
      </c>
      <c r="G56" s="336">
        <v>19</v>
      </c>
      <c r="H56" s="336">
        <v>100</v>
      </c>
      <c r="I56" s="361"/>
    </row>
    <row r="57" spans="1:9" s="14" customFormat="1" ht="13.5" customHeight="1" x14ac:dyDescent="0.25">
      <c r="A57" s="382" t="s">
        <v>60</v>
      </c>
      <c r="B57" s="336" t="s">
        <v>203</v>
      </c>
      <c r="C57" s="350">
        <v>4336</v>
      </c>
      <c r="D57" s="336">
        <v>0</v>
      </c>
      <c r="E57" s="336">
        <v>145</v>
      </c>
      <c r="F57" s="336">
        <v>922</v>
      </c>
      <c r="G57" s="336">
        <v>416</v>
      </c>
      <c r="H57" s="336">
        <v>375</v>
      </c>
      <c r="I57" s="361"/>
    </row>
    <row r="58" spans="1:9" s="14" customFormat="1" ht="13.5" customHeight="1" x14ac:dyDescent="0.25">
      <c r="A58" s="382" t="s">
        <v>60</v>
      </c>
      <c r="B58" s="336" t="s">
        <v>204</v>
      </c>
      <c r="C58" s="350">
        <v>3136</v>
      </c>
      <c r="D58" s="336">
        <v>50</v>
      </c>
      <c r="E58" s="336">
        <v>100</v>
      </c>
      <c r="F58" s="336">
        <v>500</v>
      </c>
      <c r="G58" s="350">
        <v>1050</v>
      </c>
      <c r="H58" s="336">
        <v>350</v>
      </c>
      <c r="I58" s="361"/>
    </row>
    <row r="59" spans="1:9" s="14" customFormat="1" ht="13.5" customHeight="1" x14ac:dyDescent="0.25">
      <c r="A59" s="382" t="s">
        <v>60</v>
      </c>
      <c r="B59" s="336" t="s">
        <v>205</v>
      </c>
      <c r="C59" s="350">
        <v>6789</v>
      </c>
      <c r="D59" s="336">
        <v>0</v>
      </c>
      <c r="E59" s="336">
        <v>250</v>
      </c>
      <c r="F59" s="336">
        <v>550</v>
      </c>
      <c r="G59" s="336">
        <v>480</v>
      </c>
      <c r="H59" s="350">
        <v>1662</v>
      </c>
      <c r="I59" s="361"/>
    </row>
    <row r="60" spans="1:9" s="14" customFormat="1" ht="13.5" customHeight="1" x14ac:dyDescent="0.25">
      <c r="A60" s="382" t="s">
        <v>60</v>
      </c>
      <c r="B60" s="336" t="s">
        <v>319</v>
      </c>
      <c r="C60" s="350">
        <v>15225</v>
      </c>
      <c r="D60" s="336">
        <v>0</v>
      </c>
      <c r="E60" s="336">
        <v>0</v>
      </c>
      <c r="F60" s="336">
        <v>0</v>
      </c>
      <c r="G60" s="336">
        <v>0</v>
      </c>
      <c r="H60" s="336">
        <v>0</v>
      </c>
      <c r="I60" s="361"/>
    </row>
    <row r="61" spans="1:9" s="14" customFormat="1" ht="13.5" customHeight="1" x14ac:dyDescent="0.25">
      <c r="A61" s="382" t="s">
        <v>60</v>
      </c>
      <c r="B61" s="336" t="s">
        <v>320</v>
      </c>
      <c r="C61" s="350">
        <v>4000</v>
      </c>
      <c r="D61" s="336">
        <v>0</v>
      </c>
      <c r="E61" s="336">
        <v>150</v>
      </c>
      <c r="F61" s="336">
        <v>200</v>
      </c>
      <c r="G61" s="336">
        <v>75</v>
      </c>
      <c r="H61" s="336">
        <v>375</v>
      </c>
      <c r="I61" s="361"/>
    </row>
    <row r="62" spans="1:9" s="14" customFormat="1" ht="13.5" customHeight="1" x14ac:dyDescent="0.25">
      <c r="A62" s="382" t="s">
        <v>60</v>
      </c>
      <c r="B62" s="336" t="s">
        <v>321</v>
      </c>
      <c r="C62" s="350">
        <v>3592</v>
      </c>
      <c r="D62" s="336">
        <v>0</v>
      </c>
      <c r="E62" s="336">
        <v>200</v>
      </c>
      <c r="F62" s="336">
        <v>250</v>
      </c>
      <c r="G62" s="336">
        <v>400</v>
      </c>
      <c r="H62" s="336">
        <v>0</v>
      </c>
      <c r="I62" s="361"/>
    </row>
    <row r="63" spans="1:9" s="14" customFormat="1" ht="13.5" customHeight="1" x14ac:dyDescent="0.25">
      <c r="A63" s="382" t="s">
        <v>60</v>
      </c>
      <c r="B63" s="336" t="s">
        <v>322</v>
      </c>
      <c r="C63" s="350">
        <v>3419</v>
      </c>
      <c r="D63" s="336">
        <v>200</v>
      </c>
      <c r="E63" s="336">
        <v>200</v>
      </c>
      <c r="F63" s="336">
        <v>300</v>
      </c>
      <c r="G63" s="336">
        <v>800</v>
      </c>
      <c r="H63" s="336">
        <v>575</v>
      </c>
      <c r="I63" s="361"/>
    </row>
    <row r="64" spans="1:9" s="14" customFormat="1" ht="13.5" customHeight="1" x14ac:dyDescent="0.25">
      <c r="A64" s="382" t="s">
        <v>60</v>
      </c>
      <c r="B64" s="336" t="s">
        <v>646</v>
      </c>
      <c r="C64" s="350">
        <v>3440</v>
      </c>
      <c r="D64" s="336">
        <v>400</v>
      </c>
      <c r="E64" s="336">
        <v>200</v>
      </c>
      <c r="F64" s="336">
        <v>427</v>
      </c>
      <c r="G64" s="336">
        <v>250</v>
      </c>
      <c r="H64" s="350">
        <v>5092</v>
      </c>
      <c r="I64" s="361"/>
    </row>
    <row r="65" spans="1:9" s="14" customFormat="1" ht="13.5" customHeight="1" x14ac:dyDescent="0.25">
      <c r="A65" s="382" t="s">
        <v>60</v>
      </c>
      <c r="B65" s="336" t="s">
        <v>323</v>
      </c>
      <c r="C65" s="350">
        <v>3500</v>
      </c>
      <c r="D65" s="336">
        <v>144</v>
      </c>
      <c r="E65" s="336">
        <v>300</v>
      </c>
      <c r="F65" s="336">
        <v>520</v>
      </c>
      <c r="G65" s="336">
        <v>194</v>
      </c>
      <c r="H65" s="336">
        <v>550</v>
      </c>
      <c r="I65" s="361"/>
    </row>
    <row r="66" spans="1:9" s="14" customFormat="1" ht="13.5" customHeight="1" x14ac:dyDescent="0.25">
      <c r="A66" s="382" t="s">
        <v>60</v>
      </c>
      <c r="B66" s="336" t="s">
        <v>206</v>
      </c>
      <c r="C66" s="350">
        <v>5800</v>
      </c>
      <c r="D66" s="336">
        <v>0</v>
      </c>
      <c r="E66" s="336">
        <v>200</v>
      </c>
      <c r="F66" s="336">
        <v>600</v>
      </c>
      <c r="G66" s="336">
        <v>0</v>
      </c>
      <c r="H66" s="336">
        <v>0</v>
      </c>
      <c r="I66" s="361"/>
    </row>
    <row r="67" spans="1:9" s="14" customFormat="1" ht="13.5" customHeight="1" x14ac:dyDescent="0.25">
      <c r="A67" s="382" t="s">
        <v>60</v>
      </c>
      <c r="B67" s="336" t="s">
        <v>324</v>
      </c>
      <c r="C67" s="350">
        <v>4490</v>
      </c>
      <c r="D67" s="336">
        <v>20</v>
      </c>
      <c r="E67" s="336">
        <v>142</v>
      </c>
      <c r="F67" s="336">
        <v>316</v>
      </c>
      <c r="G67" s="336">
        <v>965</v>
      </c>
      <c r="H67" s="336">
        <v>475</v>
      </c>
      <c r="I67" s="361"/>
    </row>
    <row r="68" spans="1:9" s="14" customFormat="1" ht="13.5" customHeight="1" x14ac:dyDescent="0.25">
      <c r="A68" s="382" t="s">
        <v>60</v>
      </c>
      <c r="B68" s="336" t="s">
        <v>325</v>
      </c>
      <c r="C68" s="350">
        <v>3738</v>
      </c>
      <c r="D68" s="336">
        <v>0</v>
      </c>
      <c r="E68" s="336">
        <v>160</v>
      </c>
      <c r="F68" s="336">
        <v>230</v>
      </c>
      <c r="G68" s="336">
        <v>220</v>
      </c>
      <c r="H68" s="336">
        <v>450</v>
      </c>
      <c r="I68" s="361"/>
    </row>
    <row r="69" spans="1:9" s="14" customFormat="1" ht="13.5" customHeight="1" x14ac:dyDescent="0.25">
      <c r="A69" s="382" t="s">
        <v>60</v>
      </c>
      <c r="B69" s="336" t="s">
        <v>326</v>
      </c>
      <c r="C69" s="350">
        <v>16325</v>
      </c>
      <c r="D69" s="336">
        <v>0</v>
      </c>
      <c r="E69" s="336">
        <v>0</v>
      </c>
      <c r="F69" s="336">
        <v>0</v>
      </c>
      <c r="G69" s="336">
        <v>0</v>
      </c>
      <c r="H69" s="336">
        <v>0</v>
      </c>
      <c r="I69" s="361"/>
    </row>
    <row r="70" spans="1:9" s="14" customFormat="1" ht="13.5" customHeight="1" x14ac:dyDescent="0.25">
      <c r="A70" s="382" t="s">
        <v>60</v>
      </c>
      <c r="B70" s="336" t="s">
        <v>207</v>
      </c>
      <c r="C70" s="350">
        <v>3075</v>
      </c>
      <c r="D70" s="336">
        <v>300</v>
      </c>
      <c r="E70" s="336">
        <v>300</v>
      </c>
      <c r="F70" s="336">
        <v>500</v>
      </c>
      <c r="G70" s="336">
        <v>299</v>
      </c>
      <c r="H70" s="336">
        <v>934</v>
      </c>
      <c r="I70" s="361"/>
    </row>
    <row r="71" spans="1:9" s="14" customFormat="1" ht="13.5" customHeight="1" x14ac:dyDescent="0.25">
      <c r="A71" s="382" t="s">
        <v>60</v>
      </c>
      <c r="B71" s="336" t="s">
        <v>208</v>
      </c>
      <c r="C71" s="350">
        <v>3597</v>
      </c>
      <c r="D71" s="336">
        <v>546</v>
      </c>
      <c r="E71" s="336">
        <v>400</v>
      </c>
      <c r="F71" s="336">
        <v>815</v>
      </c>
      <c r="G71" s="336">
        <v>948</v>
      </c>
      <c r="H71" s="336">
        <v>850</v>
      </c>
      <c r="I71" s="361"/>
    </row>
    <row r="72" spans="1:9" s="14" customFormat="1" ht="13.5" customHeight="1" x14ac:dyDescent="0.25">
      <c r="A72" s="382" t="s">
        <v>60</v>
      </c>
      <c r="B72" s="336" t="s">
        <v>209</v>
      </c>
      <c r="C72" s="350">
        <v>4162</v>
      </c>
      <c r="D72" s="336">
        <v>75</v>
      </c>
      <c r="E72" s="336">
        <v>175</v>
      </c>
      <c r="F72" s="350">
        <v>1000</v>
      </c>
      <c r="G72" s="336">
        <v>505</v>
      </c>
      <c r="H72" s="336">
        <v>393</v>
      </c>
      <c r="I72" s="361"/>
    </row>
    <row r="73" spans="1:9" s="14" customFormat="1" ht="13.5" customHeight="1" x14ac:dyDescent="0.25">
      <c r="A73" s="382" t="s">
        <v>60</v>
      </c>
      <c r="B73" s="336" t="s">
        <v>327</v>
      </c>
      <c r="C73" s="350">
        <v>3420</v>
      </c>
      <c r="D73" s="336">
        <v>215</v>
      </c>
      <c r="E73" s="336">
        <v>150</v>
      </c>
      <c r="F73" s="336">
        <v>419</v>
      </c>
      <c r="G73" s="336">
        <v>324</v>
      </c>
      <c r="H73" s="336">
        <v>655</v>
      </c>
      <c r="I73" s="361"/>
    </row>
    <row r="74" spans="1:9" s="14" customFormat="1" ht="13.5" customHeight="1" x14ac:dyDescent="0.25">
      <c r="A74" s="382" t="s">
        <v>62</v>
      </c>
      <c r="B74" s="336" t="s">
        <v>328</v>
      </c>
      <c r="C74" s="350">
        <v>4200</v>
      </c>
      <c r="D74" s="336">
        <v>200</v>
      </c>
      <c r="E74" s="336">
        <v>400</v>
      </c>
      <c r="F74" s="336">
        <v>900</v>
      </c>
      <c r="G74" s="336">
        <v>0</v>
      </c>
      <c r="H74" s="336">
        <v>70</v>
      </c>
      <c r="I74" s="361"/>
    </row>
    <row r="75" spans="1:9" s="14" customFormat="1" ht="13.5" customHeight="1" x14ac:dyDescent="0.25">
      <c r="A75" s="382" t="s">
        <v>62</v>
      </c>
      <c r="B75" s="336" t="s">
        <v>211</v>
      </c>
      <c r="C75" s="350">
        <v>1379</v>
      </c>
      <c r="D75" s="336">
        <v>100</v>
      </c>
      <c r="E75" s="336">
        <v>200</v>
      </c>
      <c r="F75" s="336">
        <v>750</v>
      </c>
      <c r="G75" s="336">
        <v>150</v>
      </c>
      <c r="H75" s="336">
        <v>750</v>
      </c>
      <c r="I75" s="361"/>
    </row>
    <row r="76" spans="1:9" s="14" customFormat="1" ht="13.5" customHeight="1" x14ac:dyDescent="0.25">
      <c r="A76" s="382" t="s">
        <v>62</v>
      </c>
      <c r="B76" s="336" t="s">
        <v>212</v>
      </c>
      <c r="C76" s="350">
        <v>4365</v>
      </c>
      <c r="D76" s="336">
        <v>150</v>
      </c>
      <c r="E76" s="336">
        <v>500</v>
      </c>
      <c r="F76" s="336">
        <v>575</v>
      </c>
      <c r="G76" s="336">
        <v>175</v>
      </c>
      <c r="H76" s="336">
        <v>312</v>
      </c>
      <c r="I76" s="361"/>
    </row>
    <row r="77" spans="1:9" s="14" customFormat="1" ht="13.5" customHeight="1" x14ac:dyDescent="0.25">
      <c r="A77" s="382" t="s">
        <v>62</v>
      </c>
      <c r="B77" s="336" t="s">
        <v>329</v>
      </c>
      <c r="C77" s="350">
        <v>3774</v>
      </c>
      <c r="D77" s="336">
        <v>160</v>
      </c>
      <c r="E77" s="336">
        <v>20</v>
      </c>
      <c r="F77" s="350">
        <v>2217</v>
      </c>
      <c r="G77" s="336">
        <v>35</v>
      </c>
      <c r="H77" s="336">
        <v>410</v>
      </c>
      <c r="I77" s="361"/>
    </row>
    <row r="78" spans="1:9" s="14" customFormat="1" ht="13.5" customHeight="1" x14ac:dyDescent="0.25">
      <c r="A78" s="382" t="s">
        <v>62</v>
      </c>
      <c r="B78" s="336" t="s">
        <v>213</v>
      </c>
      <c r="C78" s="350">
        <v>3600</v>
      </c>
      <c r="D78" s="336">
        <v>445</v>
      </c>
      <c r="E78" s="336">
        <v>185</v>
      </c>
      <c r="F78" s="336">
        <v>600</v>
      </c>
      <c r="G78" s="336">
        <v>25</v>
      </c>
      <c r="H78" s="336">
        <v>375</v>
      </c>
      <c r="I78" s="361"/>
    </row>
    <row r="79" spans="1:9" s="14" customFormat="1" ht="13.5" customHeight="1" x14ac:dyDescent="0.25">
      <c r="A79" s="382" t="s">
        <v>62</v>
      </c>
      <c r="B79" s="336" t="s">
        <v>215</v>
      </c>
      <c r="C79" s="350">
        <v>14984</v>
      </c>
      <c r="D79" s="336">
        <v>0</v>
      </c>
      <c r="E79" s="336">
        <v>0</v>
      </c>
      <c r="F79" s="350">
        <v>1700</v>
      </c>
      <c r="G79" s="336">
        <v>720</v>
      </c>
      <c r="H79" s="336">
        <v>0</v>
      </c>
      <c r="I79" s="361"/>
    </row>
    <row r="80" spans="1:9" s="14" customFormat="1" ht="13.5" customHeight="1" x14ac:dyDescent="0.25">
      <c r="A80" s="382" t="s">
        <v>62</v>
      </c>
      <c r="B80" s="336" t="s">
        <v>330</v>
      </c>
      <c r="C80" s="350">
        <v>3747</v>
      </c>
      <c r="D80" s="336">
        <v>300</v>
      </c>
      <c r="E80" s="336">
        <v>250</v>
      </c>
      <c r="F80" s="336">
        <v>450</v>
      </c>
      <c r="G80" s="336">
        <v>75</v>
      </c>
      <c r="H80" s="336">
        <v>400</v>
      </c>
      <c r="I80" s="361"/>
    </row>
    <row r="81" spans="1:9" s="14" customFormat="1" ht="13.5" customHeight="1" x14ac:dyDescent="0.25">
      <c r="A81" s="382" t="s">
        <v>62</v>
      </c>
      <c r="B81" s="336" t="s">
        <v>331</v>
      </c>
      <c r="C81" s="350">
        <v>4416</v>
      </c>
      <c r="D81" s="336">
        <v>240</v>
      </c>
      <c r="E81" s="336">
        <v>200</v>
      </c>
      <c r="F81" s="336">
        <v>200</v>
      </c>
      <c r="G81" s="336">
        <v>0</v>
      </c>
      <c r="H81" s="336">
        <v>0</v>
      </c>
      <c r="I81" s="361"/>
    </row>
    <row r="82" spans="1:9" s="14" customFormat="1" ht="13.5" customHeight="1" x14ac:dyDescent="0.25">
      <c r="A82" s="382" t="s">
        <v>62</v>
      </c>
      <c r="B82" s="336" t="s">
        <v>214</v>
      </c>
      <c r="C82" s="350">
        <v>4200</v>
      </c>
      <c r="D82" s="336">
        <v>160</v>
      </c>
      <c r="E82" s="336">
        <v>260</v>
      </c>
      <c r="F82" s="336">
        <v>390</v>
      </c>
      <c r="G82" s="336">
        <v>0</v>
      </c>
      <c r="H82" s="336">
        <v>0</v>
      </c>
      <c r="I82" s="361"/>
    </row>
    <row r="83" spans="1:9" s="14" customFormat="1" ht="13.5" customHeight="1" x14ac:dyDescent="0.25">
      <c r="A83" s="382" t="s">
        <v>62</v>
      </c>
      <c r="B83" s="336" t="s">
        <v>332</v>
      </c>
      <c r="C83" s="350">
        <v>3075</v>
      </c>
      <c r="D83" s="336">
        <v>0</v>
      </c>
      <c r="E83" s="336">
        <v>200</v>
      </c>
      <c r="F83" s="336">
        <v>250</v>
      </c>
      <c r="G83" s="336">
        <v>0</v>
      </c>
      <c r="H83" s="350">
        <v>1201</v>
      </c>
      <c r="I83" s="361"/>
    </row>
    <row r="84" spans="1:9" s="14" customFormat="1" ht="13.5" customHeight="1" x14ac:dyDescent="0.25">
      <c r="A84" s="382" t="s">
        <v>62</v>
      </c>
      <c r="B84" s="336" t="s">
        <v>210</v>
      </c>
      <c r="C84" s="350">
        <v>1725</v>
      </c>
      <c r="D84" s="336">
        <v>0</v>
      </c>
      <c r="E84" s="336">
        <v>0</v>
      </c>
      <c r="F84" s="336">
        <v>936</v>
      </c>
      <c r="G84" s="336">
        <v>0</v>
      </c>
      <c r="H84" s="336">
        <v>272</v>
      </c>
      <c r="I84" s="361"/>
    </row>
    <row r="85" spans="1:9" s="14" customFormat="1" ht="13.5" customHeight="1" x14ac:dyDescent="0.25">
      <c r="A85" s="382" t="s">
        <v>62</v>
      </c>
      <c r="B85" s="336" t="s">
        <v>648</v>
      </c>
      <c r="C85" s="350">
        <v>3468</v>
      </c>
      <c r="D85" s="336">
        <v>120</v>
      </c>
      <c r="E85" s="336">
        <v>238</v>
      </c>
      <c r="F85" s="336">
        <v>647</v>
      </c>
      <c r="G85" s="336">
        <v>0</v>
      </c>
      <c r="H85" s="336">
        <v>370</v>
      </c>
      <c r="I85" s="361"/>
    </row>
    <row r="86" spans="1:9" s="14" customFormat="1" ht="13.5" customHeight="1" x14ac:dyDescent="0.25">
      <c r="A86" s="382" t="s">
        <v>62</v>
      </c>
      <c r="B86" s="336" t="s">
        <v>642</v>
      </c>
      <c r="C86" s="350">
        <v>3828</v>
      </c>
      <c r="D86" s="336">
        <v>250</v>
      </c>
      <c r="E86" s="336">
        <v>200</v>
      </c>
      <c r="F86" s="336">
        <v>500</v>
      </c>
      <c r="G86" s="336">
        <v>0</v>
      </c>
      <c r="H86" s="336">
        <v>375</v>
      </c>
      <c r="I86" s="361"/>
    </row>
    <row r="87" spans="1:9" s="14" customFormat="1" ht="13.5" customHeight="1" x14ac:dyDescent="0.25">
      <c r="A87" s="382" t="s">
        <v>64</v>
      </c>
      <c r="B87" s="336" t="s">
        <v>333</v>
      </c>
      <c r="C87" s="350">
        <v>17550</v>
      </c>
      <c r="D87" s="336">
        <v>400</v>
      </c>
      <c r="E87" s="336">
        <v>0</v>
      </c>
      <c r="F87" s="350">
        <v>2000</v>
      </c>
      <c r="G87" s="336">
        <v>350</v>
      </c>
      <c r="H87" s="336">
        <v>0</v>
      </c>
      <c r="I87" s="361"/>
    </row>
    <row r="88" spans="1:9" s="14" customFormat="1" ht="13.5" customHeight="1" x14ac:dyDescent="0.25">
      <c r="A88" s="382" t="s">
        <v>64</v>
      </c>
      <c r="B88" s="336" t="s">
        <v>334</v>
      </c>
      <c r="C88" s="350">
        <v>2437</v>
      </c>
      <c r="D88" s="336">
        <v>757</v>
      </c>
      <c r="E88" s="336">
        <v>150</v>
      </c>
      <c r="F88" s="336">
        <v>630</v>
      </c>
      <c r="G88" s="336">
        <v>0</v>
      </c>
      <c r="H88" s="336">
        <v>510</v>
      </c>
      <c r="I88" s="361"/>
    </row>
    <row r="89" spans="1:9" s="14" customFormat="1" ht="13.5" customHeight="1" x14ac:dyDescent="0.25">
      <c r="A89" s="382" t="s">
        <v>66</v>
      </c>
      <c r="B89" s="336" t="s">
        <v>643</v>
      </c>
      <c r="C89" s="350">
        <v>13975</v>
      </c>
      <c r="D89" s="336">
        <v>0</v>
      </c>
      <c r="E89" s="336">
        <v>0</v>
      </c>
      <c r="F89" s="336">
        <v>285</v>
      </c>
      <c r="G89" s="336">
        <v>0</v>
      </c>
      <c r="H89" s="336">
        <v>375</v>
      </c>
      <c r="I89" s="361"/>
    </row>
    <row r="90" spans="1:9" s="14" customFormat="1" ht="13.5" customHeight="1" x14ac:dyDescent="0.25">
      <c r="A90" s="382" t="s">
        <v>66</v>
      </c>
      <c r="B90" s="336" t="s">
        <v>335</v>
      </c>
      <c r="C90" s="350">
        <v>3264</v>
      </c>
      <c r="D90" s="336">
        <v>275</v>
      </c>
      <c r="E90" s="336">
        <v>150</v>
      </c>
      <c r="F90" s="336">
        <v>331</v>
      </c>
      <c r="G90" s="336">
        <v>700</v>
      </c>
      <c r="H90" s="336">
        <v>25</v>
      </c>
      <c r="I90" s="361"/>
    </row>
    <row r="91" spans="1:9" s="14" customFormat="1" ht="13.5" customHeight="1" x14ac:dyDescent="0.25">
      <c r="A91" s="382" t="s">
        <v>68</v>
      </c>
      <c r="B91" s="336" t="s">
        <v>336</v>
      </c>
      <c r="C91" s="350">
        <v>3990</v>
      </c>
      <c r="D91" s="336">
        <v>15</v>
      </c>
      <c r="E91" s="336">
        <v>70</v>
      </c>
      <c r="F91" s="336">
        <v>629</v>
      </c>
      <c r="G91" s="336">
        <v>994</v>
      </c>
      <c r="H91" s="336">
        <v>586</v>
      </c>
      <c r="I91" s="361"/>
    </row>
    <row r="92" spans="1:9" s="14" customFormat="1" ht="13.5" customHeight="1" x14ac:dyDescent="0.25">
      <c r="A92" s="382" t="s">
        <v>68</v>
      </c>
      <c r="B92" s="336" t="s">
        <v>337</v>
      </c>
      <c r="C92" s="350">
        <v>3258</v>
      </c>
      <c r="D92" s="336">
        <v>0</v>
      </c>
      <c r="E92" s="336">
        <v>262</v>
      </c>
      <c r="F92" s="336">
        <v>805</v>
      </c>
      <c r="G92" s="336">
        <v>815</v>
      </c>
      <c r="H92" s="336">
        <v>220</v>
      </c>
      <c r="I92" s="361"/>
    </row>
    <row r="93" spans="1:9" s="14" customFormat="1" ht="13.5" customHeight="1" x14ac:dyDescent="0.25">
      <c r="A93" s="382" t="s">
        <v>68</v>
      </c>
      <c r="B93" s="336" t="s">
        <v>216</v>
      </c>
      <c r="C93" s="350">
        <v>4326</v>
      </c>
      <c r="D93" s="336">
        <v>0</v>
      </c>
      <c r="E93" s="336">
        <v>100</v>
      </c>
      <c r="F93" s="336">
        <v>700</v>
      </c>
      <c r="G93" s="336">
        <v>900</v>
      </c>
      <c r="H93" s="336">
        <v>375</v>
      </c>
      <c r="I93" s="361"/>
    </row>
    <row r="94" spans="1:9" s="14" customFormat="1" ht="13.5" customHeight="1" x14ac:dyDescent="0.25">
      <c r="A94" s="382" t="s">
        <v>68</v>
      </c>
      <c r="B94" s="336" t="s">
        <v>338</v>
      </c>
      <c r="C94" s="350">
        <v>4472</v>
      </c>
      <c r="D94" s="336">
        <v>30</v>
      </c>
      <c r="E94" s="336">
        <v>340</v>
      </c>
      <c r="F94" s="350">
        <v>1000</v>
      </c>
      <c r="G94" s="336">
        <v>415</v>
      </c>
      <c r="H94" s="336">
        <v>500</v>
      </c>
      <c r="I94" s="361"/>
    </row>
    <row r="95" spans="1:9" s="14" customFormat="1" ht="13.5" customHeight="1" x14ac:dyDescent="0.25">
      <c r="A95" s="382" t="s">
        <v>68</v>
      </c>
      <c r="B95" s="336" t="s">
        <v>339</v>
      </c>
      <c r="C95" s="350">
        <v>3686</v>
      </c>
      <c r="D95" s="336">
        <v>395</v>
      </c>
      <c r="E95" s="336">
        <v>300</v>
      </c>
      <c r="F95" s="350">
        <v>1275</v>
      </c>
      <c r="G95" s="336">
        <v>780</v>
      </c>
      <c r="H95" s="350">
        <v>1021</v>
      </c>
      <c r="I95" s="361"/>
    </row>
    <row r="96" spans="1:9" s="14" customFormat="1" ht="13.5" customHeight="1" x14ac:dyDescent="0.25">
      <c r="A96" s="382" t="s">
        <v>70</v>
      </c>
      <c r="B96" s="336" t="s">
        <v>340</v>
      </c>
      <c r="C96" s="350">
        <v>4335</v>
      </c>
      <c r="D96" s="336">
        <v>110</v>
      </c>
      <c r="E96" s="336">
        <v>90</v>
      </c>
      <c r="F96" s="336">
        <v>600</v>
      </c>
      <c r="G96" s="336">
        <v>90</v>
      </c>
      <c r="H96" s="336">
        <v>0</v>
      </c>
      <c r="I96" s="361"/>
    </row>
    <row r="97" spans="1:9" s="14" customFormat="1" ht="13.5" customHeight="1" x14ac:dyDescent="0.25">
      <c r="A97" s="382" t="s">
        <v>70</v>
      </c>
      <c r="B97" s="336" t="s">
        <v>217</v>
      </c>
      <c r="C97" s="350">
        <v>7877</v>
      </c>
      <c r="D97" s="336">
        <v>570</v>
      </c>
      <c r="E97" s="336">
        <v>150</v>
      </c>
      <c r="F97" s="336">
        <v>750</v>
      </c>
      <c r="G97" s="336">
        <v>0</v>
      </c>
      <c r="H97" s="350">
        <v>3758</v>
      </c>
      <c r="I97" s="361"/>
    </row>
    <row r="98" spans="1:9" s="14" customFormat="1" ht="13.5" customHeight="1" x14ac:dyDescent="0.25">
      <c r="A98" s="382" t="s">
        <v>70</v>
      </c>
      <c r="B98" s="336" t="s">
        <v>218</v>
      </c>
      <c r="C98" s="350">
        <v>6900</v>
      </c>
      <c r="D98" s="350">
        <v>1100</v>
      </c>
      <c r="E98" s="336">
        <v>300</v>
      </c>
      <c r="F98" s="336">
        <v>700</v>
      </c>
      <c r="G98" s="336">
        <v>350</v>
      </c>
      <c r="H98" s="336">
        <v>225</v>
      </c>
      <c r="I98" s="361"/>
    </row>
    <row r="99" spans="1:9" s="14" customFormat="1" ht="13.5" customHeight="1" x14ac:dyDescent="0.25">
      <c r="A99" s="382" t="s">
        <v>70</v>
      </c>
      <c r="B99" s="336" t="s">
        <v>219</v>
      </c>
      <c r="C99" s="350">
        <v>8447</v>
      </c>
      <c r="D99" s="350">
        <v>1220</v>
      </c>
      <c r="E99" s="336">
        <v>238</v>
      </c>
      <c r="F99" s="350">
        <v>1002</v>
      </c>
      <c r="G99" s="336">
        <v>0</v>
      </c>
      <c r="H99" s="336">
        <v>940</v>
      </c>
      <c r="I99" s="361"/>
    </row>
    <row r="100" spans="1:9" s="14" customFormat="1" ht="13.5" customHeight="1" x14ac:dyDescent="0.25">
      <c r="A100" s="382" t="s">
        <v>70</v>
      </c>
      <c r="B100" s="336" t="s">
        <v>341</v>
      </c>
      <c r="C100" s="350">
        <v>12960</v>
      </c>
      <c r="D100" s="336">
        <v>0</v>
      </c>
      <c r="E100" s="336">
        <v>0</v>
      </c>
      <c r="F100" s="350">
        <v>1570</v>
      </c>
      <c r="G100" s="350">
        <v>1000</v>
      </c>
      <c r="H100" s="336">
        <v>0</v>
      </c>
      <c r="I100" s="361"/>
    </row>
    <row r="101" spans="1:9" s="14" customFormat="1" ht="13.5" customHeight="1" x14ac:dyDescent="0.25">
      <c r="A101" s="382" t="s">
        <v>70</v>
      </c>
      <c r="B101" s="336" t="s">
        <v>342</v>
      </c>
      <c r="C101" s="350">
        <v>4750</v>
      </c>
      <c r="D101" s="336">
        <v>400</v>
      </c>
      <c r="E101" s="336">
        <v>200</v>
      </c>
      <c r="F101" s="336">
        <v>700</v>
      </c>
      <c r="G101" s="336">
        <v>400</v>
      </c>
      <c r="H101" s="336">
        <v>560</v>
      </c>
      <c r="I101" s="361"/>
    </row>
    <row r="102" spans="1:9" s="14" customFormat="1" ht="13.5" customHeight="1" x14ac:dyDescent="0.25">
      <c r="A102" s="382" t="s">
        <v>70</v>
      </c>
      <c r="B102" s="336" t="s">
        <v>343</v>
      </c>
      <c r="C102" s="350">
        <v>4669</v>
      </c>
      <c r="D102" s="336">
        <v>785</v>
      </c>
      <c r="E102" s="336">
        <v>200</v>
      </c>
      <c r="F102" s="336">
        <v>785</v>
      </c>
      <c r="G102" s="336">
        <v>140</v>
      </c>
      <c r="H102" s="336">
        <v>180</v>
      </c>
      <c r="I102" s="361"/>
    </row>
    <row r="103" spans="1:9" s="14" customFormat="1" ht="13.5" customHeight="1" x14ac:dyDescent="0.25">
      <c r="A103" s="382" t="s">
        <v>70</v>
      </c>
      <c r="B103" s="336" t="s">
        <v>344</v>
      </c>
      <c r="C103" s="350">
        <v>4870</v>
      </c>
      <c r="D103" s="336">
        <v>150</v>
      </c>
      <c r="E103" s="336">
        <v>150</v>
      </c>
      <c r="F103" s="336">
        <v>850</v>
      </c>
      <c r="G103" s="336">
        <v>210</v>
      </c>
      <c r="H103" s="336">
        <v>0</v>
      </c>
      <c r="I103" s="361"/>
    </row>
    <row r="104" spans="1:9" s="14" customFormat="1" ht="13.5" customHeight="1" x14ac:dyDescent="0.25">
      <c r="A104" s="382" t="s">
        <v>70</v>
      </c>
      <c r="B104" s="336" t="s">
        <v>220</v>
      </c>
      <c r="C104" s="350">
        <v>4000</v>
      </c>
      <c r="D104" s="336">
        <v>400</v>
      </c>
      <c r="E104" s="336">
        <v>150</v>
      </c>
      <c r="F104" s="336">
        <v>700</v>
      </c>
      <c r="G104" s="336">
        <v>285</v>
      </c>
      <c r="H104" s="336">
        <v>300</v>
      </c>
      <c r="I104" s="361"/>
    </row>
    <row r="105" spans="1:9" s="14" customFormat="1" ht="13.5" customHeight="1" x14ac:dyDescent="0.25">
      <c r="A105" s="382" t="s">
        <v>70</v>
      </c>
      <c r="B105" s="336" t="s">
        <v>345</v>
      </c>
      <c r="C105" s="350">
        <v>15120</v>
      </c>
      <c r="D105" s="336">
        <v>195</v>
      </c>
      <c r="E105" s="336">
        <v>85</v>
      </c>
      <c r="F105" s="336">
        <v>700</v>
      </c>
      <c r="G105" s="336">
        <v>0</v>
      </c>
      <c r="H105" s="336">
        <v>340</v>
      </c>
      <c r="I105" s="361"/>
    </row>
    <row r="106" spans="1:9" s="14" customFormat="1" ht="13.5" customHeight="1" x14ac:dyDescent="0.25">
      <c r="A106" s="382" t="s">
        <v>70</v>
      </c>
      <c r="B106" s="336" t="s">
        <v>221</v>
      </c>
      <c r="C106" s="350">
        <v>7302</v>
      </c>
      <c r="D106" s="336">
        <v>460</v>
      </c>
      <c r="E106" s="336">
        <v>150</v>
      </c>
      <c r="F106" s="350">
        <v>1000</v>
      </c>
      <c r="G106" s="336">
        <v>125</v>
      </c>
      <c r="H106" s="336">
        <v>375</v>
      </c>
      <c r="I106" s="361"/>
    </row>
    <row r="107" spans="1:9" s="14" customFormat="1" ht="13.5" customHeight="1" x14ac:dyDescent="0.25">
      <c r="A107" s="382" t="s">
        <v>72</v>
      </c>
      <c r="B107" s="336" t="s">
        <v>222</v>
      </c>
      <c r="C107" s="350">
        <v>6251</v>
      </c>
      <c r="D107" s="336">
        <v>0</v>
      </c>
      <c r="E107" s="336">
        <v>250</v>
      </c>
      <c r="F107" s="350">
        <v>1100</v>
      </c>
      <c r="G107" s="336">
        <v>200</v>
      </c>
      <c r="H107" s="336">
        <v>965</v>
      </c>
      <c r="I107" s="361"/>
    </row>
    <row r="108" spans="1:9" s="14" customFormat="1" ht="13.5" customHeight="1" x14ac:dyDescent="0.25">
      <c r="A108" s="382" t="s">
        <v>72</v>
      </c>
      <c r="B108" s="336" t="s">
        <v>223</v>
      </c>
      <c r="C108" s="350">
        <v>6292</v>
      </c>
      <c r="D108" s="336">
        <v>280</v>
      </c>
      <c r="E108" s="336">
        <v>140</v>
      </c>
      <c r="F108" s="350">
        <v>1024</v>
      </c>
      <c r="G108" s="336">
        <v>0</v>
      </c>
      <c r="H108" s="336">
        <v>410</v>
      </c>
      <c r="I108" s="361"/>
    </row>
    <row r="109" spans="1:9" s="14" customFormat="1" ht="13.5" customHeight="1" x14ac:dyDescent="0.25">
      <c r="A109" s="382" t="s">
        <v>72</v>
      </c>
      <c r="B109" s="336" t="s">
        <v>224</v>
      </c>
      <c r="C109" s="350">
        <v>5850</v>
      </c>
      <c r="D109" s="336">
        <v>50</v>
      </c>
      <c r="E109" s="336">
        <v>285</v>
      </c>
      <c r="F109" s="336">
        <v>700</v>
      </c>
      <c r="G109" s="336">
        <v>0</v>
      </c>
      <c r="H109" s="336">
        <v>460</v>
      </c>
      <c r="I109" s="361"/>
    </row>
    <row r="110" spans="1:9" s="14" customFormat="1" ht="13.5" customHeight="1" x14ac:dyDescent="0.25">
      <c r="A110" s="382" t="s">
        <v>72</v>
      </c>
      <c r="B110" s="336" t="s">
        <v>225</v>
      </c>
      <c r="C110" s="350">
        <v>6080</v>
      </c>
      <c r="D110" s="336">
        <v>0</v>
      </c>
      <c r="E110" s="336">
        <v>130</v>
      </c>
      <c r="F110" s="336">
        <v>875</v>
      </c>
      <c r="G110" s="336">
        <v>0</v>
      </c>
      <c r="H110" s="336">
        <v>405</v>
      </c>
      <c r="I110" s="361"/>
    </row>
    <row r="111" spans="1:9" s="14" customFormat="1" ht="13.5" customHeight="1" x14ac:dyDescent="0.25">
      <c r="A111" s="382" t="s">
        <v>72</v>
      </c>
      <c r="B111" s="336" t="s">
        <v>346</v>
      </c>
      <c r="C111" s="350">
        <v>8640</v>
      </c>
      <c r="D111" s="336">
        <v>275</v>
      </c>
      <c r="E111" s="336">
        <v>275</v>
      </c>
      <c r="F111" s="336">
        <v>900</v>
      </c>
      <c r="G111" s="336">
        <v>100</v>
      </c>
      <c r="H111" s="350">
        <v>1070</v>
      </c>
      <c r="I111" s="361"/>
    </row>
    <row r="112" spans="1:9" s="14" customFormat="1" ht="13.5" customHeight="1" x14ac:dyDescent="0.25">
      <c r="A112" s="382" t="s">
        <v>72</v>
      </c>
      <c r="B112" s="336" t="s">
        <v>347</v>
      </c>
      <c r="C112" s="350">
        <v>6598</v>
      </c>
      <c r="D112" s="336">
        <v>30</v>
      </c>
      <c r="E112" s="336">
        <v>130</v>
      </c>
      <c r="F112" s="336">
        <v>600</v>
      </c>
      <c r="G112" s="336">
        <v>110</v>
      </c>
      <c r="H112" s="336">
        <v>90</v>
      </c>
      <c r="I112" s="361"/>
    </row>
    <row r="113" spans="1:9" s="14" customFormat="1" ht="13.5" customHeight="1" x14ac:dyDescent="0.25">
      <c r="A113" s="382" t="s">
        <v>72</v>
      </c>
      <c r="B113" s="336" t="s">
        <v>348</v>
      </c>
      <c r="C113" s="350">
        <v>5117</v>
      </c>
      <c r="D113" s="336">
        <v>0</v>
      </c>
      <c r="E113" s="336">
        <v>150</v>
      </c>
      <c r="F113" s="350">
        <v>1200</v>
      </c>
      <c r="G113" s="336">
        <v>0</v>
      </c>
      <c r="H113" s="336">
        <v>415</v>
      </c>
      <c r="I113" s="361"/>
    </row>
    <row r="114" spans="1:9" s="14" customFormat="1" ht="13.5" customHeight="1" x14ac:dyDescent="0.25">
      <c r="A114" s="382" t="s">
        <v>72</v>
      </c>
      <c r="B114" s="336" t="s">
        <v>349</v>
      </c>
      <c r="C114" s="350">
        <v>11000</v>
      </c>
      <c r="D114" s="336">
        <v>0</v>
      </c>
      <c r="E114" s="336">
        <v>360</v>
      </c>
      <c r="F114" s="350">
        <v>1390</v>
      </c>
      <c r="G114" s="336">
        <v>750</v>
      </c>
      <c r="H114" s="336">
        <v>100</v>
      </c>
      <c r="I114" s="361"/>
    </row>
    <row r="115" spans="1:9" s="14" customFormat="1" ht="13.5" customHeight="1" x14ac:dyDescent="0.25">
      <c r="A115" s="382" t="s">
        <v>72</v>
      </c>
      <c r="B115" s="336" t="s">
        <v>350</v>
      </c>
      <c r="C115" s="350">
        <v>4879</v>
      </c>
      <c r="D115" s="336">
        <v>0</v>
      </c>
      <c r="E115" s="336">
        <v>200</v>
      </c>
      <c r="F115" s="336">
        <v>843</v>
      </c>
      <c r="G115" s="336">
        <v>930</v>
      </c>
      <c r="H115" s="336">
        <v>0</v>
      </c>
      <c r="I115" s="361"/>
    </row>
    <row r="116" spans="1:9" s="14" customFormat="1" ht="13.5" customHeight="1" x14ac:dyDescent="0.25">
      <c r="A116" s="382" t="s">
        <v>74</v>
      </c>
      <c r="B116" s="336" t="s">
        <v>226</v>
      </c>
      <c r="C116" s="350">
        <v>7474</v>
      </c>
      <c r="D116" s="336">
        <v>250</v>
      </c>
      <c r="E116" s="336">
        <v>250</v>
      </c>
      <c r="F116" s="350">
        <v>1133</v>
      </c>
      <c r="G116" s="336">
        <v>250</v>
      </c>
      <c r="H116" s="336">
        <v>0</v>
      </c>
      <c r="I116" s="361"/>
    </row>
    <row r="117" spans="1:9" s="14" customFormat="1" ht="13.5" customHeight="1" x14ac:dyDescent="0.25">
      <c r="A117" s="382" t="s">
        <v>74</v>
      </c>
      <c r="B117" s="336" t="s">
        <v>351</v>
      </c>
      <c r="C117" s="350">
        <v>7011</v>
      </c>
      <c r="D117" s="336">
        <v>0</v>
      </c>
      <c r="E117" s="336">
        <v>0</v>
      </c>
      <c r="F117" s="336">
        <v>0</v>
      </c>
      <c r="G117" s="336">
        <v>0</v>
      </c>
      <c r="H117" s="336">
        <v>0</v>
      </c>
      <c r="I117" s="361"/>
    </row>
    <row r="118" spans="1:9" s="14" customFormat="1" ht="13.5" customHeight="1" x14ac:dyDescent="0.25">
      <c r="A118" s="382" t="s">
        <v>74</v>
      </c>
      <c r="B118" s="336" t="s">
        <v>352</v>
      </c>
      <c r="C118" s="350">
        <v>4510</v>
      </c>
      <c r="D118" s="336">
        <v>320</v>
      </c>
      <c r="E118" s="336">
        <v>150</v>
      </c>
      <c r="F118" s="336">
        <v>390</v>
      </c>
      <c r="G118" s="336">
        <v>0</v>
      </c>
      <c r="H118" s="336">
        <v>375</v>
      </c>
      <c r="I118" s="361"/>
    </row>
    <row r="119" spans="1:9" s="14" customFormat="1" ht="13.5" customHeight="1" x14ac:dyDescent="0.25">
      <c r="A119" s="382" t="s">
        <v>74</v>
      </c>
      <c r="B119" s="336" t="s">
        <v>353</v>
      </c>
      <c r="C119" s="350">
        <v>6520</v>
      </c>
      <c r="D119" s="336">
        <v>0</v>
      </c>
      <c r="E119" s="336">
        <v>200</v>
      </c>
      <c r="F119" s="336">
        <v>708</v>
      </c>
      <c r="G119" s="350">
        <v>1440</v>
      </c>
      <c r="H119" s="336">
        <v>375</v>
      </c>
      <c r="I119" s="361"/>
    </row>
    <row r="120" spans="1:9" s="14" customFormat="1" ht="13.5" customHeight="1" x14ac:dyDescent="0.25">
      <c r="A120" s="382" t="s">
        <v>76</v>
      </c>
      <c r="B120" s="336" t="s">
        <v>656</v>
      </c>
      <c r="C120" s="350">
        <v>4000</v>
      </c>
      <c r="D120" s="350">
        <v>1200</v>
      </c>
      <c r="E120" s="336">
        <v>250</v>
      </c>
      <c r="F120" s="336">
        <v>650</v>
      </c>
      <c r="G120" s="336">
        <v>0</v>
      </c>
      <c r="H120" s="336">
        <v>425</v>
      </c>
      <c r="I120" s="361"/>
    </row>
    <row r="121" spans="1:9" s="14" customFormat="1" ht="13.5" customHeight="1" x14ac:dyDescent="0.25">
      <c r="A121" s="382" t="s">
        <v>76</v>
      </c>
      <c r="B121" s="336" t="s">
        <v>354</v>
      </c>
      <c r="C121" s="350">
        <v>5880</v>
      </c>
      <c r="D121" s="336">
        <v>300</v>
      </c>
      <c r="E121" s="336">
        <v>200</v>
      </c>
      <c r="F121" s="336">
        <v>600</v>
      </c>
      <c r="G121" s="336">
        <v>10</v>
      </c>
      <c r="H121" s="336">
        <v>500</v>
      </c>
      <c r="I121" s="361"/>
    </row>
    <row r="122" spans="1:9" s="14" customFormat="1" ht="13.5" customHeight="1" x14ac:dyDescent="0.25">
      <c r="A122" s="382" t="s">
        <v>79</v>
      </c>
      <c r="B122" s="336" t="s">
        <v>355</v>
      </c>
      <c r="C122" s="350">
        <v>11183</v>
      </c>
      <c r="D122" s="336">
        <v>0</v>
      </c>
      <c r="E122" s="336">
        <v>240</v>
      </c>
      <c r="F122" s="350">
        <v>1216</v>
      </c>
      <c r="G122" s="350">
        <v>1804</v>
      </c>
      <c r="H122" s="336">
        <v>0</v>
      </c>
      <c r="I122" s="361"/>
    </row>
    <row r="123" spans="1:9" s="14" customFormat="1" ht="13.5" customHeight="1" x14ac:dyDescent="0.25">
      <c r="A123" s="382" t="s">
        <v>81</v>
      </c>
      <c r="B123" s="336" t="s">
        <v>356</v>
      </c>
      <c r="C123" s="350">
        <v>4170</v>
      </c>
      <c r="D123" s="336">
        <v>0</v>
      </c>
      <c r="E123" s="336">
        <v>85</v>
      </c>
      <c r="F123" s="336">
        <v>615</v>
      </c>
      <c r="G123" s="336">
        <v>775</v>
      </c>
      <c r="H123" s="336">
        <v>652</v>
      </c>
      <c r="I123" s="361"/>
    </row>
    <row r="124" spans="1:9" s="14" customFormat="1" ht="13.5" customHeight="1" x14ac:dyDescent="0.25">
      <c r="A124" s="382" t="s">
        <v>83</v>
      </c>
      <c r="B124" s="336" t="s">
        <v>357</v>
      </c>
      <c r="C124" s="336">
        <v>500</v>
      </c>
      <c r="D124" s="336">
        <v>0</v>
      </c>
      <c r="E124" s="336">
        <v>300</v>
      </c>
      <c r="F124" s="336">
        <v>525</v>
      </c>
      <c r="G124" s="336">
        <v>0</v>
      </c>
      <c r="H124" s="336">
        <v>500</v>
      </c>
      <c r="I124" s="361"/>
    </row>
    <row r="125" spans="1:9" s="14" customFormat="1" ht="13.5" customHeight="1" x14ac:dyDescent="0.25">
      <c r="A125" s="382" t="s">
        <v>83</v>
      </c>
      <c r="B125" s="336" t="s">
        <v>358</v>
      </c>
      <c r="C125" s="350">
        <v>13440</v>
      </c>
      <c r="D125" s="336">
        <v>60</v>
      </c>
      <c r="E125" s="336">
        <v>125</v>
      </c>
      <c r="F125" s="336">
        <v>310</v>
      </c>
      <c r="G125" s="350">
        <v>1280</v>
      </c>
      <c r="H125" s="336">
        <v>0</v>
      </c>
      <c r="I125" s="361"/>
    </row>
    <row r="126" spans="1:9" s="14" customFormat="1" ht="13.5" customHeight="1" x14ac:dyDescent="0.25">
      <c r="A126" s="382" t="s">
        <v>83</v>
      </c>
      <c r="B126" s="336" t="s">
        <v>227</v>
      </c>
      <c r="C126" s="350">
        <v>6120</v>
      </c>
      <c r="D126" s="336">
        <v>190</v>
      </c>
      <c r="E126" s="336">
        <v>125</v>
      </c>
      <c r="F126" s="336">
        <v>550</v>
      </c>
      <c r="G126" s="336">
        <v>400</v>
      </c>
      <c r="H126" s="336">
        <v>375</v>
      </c>
      <c r="I126" s="361"/>
    </row>
    <row r="127" spans="1:9" s="14" customFormat="1" ht="13.5" customHeight="1" x14ac:dyDescent="0.25">
      <c r="A127" s="382" t="s">
        <v>83</v>
      </c>
      <c r="B127" s="336" t="s">
        <v>228</v>
      </c>
      <c r="C127" s="350">
        <v>8365</v>
      </c>
      <c r="D127" s="336">
        <v>140</v>
      </c>
      <c r="E127" s="336">
        <v>100</v>
      </c>
      <c r="F127" s="336">
        <v>428</v>
      </c>
      <c r="G127" s="336">
        <v>0</v>
      </c>
      <c r="H127" s="336">
        <v>525</v>
      </c>
      <c r="I127" s="361"/>
    </row>
    <row r="128" spans="1:9" s="14" customFormat="1" ht="13.5" customHeight="1" x14ac:dyDescent="0.25">
      <c r="A128" s="382" t="s">
        <v>83</v>
      </c>
      <c r="B128" s="336" t="s">
        <v>359</v>
      </c>
      <c r="C128" s="350">
        <v>5000</v>
      </c>
      <c r="D128" s="336">
        <v>100</v>
      </c>
      <c r="E128" s="336">
        <v>130</v>
      </c>
      <c r="F128" s="336">
        <v>700</v>
      </c>
      <c r="G128" s="336">
        <v>30</v>
      </c>
      <c r="H128" s="336">
        <v>695</v>
      </c>
      <c r="I128" s="361"/>
    </row>
    <row r="129" spans="1:9" s="14" customFormat="1" ht="13.5" customHeight="1" x14ac:dyDescent="0.25">
      <c r="A129" s="382" t="s">
        <v>83</v>
      </c>
      <c r="B129" s="336" t="s">
        <v>229</v>
      </c>
      <c r="C129" s="350">
        <v>6878</v>
      </c>
      <c r="D129" s="336">
        <v>0</v>
      </c>
      <c r="E129" s="336">
        <v>275</v>
      </c>
      <c r="F129" s="336">
        <v>900</v>
      </c>
      <c r="G129" s="336">
        <v>0</v>
      </c>
      <c r="H129" s="350">
        <v>2495</v>
      </c>
      <c r="I129" s="361"/>
    </row>
    <row r="130" spans="1:9" s="14" customFormat="1" ht="13.5" customHeight="1" x14ac:dyDescent="0.25">
      <c r="A130" s="382" t="s">
        <v>83</v>
      </c>
      <c r="B130" s="336" t="s">
        <v>360</v>
      </c>
      <c r="C130" s="354" t="s">
        <v>470</v>
      </c>
      <c r="D130" s="354" t="s">
        <v>470</v>
      </c>
      <c r="E130" s="354" t="s">
        <v>470</v>
      </c>
      <c r="F130" s="354" t="s">
        <v>470</v>
      </c>
      <c r="G130" s="354" t="s">
        <v>470</v>
      </c>
      <c r="H130" s="354" t="s">
        <v>470</v>
      </c>
      <c r="I130" s="361"/>
    </row>
    <row r="131" spans="1:9" s="14" customFormat="1" ht="13.5" customHeight="1" x14ac:dyDescent="0.25">
      <c r="A131" s="382" t="s">
        <v>83</v>
      </c>
      <c r="B131" s="336" t="s">
        <v>361</v>
      </c>
      <c r="C131" s="350">
        <v>5000</v>
      </c>
      <c r="D131" s="336">
        <v>0</v>
      </c>
      <c r="E131" s="336">
        <v>150</v>
      </c>
      <c r="F131" s="336">
        <v>693</v>
      </c>
      <c r="G131" s="336">
        <v>0</v>
      </c>
      <c r="H131" s="350">
        <v>1080</v>
      </c>
      <c r="I131" s="361"/>
    </row>
    <row r="132" spans="1:9" s="14" customFormat="1" ht="13.5" customHeight="1" x14ac:dyDescent="0.25">
      <c r="A132" s="382" t="s">
        <v>83</v>
      </c>
      <c r="B132" s="336" t="s">
        <v>362</v>
      </c>
      <c r="C132" s="350">
        <v>8703</v>
      </c>
      <c r="D132" s="336">
        <v>750</v>
      </c>
      <c r="E132" s="336">
        <v>250</v>
      </c>
      <c r="F132" s="350">
        <v>1500</v>
      </c>
      <c r="G132" s="336">
        <v>0</v>
      </c>
      <c r="H132" s="336">
        <v>475</v>
      </c>
      <c r="I132" s="361"/>
    </row>
    <row r="133" spans="1:9" s="14" customFormat="1" ht="13.5" customHeight="1" x14ac:dyDescent="0.25">
      <c r="A133" s="382" t="s">
        <v>85</v>
      </c>
      <c r="B133" s="336" t="s">
        <v>230</v>
      </c>
      <c r="C133" s="350">
        <v>10865</v>
      </c>
      <c r="D133" s="336">
        <v>900</v>
      </c>
      <c r="E133" s="336">
        <v>230</v>
      </c>
      <c r="F133" s="336">
        <v>350</v>
      </c>
      <c r="G133" s="336">
        <v>0</v>
      </c>
      <c r="H133" s="336">
        <v>700</v>
      </c>
      <c r="I133" s="361"/>
    </row>
    <row r="134" spans="1:9" s="14" customFormat="1" ht="13.5" customHeight="1" x14ac:dyDescent="0.25">
      <c r="A134" s="382" t="s">
        <v>85</v>
      </c>
      <c r="B134" s="336" t="s">
        <v>231</v>
      </c>
      <c r="C134" s="350">
        <v>11685</v>
      </c>
      <c r="D134" s="336">
        <v>344</v>
      </c>
      <c r="E134" s="336">
        <v>225</v>
      </c>
      <c r="F134" s="336">
        <v>350</v>
      </c>
      <c r="G134" s="336">
        <v>0</v>
      </c>
      <c r="H134" s="336">
        <v>640</v>
      </c>
      <c r="I134" s="361"/>
    </row>
    <row r="135" spans="1:9" s="14" customFormat="1" ht="13.5" customHeight="1" x14ac:dyDescent="0.25">
      <c r="A135" s="382" t="s">
        <v>85</v>
      </c>
      <c r="B135" s="336" t="s">
        <v>232</v>
      </c>
      <c r="C135" s="350">
        <v>5208</v>
      </c>
      <c r="D135" s="336">
        <v>450</v>
      </c>
      <c r="E135" s="336">
        <v>250</v>
      </c>
      <c r="F135" s="336">
        <v>300</v>
      </c>
      <c r="G135" s="336">
        <v>500</v>
      </c>
      <c r="H135" s="336">
        <v>800</v>
      </c>
      <c r="I135" s="361"/>
    </row>
    <row r="136" spans="1:9" s="14" customFormat="1" ht="13.5" customHeight="1" x14ac:dyDescent="0.25">
      <c r="A136" s="382" t="s">
        <v>85</v>
      </c>
      <c r="B136" s="336" t="s">
        <v>233</v>
      </c>
      <c r="C136" s="350">
        <v>5978</v>
      </c>
      <c r="D136" s="336">
        <v>890</v>
      </c>
      <c r="E136" s="336">
        <v>150</v>
      </c>
      <c r="F136" s="350">
        <v>1023</v>
      </c>
      <c r="G136" s="336">
        <v>947</v>
      </c>
      <c r="H136" s="336">
        <v>400</v>
      </c>
      <c r="I136" s="361"/>
    </row>
    <row r="137" spans="1:9" s="14" customFormat="1" ht="13.5" customHeight="1" x14ac:dyDescent="0.25">
      <c r="A137" s="382" t="s">
        <v>85</v>
      </c>
      <c r="B137" s="336" t="s">
        <v>363</v>
      </c>
      <c r="C137" s="350">
        <v>16560</v>
      </c>
      <c r="D137" s="336">
        <v>622</v>
      </c>
      <c r="E137" s="336">
        <v>0</v>
      </c>
      <c r="F137" s="336">
        <v>702</v>
      </c>
      <c r="G137" s="336">
        <v>0</v>
      </c>
      <c r="H137" s="336">
        <v>10</v>
      </c>
      <c r="I137" s="361"/>
    </row>
    <row r="138" spans="1:9" s="14" customFormat="1" ht="13.5" customHeight="1" x14ac:dyDescent="0.25">
      <c r="A138" s="382" t="s">
        <v>85</v>
      </c>
      <c r="B138" s="336" t="s">
        <v>364</v>
      </c>
      <c r="C138" s="350">
        <v>4730</v>
      </c>
      <c r="D138" s="336">
        <v>245</v>
      </c>
      <c r="E138" s="336">
        <v>200</v>
      </c>
      <c r="F138" s="336">
        <v>400</v>
      </c>
      <c r="G138" s="336">
        <v>221</v>
      </c>
      <c r="H138" s="336">
        <v>425</v>
      </c>
      <c r="I138" s="361"/>
    </row>
    <row r="139" spans="1:9" s="14" customFormat="1" ht="13.5" customHeight="1" x14ac:dyDescent="0.25">
      <c r="A139" s="382" t="s">
        <v>85</v>
      </c>
      <c r="B139" s="336" t="s">
        <v>234</v>
      </c>
      <c r="C139" s="350">
        <v>7200</v>
      </c>
      <c r="D139" s="336">
        <v>750</v>
      </c>
      <c r="E139" s="336">
        <v>150</v>
      </c>
      <c r="F139" s="336">
        <v>425</v>
      </c>
      <c r="G139" s="336">
        <v>720</v>
      </c>
      <c r="H139" s="336">
        <v>600</v>
      </c>
      <c r="I139" s="361"/>
    </row>
    <row r="140" spans="1:9" s="14" customFormat="1" ht="13.5" customHeight="1" x14ac:dyDescent="0.25">
      <c r="A140" s="382" t="s">
        <v>85</v>
      </c>
      <c r="B140" s="336" t="s">
        <v>365</v>
      </c>
      <c r="C140" s="350">
        <v>3849</v>
      </c>
      <c r="D140" s="336">
        <v>0</v>
      </c>
      <c r="E140" s="336">
        <v>120</v>
      </c>
      <c r="F140" s="336">
        <v>250</v>
      </c>
      <c r="G140" s="336">
        <v>603</v>
      </c>
      <c r="H140" s="350">
        <v>1642</v>
      </c>
      <c r="I140" s="361"/>
    </row>
    <row r="141" spans="1:9" s="14" customFormat="1" ht="13.5" customHeight="1" x14ac:dyDescent="0.25">
      <c r="A141" s="382" t="s">
        <v>85</v>
      </c>
      <c r="B141" s="336" t="s">
        <v>366</v>
      </c>
      <c r="C141" s="350">
        <v>5308</v>
      </c>
      <c r="D141" s="336">
        <v>465</v>
      </c>
      <c r="E141" s="336">
        <v>200</v>
      </c>
      <c r="F141" s="336">
        <v>850</v>
      </c>
      <c r="G141" s="336">
        <v>0</v>
      </c>
      <c r="H141" s="336">
        <v>635</v>
      </c>
      <c r="I141" s="361"/>
    </row>
    <row r="142" spans="1:9" s="14" customFormat="1" ht="13.5" customHeight="1" x14ac:dyDescent="0.25">
      <c r="A142" s="382" t="s">
        <v>85</v>
      </c>
      <c r="B142" s="336" t="s">
        <v>235</v>
      </c>
      <c r="C142" s="350">
        <v>4602</v>
      </c>
      <c r="D142" s="336">
        <v>625</v>
      </c>
      <c r="E142" s="336">
        <v>95</v>
      </c>
      <c r="F142" s="350">
        <v>1074</v>
      </c>
      <c r="G142" s="336">
        <v>175</v>
      </c>
      <c r="H142" s="336">
        <v>465</v>
      </c>
      <c r="I142" s="361"/>
    </row>
    <row r="143" spans="1:9" s="14" customFormat="1" ht="13.5" customHeight="1" x14ac:dyDescent="0.25">
      <c r="A143" s="382" t="s">
        <v>87</v>
      </c>
      <c r="B143" s="336" t="s">
        <v>367</v>
      </c>
      <c r="C143" s="350">
        <v>6686</v>
      </c>
      <c r="D143" s="336">
        <v>0</v>
      </c>
      <c r="E143" s="336">
        <v>250</v>
      </c>
      <c r="F143" s="350">
        <v>1000</v>
      </c>
      <c r="G143" s="350">
        <v>1600</v>
      </c>
      <c r="H143" s="336">
        <v>590</v>
      </c>
      <c r="I143" s="361"/>
    </row>
    <row r="144" spans="1:9" s="14" customFormat="1" ht="13.5" customHeight="1" x14ac:dyDescent="0.25">
      <c r="A144" s="382" t="s">
        <v>87</v>
      </c>
      <c r="B144" s="336" t="s">
        <v>236</v>
      </c>
      <c r="C144" s="350">
        <v>4432</v>
      </c>
      <c r="D144" s="336">
        <v>145</v>
      </c>
      <c r="E144" s="336">
        <v>156</v>
      </c>
      <c r="F144" s="336">
        <v>380</v>
      </c>
      <c r="G144" s="336">
        <v>0</v>
      </c>
      <c r="H144" s="336">
        <v>0</v>
      </c>
      <c r="I144" s="361"/>
    </row>
    <row r="145" spans="1:9" s="14" customFormat="1" ht="13.5" customHeight="1" x14ac:dyDescent="0.25">
      <c r="A145" s="382" t="s">
        <v>87</v>
      </c>
      <c r="B145" s="336" t="s">
        <v>368</v>
      </c>
      <c r="C145" s="350">
        <v>8234</v>
      </c>
      <c r="D145" s="336">
        <v>150</v>
      </c>
      <c r="E145" s="336">
        <v>75</v>
      </c>
      <c r="F145" s="350">
        <v>1150</v>
      </c>
      <c r="G145" s="336">
        <v>150</v>
      </c>
      <c r="H145" s="336">
        <v>575</v>
      </c>
      <c r="I145" s="361"/>
    </row>
    <row r="146" spans="1:9" s="14" customFormat="1" ht="13.5" customHeight="1" x14ac:dyDescent="0.25">
      <c r="A146" s="382" t="s">
        <v>87</v>
      </c>
      <c r="B146" s="336" t="s">
        <v>369</v>
      </c>
      <c r="C146" s="350">
        <v>8530</v>
      </c>
      <c r="D146" s="336">
        <v>620</v>
      </c>
      <c r="E146" s="336">
        <v>125</v>
      </c>
      <c r="F146" s="336">
        <v>560</v>
      </c>
      <c r="G146" s="336">
        <v>0</v>
      </c>
      <c r="H146" s="336">
        <v>50</v>
      </c>
      <c r="I146" s="361"/>
    </row>
    <row r="147" spans="1:9" s="14" customFormat="1" ht="13.5" customHeight="1" x14ac:dyDescent="0.25">
      <c r="A147" s="382" t="s">
        <v>87</v>
      </c>
      <c r="B147" s="336" t="s">
        <v>237</v>
      </c>
      <c r="C147" s="350">
        <v>15120</v>
      </c>
      <c r="D147" s="336">
        <v>0</v>
      </c>
      <c r="E147" s="336">
        <v>0</v>
      </c>
      <c r="F147" s="336">
        <v>0</v>
      </c>
      <c r="G147" s="336">
        <v>0</v>
      </c>
      <c r="H147" s="336">
        <v>0</v>
      </c>
      <c r="I147" s="361"/>
    </row>
    <row r="148" spans="1:9" s="352" customFormat="1" ht="13.5" customHeight="1" x14ac:dyDescent="0.25">
      <c r="A148" s="382" t="s">
        <v>87</v>
      </c>
      <c r="B148" s="357" t="s">
        <v>370</v>
      </c>
      <c r="C148" s="362" t="s">
        <v>470</v>
      </c>
      <c r="D148" s="336">
        <v>280</v>
      </c>
      <c r="E148" s="336">
        <v>75</v>
      </c>
      <c r="F148" s="336">
        <v>550</v>
      </c>
      <c r="G148" s="336">
        <v>0</v>
      </c>
      <c r="H148" s="336">
        <v>515</v>
      </c>
      <c r="I148" s="361"/>
    </row>
    <row r="149" spans="1:9" s="14" customFormat="1" ht="13.5" customHeight="1" x14ac:dyDescent="0.25">
      <c r="A149" s="382" t="s">
        <v>87</v>
      </c>
      <c r="B149" s="336" t="s">
        <v>371</v>
      </c>
      <c r="C149" s="350">
        <v>6945</v>
      </c>
      <c r="D149" s="336">
        <v>0</v>
      </c>
      <c r="E149" s="336">
        <v>45</v>
      </c>
      <c r="F149" s="336">
        <v>468</v>
      </c>
      <c r="G149" s="336">
        <v>0</v>
      </c>
      <c r="H149" s="336">
        <v>690</v>
      </c>
      <c r="I149" s="361"/>
    </row>
    <row r="150" spans="1:9" s="14" customFormat="1" ht="13.5" customHeight="1" x14ac:dyDescent="0.25">
      <c r="A150" s="382" t="s">
        <v>87</v>
      </c>
      <c r="B150" s="336" t="s">
        <v>238</v>
      </c>
      <c r="C150" s="350">
        <v>7191</v>
      </c>
      <c r="D150" s="336">
        <v>367</v>
      </c>
      <c r="E150" s="336">
        <v>250</v>
      </c>
      <c r="F150" s="336">
        <v>845</v>
      </c>
      <c r="G150" s="336">
        <v>0</v>
      </c>
      <c r="H150" s="336">
        <v>629</v>
      </c>
      <c r="I150" s="361"/>
    </row>
    <row r="151" spans="1:9" s="14" customFormat="1" ht="13.5" customHeight="1" x14ac:dyDescent="0.25">
      <c r="A151" s="382" t="s">
        <v>87</v>
      </c>
      <c r="B151" s="336" t="s">
        <v>372</v>
      </c>
      <c r="C151" s="350">
        <v>9271</v>
      </c>
      <c r="D151" s="336">
        <v>130</v>
      </c>
      <c r="E151" s="336">
        <v>160</v>
      </c>
      <c r="F151" s="350">
        <v>1000</v>
      </c>
      <c r="G151" s="336">
        <v>0</v>
      </c>
      <c r="H151" s="336">
        <v>600</v>
      </c>
      <c r="I151" s="361"/>
    </row>
    <row r="152" spans="1:9" s="14" customFormat="1" ht="13.5" customHeight="1" x14ac:dyDescent="0.25">
      <c r="A152" s="382" t="s">
        <v>87</v>
      </c>
      <c r="B152" s="336" t="s">
        <v>373</v>
      </c>
      <c r="C152" s="350">
        <v>8524</v>
      </c>
      <c r="D152" s="336">
        <v>0</v>
      </c>
      <c r="E152" s="336">
        <v>100</v>
      </c>
      <c r="F152" s="336">
        <v>822</v>
      </c>
      <c r="G152" s="336">
        <v>525</v>
      </c>
      <c r="H152" s="336">
        <v>500</v>
      </c>
      <c r="I152" s="361"/>
    </row>
    <row r="153" spans="1:9" s="14" customFormat="1" ht="13.5" customHeight="1" x14ac:dyDescent="0.25">
      <c r="A153" s="382" t="s">
        <v>87</v>
      </c>
      <c r="B153" s="336" t="s">
        <v>374</v>
      </c>
      <c r="C153" s="350">
        <v>8787</v>
      </c>
      <c r="D153" s="336">
        <v>50</v>
      </c>
      <c r="E153" s="336">
        <v>150</v>
      </c>
      <c r="F153" s="336">
        <v>680</v>
      </c>
      <c r="G153" s="336">
        <v>380</v>
      </c>
      <c r="H153" s="336">
        <v>575</v>
      </c>
      <c r="I153" s="361"/>
    </row>
    <row r="154" spans="1:9" s="14" customFormat="1" ht="13.5" customHeight="1" x14ac:dyDescent="0.25">
      <c r="A154" s="382" t="s">
        <v>87</v>
      </c>
      <c r="B154" s="336" t="s">
        <v>650</v>
      </c>
      <c r="C154" s="350">
        <v>4998</v>
      </c>
      <c r="D154" s="336">
        <v>610</v>
      </c>
      <c r="E154" s="336">
        <v>300</v>
      </c>
      <c r="F154" s="350">
        <v>1824</v>
      </c>
      <c r="G154" s="336">
        <v>65</v>
      </c>
      <c r="H154" s="336">
        <v>0</v>
      </c>
      <c r="I154" s="361"/>
    </row>
    <row r="155" spans="1:9" s="14" customFormat="1" ht="13.5" customHeight="1" x14ac:dyDescent="0.25">
      <c r="A155" s="382" t="s">
        <v>87</v>
      </c>
      <c r="B155" s="336" t="s">
        <v>239</v>
      </c>
      <c r="C155" s="350">
        <v>8056</v>
      </c>
      <c r="D155" s="336">
        <v>250</v>
      </c>
      <c r="E155" s="336">
        <v>350</v>
      </c>
      <c r="F155" s="336">
        <v>600</v>
      </c>
      <c r="G155" s="336">
        <v>0</v>
      </c>
      <c r="H155" s="336">
        <v>250</v>
      </c>
      <c r="I155" s="361"/>
    </row>
    <row r="156" spans="1:9" s="14" customFormat="1" ht="13.5" customHeight="1" x14ac:dyDescent="0.25">
      <c r="A156" s="382" t="s">
        <v>89</v>
      </c>
      <c r="B156" s="336" t="s">
        <v>375</v>
      </c>
      <c r="C156" s="350">
        <v>2610</v>
      </c>
      <c r="D156" s="336">
        <v>290</v>
      </c>
      <c r="E156" s="336">
        <v>310</v>
      </c>
      <c r="F156" s="336">
        <v>585</v>
      </c>
      <c r="G156" s="336">
        <v>90</v>
      </c>
      <c r="H156" s="336">
        <v>795</v>
      </c>
      <c r="I156" s="361"/>
    </row>
    <row r="157" spans="1:9" s="14" customFormat="1" ht="13.5" customHeight="1" x14ac:dyDescent="0.25">
      <c r="A157" s="382" t="s">
        <v>89</v>
      </c>
      <c r="B157" s="336" t="s">
        <v>240</v>
      </c>
      <c r="C157" s="350">
        <v>2800</v>
      </c>
      <c r="D157" s="336">
        <v>60</v>
      </c>
      <c r="E157" s="336">
        <v>90</v>
      </c>
      <c r="F157" s="336">
        <v>637</v>
      </c>
      <c r="G157" s="336">
        <v>0</v>
      </c>
      <c r="H157" s="350">
        <v>1806</v>
      </c>
      <c r="I157" s="361"/>
    </row>
    <row r="158" spans="1:9" s="14" customFormat="1" ht="13.5" customHeight="1" x14ac:dyDescent="0.25">
      <c r="A158" s="382" t="s">
        <v>89</v>
      </c>
      <c r="B158" s="336" t="s">
        <v>241</v>
      </c>
      <c r="C158" s="350">
        <v>3300</v>
      </c>
      <c r="D158" s="336">
        <v>100</v>
      </c>
      <c r="E158" s="336">
        <v>180</v>
      </c>
      <c r="F158" s="336">
        <v>422</v>
      </c>
      <c r="G158" s="336">
        <v>800</v>
      </c>
      <c r="H158" s="336">
        <v>525</v>
      </c>
      <c r="I158" s="361"/>
    </row>
    <row r="159" spans="1:9" s="14" customFormat="1" ht="13.5" customHeight="1" x14ac:dyDescent="0.25">
      <c r="A159" s="382" t="s">
        <v>91</v>
      </c>
      <c r="B159" s="336" t="s">
        <v>242</v>
      </c>
      <c r="C159" s="350">
        <v>14580</v>
      </c>
      <c r="D159" s="336">
        <v>86</v>
      </c>
      <c r="E159" s="336">
        <v>134</v>
      </c>
      <c r="F159" s="336">
        <v>767</v>
      </c>
      <c r="G159" s="336">
        <v>0</v>
      </c>
      <c r="H159" s="336">
        <v>323</v>
      </c>
      <c r="I159" s="361"/>
    </row>
    <row r="160" spans="1:9" s="14" customFormat="1" ht="13.5" customHeight="1" x14ac:dyDescent="0.25">
      <c r="A160" s="382" t="s">
        <v>91</v>
      </c>
      <c r="B160" s="336" t="s">
        <v>243</v>
      </c>
      <c r="C160" s="350">
        <v>16125</v>
      </c>
      <c r="D160" s="336">
        <v>0</v>
      </c>
      <c r="E160" s="336">
        <v>0</v>
      </c>
      <c r="F160" s="336">
        <v>0</v>
      </c>
      <c r="G160" s="336">
        <v>0</v>
      </c>
      <c r="H160" s="336">
        <v>0</v>
      </c>
      <c r="I160" s="361"/>
    </row>
    <row r="161" spans="1:9" s="14" customFormat="1" ht="13.5" customHeight="1" x14ac:dyDescent="0.25">
      <c r="A161" s="382" t="s">
        <v>91</v>
      </c>
      <c r="B161" s="336" t="s">
        <v>376</v>
      </c>
      <c r="C161" s="350">
        <v>7850</v>
      </c>
      <c r="D161" s="336">
        <v>0</v>
      </c>
      <c r="E161" s="336">
        <v>190</v>
      </c>
      <c r="F161" s="336">
        <v>300</v>
      </c>
      <c r="G161" s="336">
        <v>0</v>
      </c>
      <c r="H161" s="336">
        <v>568</v>
      </c>
      <c r="I161" s="361"/>
    </row>
    <row r="162" spans="1:9" s="14" customFormat="1" ht="13.5" customHeight="1" x14ac:dyDescent="0.25">
      <c r="A162" s="382" t="s">
        <v>91</v>
      </c>
      <c r="B162" s="336" t="s">
        <v>244</v>
      </c>
      <c r="C162" s="350">
        <v>3432</v>
      </c>
      <c r="D162" s="336">
        <v>270</v>
      </c>
      <c r="E162" s="336">
        <v>296</v>
      </c>
      <c r="F162" s="336">
        <v>350</v>
      </c>
      <c r="G162" s="336">
        <v>920</v>
      </c>
      <c r="H162" s="336">
        <v>879</v>
      </c>
      <c r="I162" s="361"/>
    </row>
    <row r="163" spans="1:9" s="14" customFormat="1" ht="13.5" customHeight="1" x14ac:dyDescent="0.25">
      <c r="A163" s="382" t="s">
        <v>91</v>
      </c>
      <c r="B163" s="336" t="s">
        <v>651</v>
      </c>
      <c r="C163" s="350">
        <v>4437</v>
      </c>
      <c r="D163" s="336">
        <v>50</v>
      </c>
      <c r="E163" s="336">
        <v>30</v>
      </c>
      <c r="F163" s="336">
        <v>420</v>
      </c>
      <c r="G163" s="350">
        <v>1103</v>
      </c>
      <c r="H163" s="336">
        <v>0</v>
      </c>
      <c r="I163" s="361"/>
    </row>
    <row r="164" spans="1:9" s="14" customFormat="1" ht="13.5" customHeight="1" x14ac:dyDescent="0.25">
      <c r="A164" s="382" t="s">
        <v>91</v>
      </c>
      <c r="B164" s="336" t="s">
        <v>245</v>
      </c>
      <c r="C164" s="350">
        <v>3520</v>
      </c>
      <c r="D164" s="336">
        <v>400</v>
      </c>
      <c r="E164" s="336">
        <v>225</v>
      </c>
      <c r="F164" s="336">
        <v>400</v>
      </c>
      <c r="G164" s="336">
        <v>75</v>
      </c>
      <c r="H164" s="336">
        <v>560</v>
      </c>
      <c r="I164" s="361"/>
    </row>
    <row r="165" spans="1:9" s="14" customFormat="1" ht="13.5" customHeight="1" x14ac:dyDescent="0.25">
      <c r="A165" s="382" t="s">
        <v>45</v>
      </c>
      <c r="B165" s="336" t="s">
        <v>246</v>
      </c>
      <c r="C165" s="350">
        <v>4660</v>
      </c>
      <c r="D165" s="336">
        <v>0</v>
      </c>
      <c r="E165" s="336">
        <v>250</v>
      </c>
      <c r="F165" s="350">
        <v>1325</v>
      </c>
      <c r="G165" s="336">
        <v>396</v>
      </c>
      <c r="H165" s="336">
        <v>48</v>
      </c>
      <c r="I165" s="361"/>
    </row>
    <row r="166" spans="1:9" s="14" customFormat="1" ht="13.5" customHeight="1" x14ac:dyDescent="0.25">
      <c r="A166" s="382" t="s">
        <v>45</v>
      </c>
      <c r="B166" s="336" t="s">
        <v>377</v>
      </c>
      <c r="C166" s="350">
        <v>2916</v>
      </c>
      <c r="D166" s="336">
        <v>200</v>
      </c>
      <c r="E166" s="336">
        <v>200</v>
      </c>
      <c r="F166" s="336">
        <v>200</v>
      </c>
      <c r="G166" s="336">
        <v>960</v>
      </c>
      <c r="H166" s="336">
        <v>500</v>
      </c>
      <c r="I166" s="361"/>
    </row>
    <row r="167" spans="1:9" s="14" customFormat="1" ht="13.5" customHeight="1" x14ac:dyDescent="0.25">
      <c r="A167" s="382" t="s">
        <v>47</v>
      </c>
      <c r="B167" s="336" t="s">
        <v>247</v>
      </c>
      <c r="C167" s="350">
        <v>3696</v>
      </c>
      <c r="D167" s="336">
        <v>25</v>
      </c>
      <c r="E167" s="336">
        <v>200</v>
      </c>
      <c r="F167" s="336">
        <v>450</v>
      </c>
      <c r="G167" s="336">
        <v>0</v>
      </c>
      <c r="H167" s="336">
        <v>425</v>
      </c>
      <c r="I167" s="361"/>
    </row>
    <row r="168" spans="1:9" s="14" customFormat="1" ht="13.5" customHeight="1" x14ac:dyDescent="0.25">
      <c r="A168" s="382" t="s">
        <v>47</v>
      </c>
      <c r="B168" s="336" t="s">
        <v>652</v>
      </c>
      <c r="C168" s="350">
        <v>19770</v>
      </c>
      <c r="D168" s="336">
        <v>0</v>
      </c>
      <c r="E168" s="336">
        <v>0</v>
      </c>
      <c r="F168" s="336">
        <v>0</v>
      </c>
      <c r="G168" s="336">
        <v>0</v>
      </c>
      <c r="H168" s="336">
        <v>0</v>
      </c>
      <c r="I168" s="361"/>
    </row>
    <row r="169" spans="1:9" s="14" customFormat="1" ht="13.5" customHeight="1" x14ac:dyDescent="0.25">
      <c r="A169" s="382" t="s">
        <v>47</v>
      </c>
      <c r="B169" s="336" t="s">
        <v>378</v>
      </c>
      <c r="C169" s="350">
        <v>4176</v>
      </c>
      <c r="D169" s="336">
        <v>0</v>
      </c>
      <c r="E169" s="336">
        <v>355</v>
      </c>
      <c r="F169" s="336">
        <v>500</v>
      </c>
      <c r="G169" s="336">
        <v>0</v>
      </c>
      <c r="H169" s="336">
        <v>765</v>
      </c>
      <c r="I169" s="361"/>
    </row>
    <row r="170" spans="1:9" s="14" customFormat="1" ht="13.5" customHeight="1" x14ac:dyDescent="0.25">
      <c r="A170" s="382" t="s">
        <v>47</v>
      </c>
      <c r="B170" s="336" t="s">
        <v>379</v>
      </c>
      <c r="C170" s="350">
        <v>3234</v>
      </c>
      <c r="D170" s="336">
        <v>0</v>
      </c>
      <c r="E170" s="336">
        <v>140</v>
      </c>
      <c r="F170" s="336">
        <v>510</v>
      </c>
      <c r="G170" s="336">
        <v>170</v>
      </c>
      <c r="H170" s="336">
        <v>325</v>
      </c>
      <c r="I170" s="361"/>
    </row>
    <row r="171" spans="1:9" s="14" customFormat="1" ht="13.5" customHeight="1" x14ac:dyDescent="0.25">
      <c r="A171" s="382" t="s">
        <v>47</v>
      </c>
      <c r="B171" s="336" t="s">
        <v>380</v>
      </c>
      <c r="C171" s="350">
        <v>4117</v>
      </c>
      <c r="D171" s="336">
        <v>110</v>
      </c>
      <c r="E171" s="336">
        <v>300</v>
      </c>
      <c r="F171" s="336">
        <v>810</v>
      </c>
      <c r="G171" s="336">
        <v>0</v>
      </c>
      <c r="H171" s="336">
        <v>375</v>
      </c>
      <c r="I171" s="361"/>
    </row>
    <row r="172" spans="1:9" s="14" customFormat="1" ht="13.5" customHeight="1" x14ac:dyDescent="0.25">
      <c r="A172" s="382" t="s">
        <v>91</v>
      </c>
      <c r="B172" s="336" t="s">
        <v>381</v>
      </c>
      <c r="C172" s="350">
        <v>23400</v>
      </c>
      <c r="D172" s="336">
        <v>0</v>
      </c>
      <c r="E172" s="336">
        <v>0</v>
      </c>
      <c r="F172" s="350">
        <v>1600</v>
      </c>
      <c r="G172" s="350">
        <v>1500</v>
      </c>
      <c r="H172" s="336">
        <v>100</v>
      </c>
      <c r="I172" s="361"/>
    </row>
    <row r="173" spans="1:9" s="14" customFormat="1" ht="13.5" customHeight="1" x14ac:dyDescent="0.25">
      <c r="A173" s="382" t="s">
        <v>49</v>
      </c>
      <c r="B173" s="336" t="s">
        <v>248</v>
      </c>
      <c r="C173" s="350">
        <v>1440</v>
      </c>
      <c r="D173" s="336">
        <v>100</v>
      </c>
      <c r="E173" s="336">
        <v>200</v>
      </c>
      <c r="F173" s="336">
        <v>325</v>
      </c>
      <c r="G173" s="336">
        <v>140</v>
      </c>
      <c r="H173" s="336">
        <v>800</v>
      </c>
      <c r="I173" s="361"/>
    </row>
    <row r="174" spans="1:9" s="14" customFormat="1" ht="13.5" customHeight="1" x14ac:dyDescent="0.25">
      <c r="A174" s="382" t="s">
        <v>49</v>
      </c>
      <c r="B174" s="336" t="s">
        <v>249</v>
      </c>
      <c r="C174" s="350">
        <v>3500</v>
      </c>
      <c r="D174" s="336">
        <v>250</v>
      </c>
      <c r="E174" s="336">
        <v>200</v>
      </c>
      <c r="F174" s="336">
        <v>550</v>
      </c>
      <c r="G174" s="336">
        <v>500</v>
      </c>
      <c r="H174" s="336">
        <v>500</v>
      </c>
      <c r="I174" s="361"/>
    </row>
    <row r="175" spans="1:9" s="14" customFormat="1" ht="13.5" customHeight="1" x14ac:dyDescent="0.25">
      <c r="A175" s="382" t="s">
        <v>51</v>
      </c>
      <c r="B175" s="336" t="s">
        <v>653</v>
      </c>
      <c r="C175" s="350">
        <v>9920</v>
      </c>
      <c r="D175" s="336">
        <v>100</v>
      </c>
      <c r="E175" s="336">
        <v>300</v>
      </c>
      <c r="F175" s="336">
        <v>350</v>
      </c>
      <c r="G175" s="336">
        <v>700</v>
      </c>
      <c r="H175" s="336">
        <v>255</v>
      </c>
      <c r="I175" s="361"/>
    </row>
    <row r="176" spans="1:9" s="14" customFormat="1" ht="13.5" customHeight="1" x14ac:dyDescent="0.25">
      <c r="A176" s="382" t="s">
        <v>53</v>
      </c>
      <c r="B176" s="336" t="s">
        <v>657</v>
      </c>
      <c r="C176" s="350">
        <v>17199</v>
      </c>
      <c r="D176" s="336">
        <v>0</v>
      </c>
      <c r="E176" s="336">
        <v>100</v>
      </c>
      <c r="F176" s="336">
        <v>550</v>
      </c>
      <c r="G176" s="336">
        <v>675</v>
      </c>
      <c r="H176" s="336">
        <v>920</v>
      </c>
      <c r="I176" s="361"/>
    </row>
    <row r="177" spans="1:9" s="14" customFormat="1" ht="13.5" customHeight="1" x14ac:dyDescent="0.25">
      <c r="A177" s="382" t="s">
        <v>53</v>
      </c>
      <c r="B177" s="336" t="s">
        <v>382</v>
      </c>
      <c r="C177" s="350">
        <v>8000</v>
      </c>
      <c r="D177" s="336">
        <v>0</v>
      </c>
      <c r="E177" s="336">
        <v>0</v>
      </c>
      <c r="F177" s="336">
        <v>0</v>
      </c>
      <c r="G177" s="336">
        <v>0</v>
      </c>
      <c r="H177" s="336">
        <v>0</v>
      </c>
      <c r="I177" s="361"/>
    </row>
    <row r="178" spans="1:9" s="14" customFormat="1" ht="13.5" customHeight="1" x14ac:dyDescent="0.25">
      <c r="A178" s="382" t="s">
        <v>53</v>
      </c>
      <c r="B178" s="336" t="s">
        <v>250</v>
      </c>
      <c r="C178" s="350">
        <v>4141</v>
      </c>
      <c r="D178" s="336">
        <v>400</v>
      </c>
      <c r="E178" s="336">
        <v>100</v>
      </c>
      <c r="F178" s="336">
        <v>400</v>
      </c>
      <c r="G178" s="336">
        <v>725</v>
      </c>
      <c r="H178" s="350">
        <v>1600</v>
      </c>
      <c r="I178" s="361"/>
    </row>
    <row r="179" spans="1:9" s="14" customFormat="1" ht="13.5" customHeight="1" x14ac:dyDescent="0.25">
      <c r="A179" s="382" t="s">
        <v>53</v>
      </c>
      <c r="B179" s="336" t="s">
        <v>383</v>
      </c>
      <c r="C179" s="350">
        <v>2000</v>
      </c>
      <c r="D179" s="350">
        <v>1000</v>
      </c>
      <c r="E179" s="336">
        <v>90</v>
      </c>
      <c r="F179" s="336">
        <v>700</v>
      </c>
      <c r="G179" s="336">
        <v>0</v>
      </c>
      <c r="H179" s="336">
        <v>50</v>
      </c>
      <c r="I179" s="361"/>
    </row>
    <row r="180" spans="1:9" s="14" customFormat="1" ht="13.5" customHeight="1" x14ac:dyDescent="0.25">
      <c r="A180" s="382" t="s">
        <v>53</v>
      </c>
      <c r="B180" s="336" t="s">
        <v>384</v>
      </c>
      <c r="C180" s="350">
        <v>4306</v>
      </c>
      <c r="D180" s="336">
        <v>150</v>
      </c>
      <c r="E180" s="336">
        <v>400</v>
      </c>
      <c r="F180" s="336">
        <v>400</v>
      </c>
      <c r="G180" s="336">
        <v>500</v>
      </c>
      <c r="H180" s="336">
        <v>634</v>
      </c>
      <c r="I180" s="361"/>
    </row>
    <row r="181" spans="1:9" s="14" customFormat="1" ht="13.5" customHeight="1" x14ac:dyDescent="0.25">
      <c r="A181" s="382" t="s">
        <v>53</v>
      </c>
      <c r="B181" s="336" t="s">
        <v>385</v>
      </c>
      <c r="C181" s="350">
        <v>10221</v>
      </c>
      <c r="D181" s="336">
        <v>500</v>
      </c>
      <c r="E181" s="336">
        <v>0</v>
      </c>
      <c r="F181" s="336">
        <v>494</v>
      </c>
      <c r="G181" s="336">
        <v>615</v>
      </c>
      <c r="H181" s="336">
        <v>0</v>
      </c>
      <c r="I181" s="361"/>
    </row>
    <row r="182" spans="1:9" s="14" customFormat="1" ht="13.5" customHeight="1" x14ac:dyDescent="0.25">
      <c r="A182" s="382" t="s">
        <v>53</v>
      </c>
      <c r="B182" s="336" t="s">
        <v>386</v>
      </c>
      <c r="C182" s="350">
        <v>8567</v>
      </c>
      <c r="D182" s="336">
        <v>895</v>
      </c>
      <c r="E182" s="336">
        <v>300</v>
      </c>
      <c r="F182" s="336">
        <v>400</v>
      </c>
      <c r="G182" s="336">
        <v>805</v>
      </c>
      <c r="H182" s="336">
        <v>355</v>
      </c>
      <c r="I182" s="361"/>
    </row>
    <row r="183" spans="1:9" s="14" customFormat="1" ht="13.5" customHeight="1" x14ac:dyDescent="0.25">
      <c r="A183" s="382" t="s">
        <v>55</v>
      </c>
      <c r="B183" s="336" t="s">
        <v>387</v>
      </c>
      <c r="C183" s="336">
        <v>580</v>
      </c>
      <c r="D183" s="336">
        <v>0</v>
      </c>
      <c r="E183" s="336">
        <v>0</v>
      </c>
      <c r="F183" s="336">
        <v>600</v>
      </c>
      <c r="G183" s="336">
        <v>230</v>
      </c>
      <c r="H183" s="336">
        <v>329</v>
      </c>
      <c r="I183" s="361"/>
    </row>
    <row r="184" spans="1:9" s="14" customFormat="1" ht="13.5" customHeight="1" x14ac:dyDescent="0.25">
      <c r="A184" s="382" t="s">
        <v>55</v>
      </c>
      <c r="B184" s="336" t="s">
        <v>251</v>
      </c>
      <c r="C184" s="350">
        <v>1708</v>
      </c>
      <c r="D184" s="336">
        <v>150</v>
      </c>
      <c r="E184" s="336">
        <v>100</v>
      </c>
      <c r="F184" s="336">
        <v>500</v>
      </c>
      <c r="G184" s="336">
        <v>150</v>
      </c>
      <c r="H184" s="336">
        <v>0</v>
      </c>
      <c r="I184" s="361"/>
    </row>
    <row r="185" spans="1:9" s="14" customFormat="1" ht="13.5" customHeight="1" x14ac:dyDescent="0.25">
      <c r="A185" s="382" t="s">
        <v>55</v>
      </c>
      <c r="B185" s="336" t="s">
        <v>388</v>
      </c>
      <c r="C185" s="350">
        <v>1785</v>
      </c>
      <c r="D185" s="336">
        <v>150</v>
      </c>
      <c r="E185" s="336">
        <v>70</v>
      </c>
      <c r="F185" s="336">
        <v>400</v>
      </c>
      <c r="G185" s="336">
        <v>0</v>
      </c>
      <c r="H185" s="336">
        <v>300</v>
      </c>
      <c r="I185" s="361"/>
    </row>
    <row r="186" spans="1:9" s="14" customFormat="1" ht="13.5" customHeight="1" x14ac:dyDescent="0.25">
      <c r="A186" s="382" t="s">
        <v>55</v>
      </c>
      <c r="B186" s="336" t="s">
        <v>389</v>
      </c>
      <c r="C186" s="350">
        <v>1895</v>
      </c>
      <c r="D186" s="336">
        <v>0</v>
      </c>
      <c r="E186" s="336">
        <v>200</v>
      </c>
      <c r="F186" s="336">
        <v>200</v>
      </c>
      <c r="G186" s="336">
        <v>300</v>
      </c>
      <c r="H186" s="336">
        <v>85</v>
      </c>
      <c r="I186" s="361"/>
    </row>
    <row r="187" spans="1:9" s="14" customFormat="1" ht="13.5" customHeight="1" x14ac:dyDescent="0.25">
      <c r="A187" s="382" t="s">
        <v>55</v>
      </c>
      <c r="B187" s="336" t="s">
        <v>390</v>
      </c>
      <c r="C187" s="350">
        <v>2150</v>
      </c>
      <c r="D187" s="336">
        <v>0</v>
      </c>
      <c r="E187" s="336">
        <v>100</v>
      </c>
      <c r="F187" s="336">
        <v>600</v>
      </c>
      <c r="G187" s="336">
        <v>300</v>
      </c>
      <c r="H187" s="336">
        <v>335</v>
      </c>
      <c r="I187" s="361"/>
    </row>
    <row r="188" spans="1:9" s="14" customFormat="1" ht="13.5" customHeight="1" x14ac:dyDescent="0.25">
      <c r="A188" s="382" t="s">
        <v>57</v>
      </c>
      <c r="B188" s="336" t="s">
        <v>252</v>
      </c>
      <c r="C188" s="350">
        <v>3060</v>
      </c>
      <c r="D188" s="336">
        <v>200</v>
      </c>
      <c r="E188" s="336">
        <v>150</v>
      </c>
      <c r="F188" s="336">
        <v>400</v>
      </c>
      <c r="G188" s="336">
        <v>270</v>
      </c>
      <c r="H188" s="336">
        <v>478</v>
      </c>
      <c r="I188" s="361"/>
    </row>
    <row r="189" spans="1:9" s="14" customFormat="1" ht="13.5" customHeight="1" x14ac:dyDescent="0.25">
      <c r="A189" s="382" t="s">
        <v>57</v>
      </c>
      <c r="B189" s="336" t="s">
        <v>391</v>
      </c>
      <c r="C189" s="336">
        <v>0</v>
      </c>
      <c r="D189" s="336">
        <v>0</v>
      </c>
      <c r="E189" s="336">
        <v>225</v>
      </c>
      <c r="F189" s="336">
        <v>0</v>
      </c>
      <c r="G189" s="336">
        <v>0</v>
      </c>
      <c r="H189" s="336">
        <v>440</v>
      </c>
      <c r="I189" s="361"/>
    </row>
    <row r="190" spans="1:9" s="14" customFormat="1" ht="13.5" customHeight="1" x14ac:dyDescent="0.25">
      <c r="A190" s="382" t="s">
        <v>58</v>
      </c>
      <c r="B190" s="336" t="s">
        <v>392</v>
      </c>
      <c r="C190" s="350">
        <v>3000</v>
      </c>
      <c r="D190" s="336">
        <v>375</v>
      </c>
      <c r="E190" s="336">
        <v>250</v>
      </c>
      <c r="F190" s="336">
        <v>400</v>
      </c>
      <c r="G190" s="336">
        <v>0</v>
      </c>
      <c r="H190" s="336">
        <v>0</v>
      </c>
      <c r="I190" s="361"/>
    </row>
    <row r="191" spans="1:9" s="14" customFormat="1" ht="13.5" customHeight="1" x14ac:dyDescent="0.25">
      <c r="A191" s="382" t="s">
        <v>58</v>
      </c>
      <c r="B191" s="336" t="s">
        <v>253</v>
      </c>
      <c r="C191" s="350">
        <v>3312</v>
      </c>
      <c r="D191" s="336">
        <v>200</v>
      </c>
      <c r="E191" s="336">
        <v>300</v>
      </c>
      <c r="F191" s="350">
        <v>1200</v>
      </c>
      <c r="G191" s="336">
        <v>0</v>
      </c>
      <c r="H191" s="350">
        <v>1000</v>
      </c>
      <c r="I191" s="361"/>
    </row>
    <row r="192" spans="1:9" s="14" customFormat="1" ht="13.5" customHeight="1" x14ac:dyDescent="0.25">
      <c r="A192" s="382" t="s">
        <v>58</v>
      </c>
      <c r="B192" s="336" t="s">
        <v>254</v>
      </c>
      <c r="C192" s="350">
        <v>3057</v>
      </c>
      <c r="D192" s="336">
        <v>35</v>
      </c>
      <c r="E192" s="336">
        <v>250</v>
      </c>
      <c r="F192" s="336">
        <v>650</v>
      </c>
      <c r="G192" s="336">
        <v>0</v>
      </c>
      <c r="H192" s="336">
        <v>905</v>
      </c>
      <c r="I192" s="361"/>
    </row>
    <row r="193" spans="1:9" s="14" customFormat="1" ht="13.5" customHeight="1" x14ac:dyDescent="0.25">
      <c r="A193" s="382" t="s">
        <v>58</v>
      </c>
      <c r="B193" s="336" t="s">
        <v>255</v>
      </c>
      <c r="C193" s="350">
        <v>3105</v>
      </c>
      <c r="D193" s="336">
        <v>375</v>
      </c>
      <c r="E193" s="336">
        <v>350</v>
      </c>
      <c r="F193" s="350">
        <v>1250</v>
      </c>
      <c r="G193" s="336">
        <v>108</v>
      </c>
      <c r="H193" s="336">
        <v>350</v>
      </c>
      <c r="I193" s="361"/>
    </row>
    <row r="194" spans="1:9" s="14" customFormat="1" ht="13.5" customHeight="1" x14ac:dyDescent="0.25">
      <c r="A194" s="382" t="s">
        <v>58</v>
      </c>
      <c r="B194" s="336" t="s">
        <v>256</v>
      </c>
      <c r="C194" s="350">
        <v>2415</v>
      </c>
      <c r="D194" s="336">
        <v>785</v>
      </c>
      <c r="E194" s="336">
        <v>475</v>
      </c>
      <c r="F194" s="336">
        <v>680</v>
      </c>
      <c r="G194" s="336">
        <v>136</v>
      </c>
      <c r="H194" s="350">
        <v>3272</v>
      </c>
      <c r="I194" s="361"/>
    </row>
    <row r="195" spans="1:9" s="14" customFormat="1" ht="13.5" customHeight="1" x14ac:dyDescent="0.25">
      <c r="A195" s="382" t="s">
        <v>58</v>
      </c>
      <c r="B195" s="336" t="s">
        <v>257</v>
      </c>
      <c r="C195" s="350">
        <v>2817</v>
      </c>
      <c r="D195" s="336">
        <v>100</v>
      </c>
      <c r="E195" s="336">
        <v>350</v>
      </c>
      <c r="F195" s="336">
        <v>700</v>
      </c>
      <c r="G195" s="336">
        <v>0</v>
      </c>
      <c r="H195" s="336">
        <v>686</v>
      </c>
      <c r="I195" s="361"/>
    </row>
    <row r="196" spans="1:9" s="14" customFormat="1" ht="13.5" customHeight="1" x14ac:dyDescent="0.25">
      <c r="A196" s="382" t="s">
        <v>58</v>
      </c>
      <c r="B196" s="336" t="s">
        <v>393</v>
      </c>
      <c r="C196" s="350">
        <v>2274</v>
      </c>
      <c r="D196" s="336">
        <v>0</v>
      </c>
      <c r="E196" s="336">
        <v>600</v>
      </c>
      <c r="F196" s="336">
        <v>800</v>
      </c>
      <c r="G196" s="336">
        <v>0</v>
      </c>
      <c r="H196" s="336">
        <v>585</v>
      </c>
      <c r="I196" s="361"/>
    </row>
    <row r="197" spans="1:9" s="14" customFormat="1" ht="13.5" customHeight="1" x14ac:dyDescent="0.25">
      <c r="A197" s="382" t="s">
        <v>58</v>
      </c>
      <c r="B197" s="336" t="s">
        <v>258</v>
      </c>
      <c r="C197" s="350">
        <v>2700</v>
      </c>
      <c r="D197" s="336">
        <v>225</v>
      </c>
      <c r="E197" s="336">
        <v>250</v>
      </c>
      <c r="F197" s="350">
        <v>1615</v>
      </c>
      <c r="G197" s="336">
        <v>885</v>
      </c>
      <c r="H197" s="336">
        <v>0</v>
      </c>
      <c r="I197" s="361"/>
    </row>
    <row r="198" spans="1:9" s="14" customFormat="1" ht="13.5" customHeight="1" x14ac:dyDescent="0.25">
      <c r="A198" s="382" t="s">
        <v>58</v>
      </c>
      <c r="B198" s="336" t="s">
        <v>259</v>
      </c>
      <c r="C198" s="350">
        <v>2760</v>
      </c>
      <c r="D198" s="336">
        <v>150</v>
      </c>
      <c r="E198" s="336">
        <v>800</v>
      </c>
      <c r="F198" s="336">
        <v>795</v>
      </c>
      <c r="G198" s="336">
        <v>94</v>
      </c>
      <c r="H198" s="336">
        <v>250</v>
      </c>
      <c r="I198" s="361"/>
    </row>
    <row r="199" spans="1:9" s="14" customFormat="1" ht="13.5" customHeight="1" x14ac:dyDescent="0.25">
      <c r="A199" s="382" t="s">
        <v>58</v>
      </c>
      <c r="B199" s="336" t="s">
        <v>394</v>
      </c>
      <c r="C199" s="350">
        <v>3290</v>
      </c>
      <c r="D199" s="336">
        <v>0</v>
      </c>
      <c r="E199" s="336">
        <v>350</v>
      </c>
      <c r="F199" s="336">
        <v>750</v>
      </c>
      <c r="G199" s="336">
        <v>0</v>
      </c>
      <c r="H199" s="336">
        <v>375</v>
      </c>
      <c r="I199" s="361"/>
    </row>
    <row r="200" spans="1:9" s="14" customFormat="1" ht="13.5" customHeight="1" x14ac:dyDescent="0.25">
      <c r="A200" s="382" t="s">
        <v>58</v>
      </c>
      <c r="B200" s="336" t="s">
        <v>395</v>
      </c>
      <c r="C200" s="350">
        <v>12720</v>
      </c>
      <c r="D200" s="336">
        <v>0</v>
      </c>
      <c r="E200" s="336">
        <v>0</v>
      </c>
      <c r="F200" s="350">
        <v>2600</v>
      </c>
      <c r="G200" s="336">
        <v>0</v>
      </c>
      <c r="H200" s="336">
        <v>300</v>
      </c>
      <c r="I200" s="361"/>
    </row>
    <row r="201" spans="1:9" s="14" customFormat="1" ht="13.5" customHeight="1" x14ac:dyDescent="0.25">
      <c r="A201" s="382" t="s">
        <v>58</v>
      </c>
      <c r="B201" s="336" t="s">
        <v>396</v>
      </c>
      <c r="C201" s="350">
        <v>16960</v>
      </c>
      <c r="D201" s="336">
        <v>0</v>
      </c>
      <c r="E201" s="336">
        <v>0</v>
      </c>
      <c r="F201" s="350">
        <v>1800</v>
      </c>
      <c r="G201" s="350">
        <v>1248</v>
      </c>
      <c r="H201" s="336">
        <v>255</v>
      </c>
      <c r="I201" s="361"/>
    </row>
    <row r="202" spans="1:9" s="14" customFormat="1" ht="13.5" customHeight="1" x14ac:dyDescent="0.25">
      <c r="A202" s="382" t="s">
        <v>58</v>
      </c>
      <c r="B202" s="336" t="s">
        <v>397</v>
      </c>
      <c r="C202" s="350">
        <v>3240</v>
      </c>
      <c r="D202" s="336">
        <v>200</v>
      </c>
      <c r="E202" s="336">
        <v>170</v>
      </c>
      <c r="F202" s="350">
        <v>1120</v>
      </c>
      <c r="G202" s="336">
        <v>0</v>
      </c>
      <c r="H202" s="336">
        <v>300</v>
      </c>
      <c r="I202" s="361"/>
    </row>
    <row r="203" spans="1:9" s="14" customFormat="1" ht="13.5" customHeight="1" x14ac:dyDescent="0.25">
      <c r="A203" s="382" t="s">
        <v>58</v>
      </c>
      <c r="B203" s="336" t="s">
        <v>398</v>
      </c>
      <c r="C203" s="350">
        <v>3312</v>
      </c>
      <c r="D203" s="336">
        <v>0</v>
      </c>
      <c r="E203" s="336">
        <v>400</v>
      </c>
      <c r="F203" s="336">
        <v>609</v>
      </c>
      <c r="G203" s="336">
        <v>60</v>
      </c>
      <c r="H203" s="336">
        <v>192</v>
      </c>
      <c r="I203" s="361"/>
    </row>
    <row r="204" spans="1:9" s="14" customFormat="1" ht="13.5" customHeight="1" x14ac:dyDescent="0.25">
      <c r="A204" s="382" t="s">
        <v>58</v>
      </c>
      <c r="B204" s="336" t="s">
        <v>260</v>
      </c>
      <c r="C204" s="350">
        <v>2654</v>
      </c>
      <c r="D204" s="336">
        <v>245</v>
      </c>
      <c r="E204" s="336">
        <v>200</v>
      </c>
      <c r="F204" s="336">
        <v>300</v>
      </c>
      <c r="G204" s="336">
        <v>0</v>
      </c>
      <c r="H204" s="336">
        <v>0</v>
      </c>
      <c r="I204" s="361"/>
    </row>
    <row r="205" spans="1:9" s="14" customFormat="1" ht="13.5" customHeight="1" x14ac:dyDescent="0.25">
      <c r="A205" s="382" t="s">
        <v>58</v>
      </c>
      <c r="B205" s="336" t="s">
        <v>261</v>
      </c>
      <c r="C205" s="350">
        <v>3315</v>
      </c>
      <c r="D205" s="336">
        <v>350</v>
      </c>
      <c r="E205" s="336">
        <v>400</v>
      </c>
      <c r="F205" s="336">
        <v>650</v>
      </c>
      <c r="G205" s="336">
        <v>100</v>
      </c>
      <c r="H205" s="336">
        <v>450</v>
      </c>
      <c r="I205" s="361"/>
    </row>
    <row r="206" spans="1:9" s="14" customFormat="1" ht="13.5" customHeight="1" x14ac:dyDescent="0.25">
      <c r="A206" s="382" t="s">
        <v>58</v>
      </c>
      <c r="B206" s="336" t="s">
        <v>262</v>
      </c>
      <c r="C206" s="350">
        <v>1110</v>
      </c>
      <c r="D206" s="336">
        <v>0</v>
      </c>
      <c r="E206" s="336">
        <v>250</v>
      </c>
      <c r="F206" s="336">
        <v>941</v>
      </c>
      <c r="G206" s="336">
        <v>150</v>
      </c>
      <c r="H206" s="336">
        <v>463</v>
      </c>
      <c r="I206" s="361"/>
    </row>
    <row r="207" spans="1:9" s="14" customFormat="1" ht="13.5" customHeight="1" x14ac:dyDescent="0.25">
      <c r="A207" s="382" t="s">
        <v>58</v>
      </c>
      <c r="B207" s="336" t="s">
        <v>399</v>
      </c>
      <c r="C207" s="350">
        <v>3332</v>
      </c>
      <c r="D207" s="336">
        <v>0</v>
      </c>
      <c r="E207" s="336">
        <v>350</v>
      </c>
      <c r="F207" s="336">
        <v>577</v>
      </c>
      <c r="G207" s="336">
        <v>0</v>
      </c>
      <c r="H207" s="336">
        <v>0</v>
      </c>
      <c r="I207" s="361"/>
    </row>
    <row r="208" spans="1:9" s="14" customFormat="1" ht="13.5" customHeight="1" x14ac:dyDescent="0.25">
      <c r="A208" s="382" t="s">
        <v>58</v>
      </c>
      <c r="B208" s="336" t="s">
        <v>400</v>
      </c>
      <c r="C208" s="350">
        <v>3024</v>
      </c>
      <c r="D208" s="336">
        <v>100</v>
      </c>
      <c r="E208" s="336">
        <v>350</v>
      </c>
      <c r="F208" s="336">
        <v>940</v>
      </c>
      <c r="G208" s="336">
        <v>100</v>
      </c>
      <c r="H208" s="336">
        <v>641</v>
      </c>
      <c r="I208" s="361"/>
    </row>
    <row r="209" spans="1:9" s="14" customFormat="1" ht="13.5" customHeight="1" x14ac:dyDescent="0.25">
      <c r="A209" s="382" t="s">
        <v>59</v>
      </c>
      <c r="B209" s="336" t="s">
        <v>263</v>
      </c>
      <c r="C209" s="350">
        <v>4181</v>
      </c>
      <c r="D209" s="350">
        <v>1015</v>
      </c>
      <c r="E209" s="336">
        <v>250</v>
      </c>
      <c r="F209" s="350">
        <v>1000</v>
      </c>
      <c r="G209" s="336">
        <v>293</v>
      </c>
      <c r="H209" s="336">
        <v>505</v>
      </c>
      <c r="I209" s="361"/>
    </row>
    <row r="210" spans="1:9" s="14" customFormat="1" ht="13.5" customHeight="1" x14ac:dyDescent="0.25">
      <c r="A210" s="382" t="s">
        <v>61</v>
      </c>
      <c r="B210" s="336" t="s">
        <v>401</v>
      </c>
      <c r="C210" s="350">
        <v>5000</v>
      </c>
      <c r="D210" s="336">
        <v>0</v>
      </c>
      <c r="E210" s="336">
        <v>150</v>
      </c>
      <c r="F210" s="336">
        <v>266</v>
      </c>
      <c r="G210" s="336">
        <v>0</v>
      </c>
      <c r="H210" s="336">
        <v>784</v>
      </c>
      <c r="I210" s="361"/>
    </row>
    <row r="211" spans="1:9" s="14" customFormat="1" ht="13.5" customHeight="1" x14ac:dyDescent="0.25">
      <c r="A211" s="382" t="s">
        <v>61</v>
      </c>
      <c r="B211" s="336" t="s">
        <v>655</v>
      </c>
      <c r="C211" s="350">
        <v>3820</v>
      </c>
      <c r="D211" s="336">
        <v>150</v>
      </c>
      <c r="E211" s="336">
        <v>200</v>
      </c>
      <c r="F211" s="336">
        <v>625</v>
      </c>
      <c r="G211" s="350">
        <v>1100</v>
      </c>
      <c r="H211" s="336">
        <v>0</v>
      </c>
      <c r="I211" s="361"/>
    </row>
    <row r="212" spans="1:9" s="14" customFormat="1" ht="13.5" customHeight="1" x14ac:dyDescent="0.25">
      <c r="A212" s="382" t="s">
        <v>61</v>
      </c>
      <c r="B212" s="336" t="s">
        <v>215</v>
      </c>
      <c r="C212" s="350">
        <v>10359</v>
      </c>
      <c r="D212" s="336">
        <v>130</v>
      </c>
      <c r="E212" s="336">
        <v>100</v>
      </c>
      <c r="F212" s="336">
        <v>834</v>
      </c>
      <c r="G212" s="336">
        <v>0</v>
      </c>
      <c r="H212" s="336">
        <v>580</v>
      </c>
      <c r="I212" s="361"/>
    </row>
    <row r="213" spans="1:9" s="14" customFormat="1" ht="13.5" customHeight="1" x14ac:dyDescent="0.25">
      <c r="A213" s="382" t="s">
        <v>61</v>
      </c>
      <c r="B213" s="336" t="s">
        <v>402</v>
      </c>
      <c r="C213" s="350">
        <v>15552</v>
      </c>
      <c r="D213" s="336">
        <v>0</v>
      </c>
      <c r="E213" s="336">
        <v>0</v>
      </c>
      <c r="F213" s="350">
        <v>2400</v>
      </c>
      <c r="G213" s="336">
        <v>720</v>
      </c>
      <c r="H213" s="336">
        <v>0</v>
      </c>
      <c r="I213" s="361"/>
    </row>
    <row r="214" spans="1:9" s="14" customFormat="1" ht="13.5" customHeight="1" x14ac:dyDescent="0.25">
      <c r="A214" s="382" t="s">
        <v>63</v>
      </c>
      <c r="B214" s="336" t="s">
        <v>403</v>
      </c>
      <c r="C214" s="336">
        <v>950</v>
      </c>
      <c r="D214" s="336">
        <v>20</v>
      </c>
      <c r="E214" s="336">
        <v>250</v>
      </c>
      <c r="F214" s="336">
        <v>565</v>
      </c>
      <c r="G214" s="336">
        <v>0</v>
      </c>
      <c r="H214" s="336">
        <v>467</v>
      </c>
      <c r="I214" s="361"/>
    </row>
    <row r="215" spans="1:9" s="14" customFormat="1" ht="13.5" customHeight="1" x14ac:dyDescent="0.25">
      <c r="A215" s="382" t="s">
        <v>63</v>
      </c>
      <c r="B215" s="336" t="s">
        <v>404</v>
      </c>
      <c r="C215" s="350">
        <v>1438</v>
      </c>
      <c r="D215" s="336">
        <v>691</v>
      </c>
      <c r="E215" s="336">
        <v>0</v>
      </c>
      <c r="F215" s="336">
        <v>357</v>
      </c>
      <c r="G215" s="336">
        <v>0</v>
      </c>
      <c r="H215" s="336">
        <v>679</v>
      </c>
      <c r="I215" s="361"/>
    </row>
    <row r="216" spans="1:9" s="14" customFormat="1" ht="13.5" customHeight="1" x14ac:dyDescent="0.25">
      <c r="A216" s="382" t="s">
        <v>63</v>
      </c>
      <c r="B216" s="336" t="s">
        <v>405</v>
      </c>
      <c r="C216" s="350">
        <v>1890</v>
      </c>
      <c r="D216" s="336">
        <v>425</v>
      </c>
      <c r="E216" s="336">
        <v>200</v>
      </c>
      <c r="F216" s="336">
        <v>575</v>
      </c>
      <c r="G216" s="336">
        <v>50</v>
      </c>
      <c r="H216" s="336">
        <v>550</v>
      </c>
      <c r="I216" s="361"/>
    </row>
    <row r="217" spans="1:9" s="14" customFormat="1" ht="13.5" customHeight="1" x14ac:dyDescent="0.25">
      <c r="A217" s="382" t="s">
        <v>63</v>
      </c>
      <c r="B217" s="336" t="s">
        <v>264</v>
      </c>
      <c r="C217" s="350">
        <v>3645</v>
      </c>
      <c r="D217" s="336">
        <v>125</v>
      </c>
      <c r="E217" s="336">
        <v>260</v>
      </c>
      <c r="F217" s="336">
        <v>860</v>
      </c>
      <c r="G217" s="336">
        <v>50</v>
      </c>
      <c r="H217" s="350">
        <v>1789</v>
      </c>
      <c r="I217" s="361"/>
    </row>
    <row r="218" spans="1:9" s="14" customFormat="1" ht="13.5" customHeight="1" x14ac:dyDescent="0.25">
      <c r="A218" s="382" t="s">
        <v>63</v>
      </c>
      <c r="B218" s="336" t="s">
        <v>406</v>
      </c>
      <c r="C218" s="350">
        <v>2100</v>
      </c>
      <c r="D218" s="336">
        <v>15</v>
      </c>
      <c r="E218" s="336">
        <v>250</v>
      </c>
      <c r="F218" s="336">
        <v>225</v>
      </c>
      <c r="G218" s="336">
        <v>20</v>
      </c>
      <c r="H218" s="336">
        <v>132</v>
      </c>
      <c r="I218" s="361"/>
    </row>
    <row r="219" spans="1:9" s="14" customFormat="1" ht="13.5" customHeight="1" x14ac:dyDescent="0.25">
      <c r="A219" s="382" t="s">
        <v>65</v>
      </c>
      <c r="B219" s="336" t="s">
        <v>407</v>
      </c>
      <c r="C219" s="350">
        <v>4850</v>
      </c>
      <c r="D219" s="336">
        <v>251</v>
      </c>
      <c r="E219" s="336">
        <v>354</v>
      </c>
      <c r="F219" s="336">
        <v>459</v>
      </c>
      <c r="G219" s="350">
        <v>1500</v>
      </c>
      <c r="H219" s="336">
        <v>893</v>
      </c>
      <c r="I219" s="361"/>
    </row>
    <row r="220" spans="1:9" s="14" customFormat="1" ht="13.5" customHeight="1" x14ac:dyDescent="0.25">
      <c r="A220" s="382" t="s">
        <v>65</v>
      </c>
      <c r="B220" s="336" t="s">
        <v>408</v>
      </c>
      <c r="C220" s="350">
        <v>5740</v>
      </c>
      <c r="D220" s="336">
        <v>75</v>
      </c>
      <c r="E220" s="336">
        <v>100</v>
      </c>
      <c r="F220" s="336">
        <v>650</v>
      </c>
      <c r="G220" s="336">
        <v>500</v>
      </c>
      <c r="H220" s="336">
        <v>750</v>
      </c>
      <c r="I220" s="361"/>
    </row>
    <row r="221" spans="1:9" s="14" customFormat="1" ht="13.5" customHeight="1" x14ac:dyDescent="0.25">
      <c r="A221" s="382" t="s">
        <v>65</v>
      </c>
      <c r="B221" s="336" t="s">
        <v>409</v>
      </c>
      <c r="C221" s="350">
        <v>5040</v>
      </c>
      <c r="D221" s="336">
        <v>382</v>
      </c>
      <c r="E221" s="336">
        <v>300</v>
      </c>
      <c r="F221" s="336">
        <v>750</v>
      </c>
      <c r="G221" s="336">
        <v>545</v>
      </c>
      <c r="H221" s="350">
        <v>1025</v>
      </c>
      <c r="I221" s="361"/>
    </row>
    <row r="222" spans="1:9" s="14" customFormat="1" ht="13.5" customHeight="1" x14ac:dyDescent="0.25">
      <c r="A222" s="382" t="s">
        <v>65</v>
      </c>
      <c r="B222" s="336" t="s">
        <v>265</v>
      </c>
      <c r="C222" s="350">
        <v>4067</v>
      </c>
      <c r="D222" s="336">
        <v>848</v>
      </c>
      <c r="E222" s="336">
        <v>0</v>
      </c>
      <c r="F222" s="336">
        <v>600</v>
      </c>
      <c r="G222" s="336">
        <v>932</v>
      </c>
      <c r="H222" s="350">
        <v>4402</v>
      </c>
      <c r="I222" s="361"/>
    </row>
    <row r="223" spans="1:9" s="14" customFormat="1" ht="13.5" customHeight="1" x14ac:dyDescent="0.25">
      <c r="A223" s="382" t="s">
        <v>65</v>
      </c>
      <c r="B223" s="336" t="s">
        <v>410</v>
      </c>
      <c r="C223" s="350">
        <v>4896</v>
      </c>
      <c r="D223" s="336">
        <v>150</v>
      </c>
      <c r="E223" s="336">
        <v>300</v>
      </c>
      <c r="F223" s="336">
        <v>500</v>
      </c>
      <c r="G223" s="336">
        <v>375</v>
      </c>
      <c r="H223" s="350">
        <v>1105</v>
      </c>
      <c r="I223" s="361"/>
    </row>
    <row r="224" spans="1:9" s="14" customFormat="1" ht="13.5" customHeight="1" x14ac:dyDescent="0.25">
      <c r="A224" s="382" t="s">
        <v>65</v>
      </c>
      <c r="B224" s="336" t="s">
        <v>266</v>
      </c>
      <c r="C224" s="350">
        <v>3690</v>
      </c>
      <c r="D224" s="336">
        <v>770</v>
      </c>
      <c r="E224" s="336">
        <v>150</v>
      </c>
      <c r="F224" s="336">
        <v>360</v>
      </c>
      <c r="G224" s="336">
        <v>598</v>
      </c>
      <c r="H224" s="350">
        <v>1265</v>
      </c>
      <c r="I224" s="361"/>
    </row>
    <row r="225" spans="1:9" s="14" customFormat="1" ht="13.5" customHeight="1" x14ac:dyDescent="0.25">
      <c r="A225" s="382" t="s">
        <v>67</v>
      </c>
      <c r="B225" s="336" t="s">
        <v>411</v>
      </c>
      <c r="C225" s="350">
        <v>15300</v>
      </c>
      <c r="D225" s="336">
        <v>0</v>
      </c>
      <c r="E225" s="336">
        <v>236</v>
      </c>
      <c r="F225" s="350">
        <v>1390</v>
      </c>
      <c r="G225" s="336">
        <v>400</v>
      </c>
      <c r="H225" s="336">
        <v>0</v>
      </c>
      <c r="I225" s="361"/>
    </row>
    <row r="226" spans="1:9" s="14" customFormat="1" ht="13.5" customHeight="1" x14ac:dyDescent="0.25">
      <c r="A226" s="382" t="s">
        <v>67</v>
      </c>
      <c r="B226" s="336" t="s">
        <v>267</v>
      </c>
      <c r="C226" s="350">
        <v>19880</v>
      </c>
      <c r="D226" s="336">
        <v>0</v>
      </c>
      <c r="E226" s="336">
        <v>65</v>
      </c>
      <c r="F226" s="350">
        <v>1200</v>
      </c>
      <c r="G226" s="336">
        <v>0</v>
      </c>
      <c r="H226" s="336">
        <v>0</v>
      </c>
      <c r="I226" s="361"/>
    </row>
    <row r="227" spans="1:9" s="14" customFormat="1" ht="13.5" customHeight="1" x14ac:dyDescent="0.25">
      <c r="A227" s="382" t="s">
        <v>67</v>
      </c>
      <c r="B227" s="336" t="s">
        <v>268</v>
      </c>
      <c r="C227" s="350">
        <v>6909</v>
      </c>
      <c r="D227" s="336">
        <v>30</v>
      </c>
      <c r="E227" s="336">
        <v>100</v>
      </c>
      <c r="F227" s="336">
        <v>500</v>
      </c>
      <c r="G227" s="336">
        <v>500</v>
      </c>
      <c r="H227" s="336">
        <v>450</v>
      </c>
      <c r="I227" s="361"/>
    </row>
    <row r="228" spans="1:9" s="14" customFormat="1" ht="13.5" customHeight="1" x14ac:dyDescent="0.25">
      <c r="A228" s="382" t="s">
        <v>67</v>
      </c>
      <c r="B228" s="336" t="s">
        <v>269</v>
      </c>
      <c r="C228" s="350">
        <v>2936</v>
      </c>
      <c r="D228" s="336">
        <v>300</v>
      </c>
      <c r="E228" s="336">
        <v>350</v>
      </c>
      <c r="F228" s="336">
        <v>850</v>
      </c>
      <c r="G228" s="336">
        <v>539</v>
      </c>
      <c r="H228" s="336">
        <v>175</v>
      </c>
      <c r="I228" s="361"/>
    </row>
    <row r="229" spans="1:9" s="14" customFormat="1" ht="13.5" customHeight="1" x14ac:dyDescent="0.25">
      <c r="A229" s="382" t="s">
        <v>67</v>
      </c>
      <c r="B229" s="336" t="s">
        <v>270</v>
      </c>
      <c r="C229" s="350">
        <v>15500</v>
      </c>
      <c r="D229" s="336">
        <v>400</v>
      </c>
      <c r="E229" s="336">
        <v>200</v>
      </c>
      <c r="F229" s="336">
        <v>625</v>
      </c>
      <c r="G229" s="336">
        <v>300</v>
      </c>
      <c r="H229" s="336">
        <v>250</v>
      </c>
      <c r="I229" s="361"/>
    </row>
    <row r="230" spans="1:9" s="14" customFormat="1" ht="13.5" customHeight="1" x14ac:dyDescent="0.25">
      <c r="A230" s="382" t="s">
        <v>67</v>
      </c>
      <c r="B230" s="336" t="s">
        <v>412</v>
      </c>
      <c r="C230" s="350">
        <v>3780</v>
      </c>
      <c r="D230" s="336">
        <v>218</v>
      </c>
      <c r="E230" s="336">
        <v>85</v>
      </c>
      <c r="F230" s="350">
        <v>1280</v>
      </c>
      <c r="G230" s="336">
        <v>125</v>
      </c>
      <c r="H230" s="350">
        <v>1937</v>
      </c>
      <c r="I230" s="361"/>
    </row>
    <row r="231" spans="1:9" s="14" customFormat="1" ht="13.5" customHeight="1" x14ac:dyDescent="0.25">
      <c r="A231" s="382" t="s">
        <v>67</v>
      </c>
      <c r="B231" s="336" t="s">
        <v>413</v>
      </c>
      <c r="C231" s="350">
        <v>13464</v>
      </c>
      <c r="D231" s="336">
        <v>175</v>
      </c>
      <c r="E231" s="336">
        <v>300</v>
      </c>
      <c r="F231" s="336">
        <v>925</v>
      </c>
      <c r="G231" s="336">
        <v>0</v>
      </c>
      <c r="H231" s="336">
        <v>0</v>
      </c>
      <c r="I231" s="361"/>
    </row>
    <row r="232" spans="1:9" s="14" customFormat="1" ht="13.5" customHeight="1" x14ac:dyDescent="0.25">
      <c r="A232" s="382" t="s">
        <v>69</v>
      </c>
      <c r="B232" s="336" t="s">
        <v>414</v>
      </c>
      <c r="C232" s="350">
        <v>6024</v>
      </c>
      <c r="D232" s="336">
        <v>990</v>
      </c>
      <c r="E232" s="336">
        <v>750</v>
      </c>
      <c r="F232" s="336">
        <v>664</v>
      </c>
      <c r="G232" s="336">
        <v>165</v>
      </c>
      <c r="H232" s="336">
        <v>57</v>
      </c>
      <c r="I232" s="361"/>
    </row>
    <row r="233" spans="1:9" s="14" customFormat="1" ht="13.5" customHeight="1" x14ac:dyDescent="0.25">
      <c r="A233" s="382" t="s">
        <v>71</v>
      </c>
      <c r="B233" s="336" t="s">
        <v>271</v>
      </c>
      <c r="C233" s="350">
        <v>3624</v>
      </c>
      <c r="D233" s="336">
        <v>539</v>
      </c>
      <c r="E233" s="336">
        <v>313</v>
      </c>
      <c r="F233" s="350">
        <v>1275</v>
      </c>
      <c r="G233" s="336">
        <v>70</v>
      </c>
      <c r="H233" s="350">
        <v>1031</v>
      </c>
      <c r="I233" s="361"/>
    </row>
    <row r="234" spans="1:9" s="14" customFormat="1" ht="13.5" customHeight="1" x14ac:dyDescent="0.25">
      <c r="A234" s="382" t="s">
        <v>71</v>
      </c>
      <c r="B234" s="336" t="s">
        <v>415</v>
      </c>
      <c r="C234" s="350">
        <v>13896</v>
      </c>
      <c r="D234" s="336">
        <v>0</v>
      </c>
      <c r="E234" s="336">
        <v>0</v>
      </c>
      <c r="F234" s="336">
        <v>0</v>
      </c>
      <c r="G234" s="336">
        <v>0</v>
      </c>
      <c r="H234" s="336">
        <v>0</v>
      </c>
      <c r="I234" s="361"/>
    </row>
    <row r="235" spans="1:9" s="14" customFormat="1" ht="13.5" customHeight="1" x14ac:dyDescent="0.25">
      <c r="A235" s="382" t="s">
        <v>73</v>
      </c>
      <c r="B235" s="336" t="s">
        <v>416</v>
      </c>
      <c r="C235" s="350">
        <v>5950</v>
      </c>
      <c r="D235" s="336">
        <v>0</v>
      </c>
      <c r="E235" s="336">
        <v>350</v>
      </c>
      <c r="F235" s="336">
        <v>600</v>
      </c>
      <c r="G235" s="336">
        <v>275</v>
      </c>
      <c r="H235" s="336">
        <v>190</v>
      </c>
      <c r="I235" s="361"/>
    </row>
    <row r="236" spans="1:9" s="14" customFormat="1" ht="13.5" customHeight="1" x14ac:dyDescent="0.25">
      <c r="A236" s="382" t="s">
        <v>73</v>
      </c>
      <c r="B236" s="336" t="s">
        <v>272</v>
      </c>
      <c r="C236" s="350">
        <v>1798</v>
      </c>
      <c r="D236" s="336">
        <v>175</v>
      </c>
      <c r="E236" s="336">
        <v>250</v>
      </c>
      <c r="F236" s="350">
        <v>1000</v>
      </c>
      <c r="G236" s="336">
        <v>0</v>
      </c>
      <c r="H236" s="336">
        <v>635</v>
      </c>
      <c r="I236" s="361"/>
    </row>
    <row r="237" spans="1:9" s="14" customFormat="1" ht="13.5" customHeight="1" x14ac:dyDescent="0.25">
      <c r="A237" s="382" t="s">
        <v>73</v>
      </c>
      <c r="B237" s="336" t="s">
        <v>273</v>
      </c>
      <c r="C237" s="350">
        <v>5151</v>
      </c>
      <c r="D237" s="350">
        <v>1500</v>
      </c>
      <c r="E237" s="336">
        <v>300</v>
      </c>
      <c r="F237" s="336">
        <v>600</v>
      </c>
      <c r="G237" s="336">
        <v>250</v>
      </c>
      <c r="H237" s="336">
        <v>550</v>
      </c>
      <c r="I237" s="361"/>
    </row>
    <row r="238" spans="1:9" s="14" customFormat="1" ht="13.5" customHeight="1" x14ac:dyDescent="0.25">
      <c r="A238" s="382" t="s">
        <v>73</v>
      </c>
      <c r="B238" s="336" t="s">
        <v>274</v>
      </c>
      <c r="C238" s="350">
        <v>4893</v>
      </c>
      <c r="D238" s="336">
        <v>500</v>
      </c>
      <c r="E238" s="336">
        <v>250</v>
      </c>
      <c r="F238" s="336">
        <v>900</v>
      </c>
      <c r="G238" s="336">
        <v>0</v>
      </c>
      <c r="H238" s="350">
        <v>1200</v>
      </c>
      <c r="I238" s="361"/>
    </row>
    <row r="239" spans="1:9" s="14" customFormat="1" ht="13.5" customHeight="1" x14ac:dyDescent="0.25">
      <c r="A239" s="382" t="s">
        <v>73</v>
      </c>
      <c r="B239" s="336" t="s">
        <v>275</v>
      </c>
      <c r="C239" s="350">
        <v>4526</v>
      </c>
      <c r="D239" s="336">
        <v>725</v>
      </c>
      <c r="E239" s="336">
        <v>400</v>
      </c>
      <c r="F239" s="350">
        <v>1275</v>
      </c>
      <c r="G239" s="336">
        <v>0</v>
      </c>
      <c r="H239" s="336">
        <v>550</v>
      </c>
      <c r="I239" s="361"/>
    </row>
    <row r="240" spans="1:9" s="14" customFormat="1" ht="13.5" customHeight="1" x14ac:dyDescent="0.25">
      <c r="A240" s="382" t="s">
        <v>73</v>
      </c>
      <c r="B240" s="336" t="s">
        <v>417</v>
      </c>
      <c r="C240" s="350">
        <v>5460</v>
      </c>
      <c r="D240" s="336">
        <v>525</v>
      </c>
      <c r="E240" s="336">
        <v>225</v>
      </c>
      <c r="F240" s="336">
        <v>950</v>
      </c>
      <c r="G240" s="336">
        <v>120</v>
      </c>
      <c r="H240" s="336">
        <v>750</v>
      </c>
      <c r="I240" s="361"/>
    </row>
    <row r="241" spans="1:9" s="14" customFormat="1" ht="13.5" customHeight="1" x14ac:dyDescent="0.25">
      <c r="A241" s="382" t="s">
        <v>73</v>
      </c>
      <c r="B241" s="336" t="s">
        <v>418</v>
      </c>
      <c r="C241" s="350">
        <v>5776</v>
      </c>
      <c r="D241" s="336">
        <v>0</v>
      </c>
      <c r="E241" s="336">
        <v>250</v>
      </c>
      <c r="F241" s="350">
        <v>1235</v>
      </c>
      <c r="G241" s="336">
        <v>225</v>
      </c>
      <c r="H241" s="336">
        <v>782</v>
      </c>
      <c r="I241" s="361"/>
    </row>
    <row r="242" spans="1:9" s="14" customFormat="1" ht="13.5" customHeight="1" x14ac:dyDescent="0.25">
      <c r="A242" s="382" t="s">
        <v>73</v>
      </c>
      <c r="B242" s="336" t="s">
        <v>276</v>
      </c>
      <c r="C242" s="350">
        <v>5526</v>
      </c>
      <c r="D242" s="336">
        <v>225</v>
      </c>
      <c r="E242" s="336">
        <v>200</v>
      </c>
      <c r="F242" s="336">
        <v>800</v>
      </c>
      <c r="G242" s="336">
        <v>25</v>
      </c>
      <c r="H242" s="336">
        <v>627</v>
      </c>
      <c r="I242" s="361"/>
    </row>
    <row r="243" spans="1:9" s="14" customFormat="1" ht="13.5" customHeight="1" x14ac:dyDescent="0.25">
      <c r="A243" s="382" t="s">
        <v>73</v>
      </c>
      <c r="B243" s="336" t="s">
        <v>277</v>
      </c>
      <c r="C243" s="350">
        <v>7926</v>
      </c>
      <c r="D243" s="336">
        <v>558</v>
      </c>
      <c r="E243" s="336">
        <v>250</v>
      </c>
      <c r="F243" s="336">
        <v>921</v>
      </c>
      <c r="G243" s="336">
        <v>270</v>
      </c>
      <c r="H243" s="336">
        <v>800</v>
      </c>
      <c r="I243" s="361"/>
    </row>
    <row r="244" spans="1:9" s="14" customFormat="1" ht="13.5" customHeight="1" x14ac:dyDescent="0.25">
      <c r="A244" s="382" t="s">
        <v>75</v>
      </c>
      <c r="B244" s="336" t="s">
        <v>419</v>
      </c>
      <c r="C244" s="350">
        <v>4258</v>
      </c>
      <c r="D244" s="336">
        <v>308</v>
      </c>
      <c r="E244" s="336">
        <v>110</v>
      </c>
      <c r="F244" s="336">
        <v>262</v>
      </c>
      <c r="G244" s="350">
        <v>2939</v>
      </c>
      <c r="H244" s="336">
        <v>0</v>
      </c>
      <c r="I244" s="361"/>
    </row>
    <row r="245" spans="1:9" s="14" customFormat="1" ht="13.5" customHeight="1" x14ac:dyDescent="0.25">
      <c r="A245" s="382" t="s">
        <v>77</v>
      </c>
      <c r="B245" s="336" t="s">
        <v>420</v>
      </c>
      <c r="C245" s="350">
        <v>5495</v>
      </c>
      <c r="D245" s="336">
        <v>300</v>
      </c>
      <c r="E245" s="336">
        <v>200</v>
      </c>
      <c r="F245" s="336">
        <v>600</v>
      </c>
      <c r="G245" s="336">
        <v>0</v>
      </c>
      <c r="H245" s="336">
        <v>550</v>
      </c>
      <c r="I245" s="361"/>
    </row>
    <row r="246" spans="1:9" s="14" customFormat="1" ht="13.5" customHeight="1" x14ac:dyDescent="0.25">
      <c r="A246" s="382" t="s">
        <v>77</v>
      </c>
      <c r="B246" s="336" t="s">
        <v>242</v>
      </c>
      <c r="C246" s="350">
        <v>13385</v>
      </c>
      <c r="D246" s="336">
        <v>0</v>
      </c>
      <c r="E246" s="336">
        <v>146</v>
      </c>
      <c r="F246" s="336">
        <v>557</v>
      </c>
      <c r="G246" s="336">
        <v>0</v>
      </c>
      <c r="H246" s="336">
        <v>331</v>
      </c>
      <c r="I246" s="361"/>
    </row>
    <row r="247" spans="1:9" s="14" customFormat="1" ht="13.5" customHeight="1" x14ac:dyDescent="0.25">
      <c r="A247" s="382" t="s">
        <v>77</v>
      </c>
      <c r="B247" s="336" t="s">
        <v>421</v>
      </c>
      <c r="C247" s="350">
        <v>15988</v>
      </c>
      <c r="D247" s="336">
        <v>195</v>
      </c>
      <c r="E247" s="336">
        <v>85</v>
      </c>
      <c r="F247" s="336">
        <v>700</v>
      </c>
      <c r="G247" s="336">
        <v>340</v>
      </c>
      <c r="H247" s="336">
        <v>0</v>
      </c>
      <c r="I247" s="361"/>
    </row>
    <row r="248" spans="1:9" s="14" customFormat="1" ht="13.5" customHeight="1" x14ac:dyDescent="0.25">
      <c r="A248" s="382" t="s">
        <v>77</v>
      </c>
      <c r="B248" s="336" t="s">
        <v>422</v>
      </c>
      <c r="C248" s="350">
        <v>5125</v>
      </c>
      <c r="D248" s="336">
        <v>0</v>
      </c>
      <c r="E248" s="336">
        <v>135</v>
      </c>
      <c r="F248" s="336">
        <v>400</v>
      </c>
      <c r="G248" s="336">
        <v>0</v>
      </c>
      <c r="H248" s="336">
        <v>0</v>
      </c>
      <c r="I248" s="361"/>
    </row>
    <row r="249" spans="1:9" s="14" customFormat="1" ht="13.5" customHeight="1" x14ac:dyDescent="0.25">
      <c r="A249" s="382" t="s">
        <v>77</v>
      </c>
      <c r="B249" s="336" t="s">
        <v>423</v>
      </c>
      <c r="C249" s="350">
        <v>2847</v>
      </c>
      <c r="D249" s="350">
        <v>1140</v>
      </c>
      <c r="E249" s="336">
        <v>195</v>
      </c>
      <c r="F249" s="336">
        <v>499</v>
      </c>
      <c r="G249" s="336">
        <v>0</v>
      </c>
      <c r="H249" s="336">
        <v>655</v>
      </c>
      <c r="I249" s="361"/>
    </row>
    <row r="250" spans="1:9" s="14" customFormat="1" ht="13.5" customHeight="1" x14ac:dyDescent="0.25">
      <c r="A250" s="382" t="s">
        <v>77</v>
      </c>
      <c r="B250" s="336" t="s">
        <v>424</v>
      </c>
      <c r="C250" s="350">
        <v>3147</v>
      </c>
      <c r="D250" s="336">
        <v>0</v>
      </c>
      <c r="E250" s="336">
        <v>400</v>
      </c>
      <c r="F250" s="336">
        <v>827</v>
      </c>
      <c r="G250" s="336">
        <v>0</v>
      </c>
      <c r="H250" s="336">
        <v>543</v>
      </c>
      <c r="I250" s="361"/>
    </row>
    <row r="251" spans="1:9" s="14" customFormat="1" ht="13.5" customHeight="1" x14ac:dyDescent="0.25">
      <c r="A251" s="382" t="s">
        <v>77</v>
      </c>
      <c r="B251" s="336" t="s">
        <v>425</v>
      </c>
      <c r="C251" s="350">
        <v>3100</v>
      </c>
      <c r="D251" s="336">
        <v>820</v>
      </c>
      <c r="E251" s="336">
        <v>180</v>
      </c>
      <c r="F251" s="336">
        <v>480</v>
      </c>
      <c r="G251" s="336">
        <v>0</v>
      </c>
      <c r="H251" s="336">
        <v>970</v>
      </c>
      <c r="I251" s="361"/>
    </row>
    <row r="252" spans="1:9" s="14" customFormat="1" ht="13.5" customHeight="1" x14ac:dyDescent="0.25">
      <c r="A252" s="382" t="s">
        <v>77</v>
      </c>
      <c r="B252" s="336" t="s">
        <v>426</v>
      </c>
      <c r="C252" s="350">
        <v>3147</v>
      </c>
      <c r="D252" s="336">
        <v>449</v>
      </c>
      <c r="E252" s="336">
        <v>250</v>
      </c>
      <c r="F252" s="336">
        <v>528</v>
      </c>
      <c r="G252" s="336">
        <v>0</v>
      </c>
      <c r="H252" s="336">
        <v>550</v>
      </c>
      <c r="I252" s="361"/>
    </row>
    <row r="253" spans="1:9" s="14" customFormat="1" ht="13.5" customHeight="1" x14ac:dyDescent="0.25">
      <c r="A253" s="382" t="s">
        <v>77</v>
      </c>
      <c r="B253" s="336" t="s">
        <v>427</v>
      </c>
      <c r="C253" s="350">
        <v>5520</v>
      </c>
      <c r="D253" s="336">
        <v>200</v>
      </c>
      <c r="E253" s="336">
        <v>200</v>
      </c>
      <c r="F253" s="336">
        <v>550</v>
      </c>
      <c r="G253" s="336">
        <v>50</v>
      </c>
      <c r="H253" s="336">
        <v>200</v>
      </c>
      <c r="I253" s="361"/>
    </row>
    <row r="254" spans="1:9" s="14" customFormat="1" ht="13.5" customHeight="1" x14ac:dyDescent="0.25">
      <c r="A254" s="382" t="s">
        <v>78</v>
      </c>
      <c r="B254" s="336" t="s">
        <v>428</v>
      </c>
      <c r="C254" s="350">
        <v>2574</v>
      </c>
      <c r="D254" s="336">
        <v>375</v>
      </c>
      <c r="E254" s="336">
        <v>180</v>
      </c>
      <c r="F254" s="336">
        <v>800</v>
      </c>
      <c r="G254" s="336">
        <v>88</v>
      </c>
      <c r="H254" s="336">
        <v>500</v>
      </c>
      <c r="I254" s="361"/>
    </row>
    <row r="255" spans="1:9" s="14" customFormat="1" ht="13.5" customHeight="1" x14ac:dyDescent="0.25">
      <c r="A255" s="382" t="s">
        <v>78</v>
      </c>
      <c r="B255" s="336" t="s">
        <v>278</v>
      </c>
      <c r="C255" s="350">
        <v>3552</v>
      </c>
      <c r="D255" s="336">
        <v>250</v>
      </c>
      <c r="E255" s="336">
        <v>357</v>
      </c>
      <c r="F255" s="336">
        <v>400</v>
      </c>
      <c r="G255" s="336">
        <v>225</v>
      </c>
      <c r="H255" s="336">
        <v>675</v>
      </c>
      <c r="I255" s="361"/>
    </row>
    <row r="256" spans="1:9" s="14" customFormat="1" ht="13.5" customHeight="1" x14ac:dyDescent="0.25">
      <c r="A256" s="382" t="s">
        <v>78</v>
      </c>
      <c r="B256" s="336" t="s">
        <v>279</v>
      </c>
      <c r="C256" s="350">
        <v>2698</v>
      </c>
      <c r="D256" s="336">
        <v>220</v>
      </c>
      <c r="E256" s="336">
        <v>750</v>
      </c>
      <c r="F256" s="350">
        <v>1661</v>
      </c>
      <c r="G256" s="336">
        <v>240</v>
      </c>
      <c r="H256" s="350">
        <v>1606</v>
      </c>
      <c r="I256" s="361"/>
    </row>
    <row r="257" spans="1:9" s="14" customFormat="1" ht="13.5" customHeight="1" x14ac:dyDescent="0.25">
      <c r="A257" s="382" t="s">
        <v>78</v>
      </c>
      <c r="B257" s="336" t="s">
        <v>429</v>
      </c>
      <c r="C257" s="350">
        <v>2160</v>
      </c>
      <c r="D257" s="336">
        <v>0</v>
      </c>
      <c r="E257" s="336">
        <v>250</v>
      </c>
      <c r="F257" s="336">
        <v>508</v>
      </c>
      <c r="G257" s="336">
        <v>48</v>
      </c>
      <c r="H257" s="336">
        <v>170</v>
      </c>
      <c r="I257" s="361"/>
    </row>
    <row r="258" spans="1:9" s="14" customFormat="1" ht="13.5" customHeight="1" x14ac:dyDescent="0.25">
      <c r="A258" s="382" t="s">
        <v>78</v>
      </c>
      <c r="B258" s="336" t="s">
        <v>471</v>
      </c>
      <c r="C258" s="336">
        <v>0</v>
      </c>
      <c r="D258" s="336">
        <v>0</v>
      </c>
      <c r="E258" s="336">
        <v>0</v>
      </c>
      <c r="F258" s="336">
        <v>0</v>
      </c>
      <c r="G258" s="336">
        <v>0</v>
      </c>
      <c r="H258" s="336">
        <v>0</v>
      </c>
      <c r="I258" s="361"/>
    </row>
    <row r="259" spans="1:9" s="14" customFormat="1" ht="13.5" customHeight="1" x14ac:dyDescent="0.25">
      <c r="A259" s="382" t="s">
        <v>78</v>
      </c>
      <c r="B259" s="336" t="s">
        <v>430</v>
      </c>
      <c r="C259" s="350">
        <v>1259</v>
      </c>
      <c r="D259" s="336">
        <v>40</v>
      </c>
      <c r="E259" s="336">
        <v>95</v>
      </c>
      <c r="F259" s="336">
        <v>544</v>
      </c>
      <c r="G259" s="336">
        <v>0</v>
      </c>
      <c r="H259" s="336">
        <v>136</v>
      </c>
      <c r="I259" s="361"/>
    </row>
    <row r="260" spans="1:9" s="14" customFormat="1" ht="13.5" customHeight="1" x14ac:dyDescent="0.25">
      <c r="A260" s="382" t="s">
        <v>78</v>
      </c>
      <c r="B260" s="336" t="s">
        <v>431</v>
      </c>
      <c r="C260" s="350">
        <v>5577</v>
      </c>
      <c r="D260" s="336">
        <v>80</v>
      </c>
      <c r="E260" s="336">
        <v>232</v>
      </c>
      <c r="F260" s="336">
        <v>997</v>
      </c>
      <c r="G260" s="336">
        <v>0</v>
      </c>
      <c r="H260" s="336">
        <v>150</v>
      </c>
      <c r="I260" s="361"/>
    </row>
    <row r="261" spans="1:9" s="14" customFormat="1" ht="13.5" customHeight="1" x14ac:dyDescent="0.25">
      <c r="A261" s="382" t="s">
        <v>80</v>
      </c>
      <c r="B261" s="336" t="s">
        <v>432</v>
      </c>
      <c r="C261" s="350">
        <v>2093</v>
      </c>
      <c r="D261" s="336">
        <v>637</v>
      </c>
      <c r="E261" s="336">
        <v>100</v>
      </c>
      <c r="F261" s="336">
        <v>247</v>
      </c>
      <c r="G261" s="336">
        <v>40</v>
      </c>
      <c r="H261" s="336">
        <v>720</v>
      </c>
      <c r="I261" s="361"/>
    </row>
    <row r="262" spans="1:9" s="14" customFormat="1" ht="13.5" customHeight="1" x14ac:dyDescent="0.25">
      <c r="A262" s="382" t="s">
        <v>80</v>
      </c>
      <c r="B262" s="336" t="s">
        <v>433</v>
      </c>
      <c r="C262" s="350">
        <v>3510</v>
      </c>
      <c r="D262" s="336">
        <v>300</v>
      </c>
      <c r="E262" s="336">
        <v>250</v>
      </c>
      <c r="F262" s="336">
        <v>600</v>
      </c>
      <c r="G262" s="336">
        <v>150</v>
      </c>
      <c r="H262" s="336">
        <v>0</v>
      </c>
      <c r="I262" s="361"/>
    </row>
    <row r="263" spans="1:9" s="14" customFormat="1" ht="13.5" customHeight="1" x14ac:dyDescent="0.25">
      <c r="A263" s="382" t="s">
        <v>80</v>
      </c>
      <c r="B263" s="336" t="s">
        <v>434</v>
      </c>
      <c r="C263" s="350">
        <v>2525</v>
      </c>
      <c r="D263" s="336">
        <v>205</v>
      </c>
      <c r="E263" s="336">
        <v>250</v>
      </c>
      <c r="F263" s="336">
        <v>580</v>
      </c>
      <c r="G263" s="336">
        <v>444</v>
      </c>
      <c r="H263" s="336">
        <v>375</v>
      </c>
      <c r="I263" s="361"/>
    </row>
    <row r="264" spans="1:9" s="14" customFormat="1" ht="13.5" customHeight="1" x14ac:dyDescent="0.25">
      <c r="A264" s="382" t="s">
        <v>82</v>
      </c>
      <c r="B264" s="336" t="s">
        <v>435</v>
      </c>
      <c r="C264" s="350">
        <v>15100</v>
      </c>
      <c r="D264" s="336">
        <v>0</v>
      </c>
      <c r="E264" s="336">
        <v>200</v>
      </c>
      <c r="F264" s="336">
        <v>0</v>
      </c>
      <c r="G264" s="336">
        <v>0</v>
      </c>
      <c r="H264" s="336">
        <v>85</v>
      </c>
      <c r="I264" s="361"/>
    </row>
    <row r="265" spans="1:9" s="14" customFormat="1" ht="13.5" customHeight="1" x14ac:dyDescent="0.25">
      <c r="A265" s="382" t="s">
        <v>84</v>
      </c>
      <c r="B265" s="336" t="s">
        <v>436</v>
      </c>
      <c r="C265" s="350">
        <v>13752</v>
      </c>
      <c r="D265" s="336">
        <v>0</v>
      </c>
      <c r="E265" s="336">
        <v>100</v>
      </c>
      <c r="F265" s="336">
        <v>775</v>
      </c>
      <c r="G265" s="336">
        <v>300</v>
      </c>
      <c r="H265" s="336">
        <v>545</v>
      </c>
      <c r="I265" s="361"/>
    </row>
    <row r="266" spans="1:9" s="14" customFormat="1" ht="13.5" customHeight="1" x14ac:dyDescent="0.25">
      <c r="A266" s="382" t="s">
        <v>84</v>
      </c>
      <c r="B266" s="336" t="s">
        <v>437</v>
      </c>
      <c r="C266" s="350">
        <v>5045</v>
      </c>
      <c r="D266" s="336">
        <v>52</v>
      </c>
      <c r="E266" s="336">
        <v>100</v>
      </c>
      <c r="F266" s="336">
        <v>400</v>
      </c>
      <c r="G266" s="336">
        <v>0</v>
      </c>
      <c r="H266" s="336">
        <v>0</v>
      </c>
      <c r="I266" s="361"/>
    </row>
    <row r="267" spans="1:9" s="14" customFormat="1" ht="13.5" customHeight="1" x14ac:dyDescent="0.25">
      <c r="A267" s="382" t="s">
        <v>84</v>
      </c>
      <c r="B267" s="336" t="s">
        <v>438</v>
      </c>
      <c r="C267" s="350">
        <v>5944</v>
      </c>
      <c r="D267" s="336">
        <v>200</v>
      </c>
      <c r="E267" s="336">
        <v>100</v>
      </c>
      <c r="F267" s="336">
        <v>300</v>
      </c>
      <c r="G267" s="336">
        <v>0</v>
      </c>
      <c r="H267" s="336">
        <v>43</v>
      </c>
      <c r="I267" s="361"/>
    </row>
    <row r="268" spans="1:9" s="14" customFormat="1" ht="13.5" customHeight="1" x14ac:dyDescent="0.25">
      <c r="A268" s="382" t="s">
        <v>86</v>
      </c>
      <c r="B268" s="336" t="s">
        <v>439</v>
      </c>
      <c r="C268" s="350">
        <v>8000</v>
      </c>
      <c r="D268" s="336">
        <v>700</v>
      </c>
      <c r="E268" s="336">
        <v>250</v>
      </c>
      <c r="F268" s="336">
        <v>450</v>
      </c>
      <c r="G268" s="336">
        <v>45</v>
      </c>
      <c r="H268" s="336">
        <v>0</v>
      </c>
      <c r="I268" s="361"/>
    </row>
    <row r="269" spans="1:9" s="14" customFormat="1" ht="13.5" customHeight="1" x14ac:dyDescent="0.25">
      <c r="A269" s="382" t="s">
        <v>86</v>
      </c>
      <c r="B269" s="336" t="s">
        <v>280</v>
      </c>
      <c r="C269" s="350">
        <v>5715</v>
      </c>
      <c r="D269" s="350">
        <v>1300</v>
      </c>
      <c r="E269" s="336">
        <v>500</v>
      </c>
      <c r="F269" s="336">
        <v>850</v>
      </c>
      <c r="G269" s="350">
        <v>1000</v>
      </c>
      <c r="H269" s="336">
        <v>600</v>
      </c>
      <c r="I269" s="361"/>
    </row>
    <row r="270" spans="1:9" s="14" customFormat="1" ht="13.5" customHeight="1" x14ac:dyDescent="0.25">
      <c r="A270" s="382" t="s">
        <v>86</v>
      </c>
      <c r="B270" s="336" t="s">
        <v>440</v>
      </c>
      <c r="C270" s="350">
        <v>8130</v>
      </c>
      <c r="D270" s="336">
        <v>800</v>
      </c>
      <c r="E270" s="336">
        <v>300</v>
      </c>
      <c r="F270" s="336">
        <v>350</v>
      </c>
      <c r="G270" s="350">
        <v>1060</v>
      </c>
      <c r="H270" s="336">
        <v>607</v>
      </c>
      <c r="I270" s="361"/>
    </row>
    <row r="271" spans="1:9" s="14" customFormat="1" ht="13.5" customHeight="1" x14ac:dyDescent="0.25">
      <c r="A271" s="382" t="s">
        <v>86</v>
      </c>
      <c r="B271" s="336" t="s">
        <v>281</v>
      </c>
      <c r="C271" s="350">
        <v>7724</v>
      </c>
      <c r="D271" s="350">
        <v>1105</v>
      </c>
      <c r="E271" s="336">
        <v>330</v>
      </c>
      <c r="F271" s="336">
        <v>640</v>
      </c>
      <c r="G271" s="350">
        <v>1240</v>
      </c>
      <c r="H271" s="336">
        <v>556</v>
      </c>
      <c r="I271" s="361"/>
    </row>
    <row r="272" spans="1:9" s="14" customFormat="1" ht="13.5" customHeight="1" x14ac:dyDescent="0.25">
      <c r="A272" s="382" t="s">
        <v>86</v>
      </c>
      <c r="B272" s="336" t="s">
        <v>441</v>
      </c>
      <c r="C272" s="350">
        <v>9000</v>
      </c>
      <c r="D272" s="336">
        <v>257</v>
      </c>
      <c r="E272" s="336">
        <v>220</v>
      </c>
      <c r="F272" s="336">
        <v>935</v>
      </c>
      <c r="G272" s="336">
        <v>730</v>
      </c>
      <c r="H272" s="350">
        <v>2125</v>
      </c>
      <c r="I272" s="361"/>
    </row>
    <row r="273" spans="1:9" s="14" customFormat="1" ht="13.5" customHeight="1" x14ac:dyDescent="0.25">
      <c r="A273" s="382" t="s">
        <v>86</v>
      </c>
      <c r="B273" s="336" t="s">
        <v>442</v>
      </c>
      <c r="C273" s="350">
        <v>6547</v>
      </c>
      <c r="D273" s="336">
        <v>0</v>
      </c>
      <c r="E273" s="336">
        <v>113</v>
      </c>
      <c r="F273" s="336">
        <v>500</v>
      </c>
      <c r="G273" s="350">
        <v>1174</v>
      </c>
      <c r="H273" s="336">
        <v>0</v>
      </c>
      <c r="I273" s="361"/>
    </row>
    <row r="274" spans="1:9" s="14" customFormat="1" ht="13.5" customHeight="1" x14ac:dyDescent="0.25">
      <c r="A274" s="382" t="s">
        <v>86</v>
      </c>
      <c r="B274" s="336" t="s">
        <v>443</v>
      </c>
      <c r="C274" s="350">
        <v>5304</v>
      </c>
      <c r="D274" s="336">
        <v>450</v>
      </c>
      <c r="E274" s="336">
        <v>325</v>
      </c>
      <c r="F274" s="336">
        <v>250</v>
      </c>
      <c r="G274" s="336">
        <v>0</v>
      </c>
      <c r="H274" s="336">
        <v>571</v>
      </c>
      <c r="I274" s="361"/>
    </row>
    <row r="275" spans="1:9" s="14" customFormat="1" ht="13.5" customHeight="1" x14ac:dyDescent="0.25">
      <c r="A275" s="382" t="s">
        <v>86</v>
      </c>
      <c r="B275" s="336" t="s">
        <v>444</v>
      </c>
      <c r="C275" s="350">
        <v>6603</v>
      </c>
      <c r="D275" s="336">
        <v>0</v>
      </c>
      <c r="E275" s="336">
        <v>200</v>
      </c>
      <c r="F275" s="336">
        <v>400</v>
      </c>
      <c r="G275" s="336">
        <v>325</v>
      </c>
      <c r="H275" s="336">
        <v>400</v>
      </c>
      <c r="I275" s="361"/>
    </row>
    <row r="276" spans="1:9" s="14" customFormat="1" ht="13.5" customHeight="1" x14ac:dyDescent="0.25">
      <c r="A276" s="382" t="s">
        <v>88</v>
      </c>
      <c r="B276" s="336" t="s">
        <v>445</v>
      </c>
      <c r="C276" s="350">
        <v>3500</v>
      </c>
      <c r="D276" s="336">
        <v>392</v>
      </c>
      <c r="E276" s="336">
        <v>200</v>
      </c>
      <c r="F276" s="336">
        <v>285</v>
      </c>
      <c r="G276" s="336">
        <v>250</v>
      </c>
      <c r="H276" s="336">
        <v>0</v>
      </c>
      <c r="I276" s="361"/>
    </row>
    <row r="277" spans="1:9" s="14" customFormat="1" ht="13.5" customHeight="1" x14ac:dyDescent="0.25">
      <c r="A277" s="382" t="s">
        <v>90</v>
      </c>
      <c r="B277" s="336" t="s">
        <v>446</v>
      </c>
      <c r="C277" s="350">
        <v>3928</v>
      </c>
      <c r="D277" s="336">
        <v>0</v>
      </c>
      <c r="E277" s="336">
        <v>125</v>
      </c>
      <c r="F277" s="336">
        <v>400</v>
      </c>
      <c r="G277" s="336">
        <v>380</v>
      </c>
      <c r="H277" s="336">
        <v>0</v>
      </c>
      <c r="I277" s="361"/>
    </row>
    <row r="278" spans="1:9" s="14" customFormat="1" ht="13.5" customHeight="1" x14ac:dyDescent="0.25">
      <c r="A278" s="382" t="s">
        <v>90</v>
      </c>
      <c r="B278" s="336" t="s">
        <v>282</v>
      </c>
      <c r="C278" s="350">
        <v>4400</v>
      </c>
      <c r="D278" s="336">
        <v>200</v>
      </c>
      <c r="E278" s="336">
        <v>250</v>
      </c>
      <c r="F278" s="336">
        <v>350</v>
      </c>
      <c r="G278" s="336">
        <v>0</v>
      </c>
      <c r="H278" s="336">
        <v>0</v>
      </c>
      <c r="I278" s="361"/>
    </row>
    <row r="279" spans="1:9" s="14" customFormat="1" ht="13.5" customHeight="1" x14ac:dyDescent="0.25">
      <c r="A279" s="382" t="s">
        <v>90</v>
      </c>
      <c r="B279" s="336" t="s">
        <v>447</v>
      </c>
      <c r="C279" s="350">
        <v>4850</v>
      </c>
      <c r="D279" s="336">
        <v>0</v>
      </c>
      <c r="E279" s="336">
        <v>0</v>
      </c>
      <c r="F279" s="350">
        <v>2000</v>
      </c>
      <c r="G279" s="336">
        <v>0</v>
      </c>
      <c r="H279" s="336">
        <v>0</v>
      </c>
      <c r="I279" s="361"/>
    </row>
    <row r="280" spans="1:9" s="14" customFormat="1" ht="13.5" customHeight="1" x14ac:dyDescent="0.25">
      <c r="A280" s="382" t="s">
        <v>90</v>
      </c>
      <c r="B280" s="336" t="s">
        <v>283</v>
      </c>
      <c r="C280" s="350">
        <v>5103</v>
      </c>
      <c r="D280" s="336">
        <v>0</v>
      </c>
      <c r="E280" s="336">
        <v>200</v>
      </c>
      <c r="F280" s="336">
        <v>500</v>
      </c>
      <c r="G280" s="336">
        <v>0</v>
      </c>
      <c r="H280" s="336">
        <v>375</v>
      </c>
      <c r="I280" s="361"/>
    </row>
    <row r="281" spans="1:9" s="14" customFormat="1" ht="13.5" customHeight="1" x14ac:dyDescent="0.25">
      <c r="A281" s="383" t="s">
        <v>90</v>
      </c>
      <c r="B281" s="363" t="s">
        <v>448</v>
      </c>
      <c r="C281" s="350">
        <v>5153</v>
      </c>
      <c r="D281" s="336">
        <v>150</v>
      </c>
      <c r="E281" s="336">
        <v>50</v>
      </c>
      <c r="F281" s="336">
        <v>600</v>
      </c>
      <c r="G281" s="336">
        <v>0</v>
      </c>
      <c r="H281" s="336">
        <v>0</v>
      </c>
      <c r="I281" s="361"/>
    </row>
    <row r="282" spans="1:9" s="103" customFormat="1" ht="13.5" customHeight="1" x14ac:dyDescent="0.25">
      <c r="A282" s="201"/>
      <c r="B282" s="201" t="s">
        <v>761</v>
      </c>
      <c r="C282" s="240">
        <v>274</v>
      </c>
      <c r="D282" s="202">
        <f t="shared" ref="D282:H282" si="0">COUNTIF(D4:D281,"&gt;0")</f>
        <v>195</v>
      </c>
      <c r="E282" s="202">
        <f t="shared" si="0"/>
        <v>252</v>
      </c>
      <c r="F282" s="202">
        <f t="shared" si="0"/>
        <v>266</v>
      </c>
      <c r="G282" s="202">
        <f t="shared" si="0"/>
        <v>169</v>
      </c>
      <c r="H282" s="202">
        <f t="shared" si="0"/>
        <v>217</v>
      </c>
    </row>
    <row r="283" spans="1:9" s="104" customFormat="1" ht="13.5" customHeight="1" thickBot="1" x14ac:dyDescent="0.3">
      <c r="A283" s="203"/>
      <c r="B283" s="204" t="s">
        <v>762</v>
      </c>
      <c r="C283" s="376">
        <v>5818.64</v>
      </c>
      <c r="D283" s="376">
        <v>371.14251280000002</v>
      </c>
      <c r="E283" s="376">
        <v>215.03944440000001</v>
      </c>
      <c r="F283" s="376">
        <v>705.61097740000002</v>
      </c>
      <c r="G283" s="376">
        <v>460.31952660000002</v>
      </c>
      <c r="H283" s="376">
        <v>624.95235019999996</v>
      </c>
    </row>
    <row r="284" spans="1:9" x14ac:dyDescent="0.25">
      <c r="A284" s="239"/>
    </row>
    <row r="285" spans="1:9" x14ac:dyDescent="0.25">
      <c r="A285" s="97" t="s">
        <v>743</v>
      </c>
    </row>
    <row r="286" spans="1:9" x14ac:dyDescent="0.25">
      <c r="A286" s="97" t="s">
        <v>737</v>
      </c>
    </row>
  </sheetData>
  <mergeCells count="1">
    <mergeCell ref="A2:B2"/>
  </mergeCells>
  <conditionalFormatting sqref="A213:B283 C213:H282 A4:H212">
    <cfRule type="expression" dxfId="17" priority="4" stopIfTrue="1">
      <formula>MOD(ROW(),2)=1</formula>
    </cfRule>
  </conditionalFormatting>
  <conditionalFormatting sqref="A4:B283 C4:H282">
    <cfRule type="expression" dxfId="16" priority="3">
      <formula>MOD(ROW(),2)=1</formula>
    </cfRule>
  </conditionalFormatting>
  <conditionalFormatting sqref="C283:H283">
    <cfRule type="expression" dxfId="15" priority="2" stopIfTrue="1">
      <formula>MOD(ROW(),2)=1</formula>
    </cfRule>
  </conditionalFormatting>
  <conditionalFormatting sqref="C283:H283">
    <cfRule type="expression" dxfId="14" priority="1">
      <formula>MOD(ROW(),2)=1</formula>
    </cfRule>
  </conditionalFormatting>
  <hyperlinks>
    <hyperlink ref="A2" location="TOC!A1" display="Return to Table of Contents"/>
  </hyperlinks>
  <pageMargins left="0.25" right="0.25" top="0.75" bottom="0.75" header="0.3" footer="0.3"/>
  <pageSetup scale="76" fitToHeight="0" pageOrder="overThenDown" orientation="portrait" r:id="rId1"/>
  <headerFooter>
    <oddHeader>&amp;L2011-12 and 2012-13 &amp;"Arial,Italic"Survey of  Allied Dental Education
&amp;"Arial,Regular"Report 2: Dental Assisting Education Programs</oddHeader>
  </headerFooter>
  <rowBreaks count="4" manualBreakCount="4">
    <brk id="48" max="7" man="1"/>
    <brk id="106" max="7" man="1"/>
    <brk id="166" max="7" man="1"/>
    <brk id="224"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0"/>
  <sheetViews>
    <sheetView zoomScaleNormal="100" workbookViewId="0"/>
  </sheetViews>
  <sheetFormatPr defaultColWidth="9.109375" defaultRowHeight="13.2" x14ac:dyDescent="0.25"/>
  <cols>
    <col min="1" max="1" width="23.5546875" style="3" customWidth="1"/>
    <col min="2" max="2" width="10.33203125" style="3" bestFit="1" customWidth="1"/>
    <col min="3" max="6" width="10.44140625" style="3" bestFit="1" customWidth="1"/>
    <col min="7" max="7" width="10.33203125" style="3" bestFit="1" customWidth="1"/>
    <col min="8" max="11" width="9.109375" style="3"/>
    <col min="12" max="12" width="10.33203125" style="3" bestFit="1" customWidth="1"/>
    <col min="13" max="16384" width="9.109375" style="3"/>
  </cols>
  <sheetData>
    <row r="1" spans="1:17" x14ac:dyDescent="0.25">
      <c r="A1" s="2" t="s">
        <v>152</v>
      </c>
    </row>
    <row r="2" spans="1:17" x14ac:dyDescent="0.25">
      <c r="A2" s="4" t="s">
        <v>10</v>
      </c>
      <c r="H2" s="110"/>
    </row>
    <row r="3" spans="1:17" x14ac:dyDescent="0.25">
      <c r="O3" s="110"/>
    </row>
    <row r="4" spans="1:17" x14ac:dyDescent="0.25">
      <c r="C4" s="3" t="s">
        <v>92</v>
      </c>
      <c r="D4" s="3" t="s">
        <v>93</v>
      </c>
      <c r="E4" s="3" t="s">
        <v>94</v>
      </c>
      <c r="F4" s="3" t="s">
        <v>95</v>
      </c>
      <c r="G4" s="3" t="s">
        <v>96</v>
      </c>
      <c r="H4" s="3" t="s">
        <v>97</v>
      </c>
      <c r="I4" s="3" t="s">
        <v>98</v>
      </c>
      <c r="J4" s="3" t="s">
        <v>99</v>
      </c>
      <c r="K4" s="3" t="s">
        <v>100</v>
      </c>
      <c r="L4" s="3" t="s">
        <v>101</v>
      </c>
      <c r="M4" s="3" t="s">
        <v>102</v>
      </c>
    </row>
    <row r="5" spans="1:17" x14ac:dyDescent="0.25">
      <c r="B5" s="3" t="s">
        <v>508</v>
      </c>
      <c r="C5" s="106">
        <v>4334</v>
      </c>
      <c r="D5" s="106">
        <v>4788</v>
      </c>
      <c r="E5" s="106">
        <v>5053</v>
      </c>
      <c r="F5" s="106">
        <v>5578</v>
      </c>
      <c r="G5" s="107">
        <v>6099</v>
      </c>
      <c r="H5" s="107">
        <v>6426</v>
      </c>
      <c r="I5" s="107">
        <v>6791</v>
      </c>
      <c r="J5" s="107">
        <v>7613</v>
      </c>
      <c r="K5" s="107">
        <v>7991</v>
      </c>
      <c r="L5" s="107">
        <v>8882</v>
      </c>
      <c r="M5" s="109">
        <v>8643.15</v>
      </c>
    </row>
    <row r="6" spans="1:17" x14ac:dyDescent="0.25">
      <c r="B6" s="3" t="s">
        <v>509</v>
      </c>
      <c r="C6" s="106">
        <v>4816</v>
      </c>
      <c r="D6" s="106">
        <v>5318</v>
      </c>
      <c r="E6" s="106">
        <v>5623</v>
      </c>
      <c r="F6" s="106">
        <v>6164</v>
      </c>
      <c r="G6" s="107">
        <v>7024</v>
      </c>
      <c r="H6" s="107">
        <v>7096</v>
      </c>
      <c r="I6" s="107">
        <v>7624</v>
      </c>
      <c r="J6" s="107">
        <v>8557</v>
      </c>
      <c r="K6" s="107">
        <v>8697</v>
      </c>
      <c r="L6" s="107">
        <v>9611</v>
      </c>
      <c r="M6" s="107">
        <v>9362</v>
      </c>
    </row>
    <row r="7" spans="1:17" x14ac:dyDescent="0.25">
      <c r="B7" s="3" t="s">
        <v>510</v>
      </c>
      <c r="C7" s="106">
        <v>7765</v>
      </c>
      <c r="D7" s="106">
        <v>8333</v>
      </c>
      <c r="E7" s="106">
        <v>9170</v>
      </c>
      <c r="F7" s="106">
        <v>9317</v>
      </c>
      <c r="G7" s="107">
        <v>10084</v>
      </c>
      <c r="H7" s="107">
        <v>10225</v>
      </c>
      <c r="I7" s="107">
        <v>10969</v>
      </c>
      <c r="J7" s="107">
        <v>11680</v>
      </c>
      <c r="K7" s="107">
        <v>12136</v>
      </c>
      <c r="L7" s="107">
        <v>13063</v>
      </c>
      <c r="M7" s="107">
        <v>13016</v>
      </c>
    </row>
    <row r="11" spans="1:17" x14ac:dyDescent="0.25">
      <c r="Q11" s="85"/>
    </row>
    <row r="12" spans="1:17" x14ac:dyDescent="0.25">
      <c r="Q12" s="85"/>
    </row>
    <row r="13" spans="1:17" x14ac:dyDescent="0.25">
      <c r="C13" s="108"/>
      <c r="D13" s="108"/>
      <c r="E13" s="108"/>
      <c r="F13" s="108"/>
      <c r="G13" s="108"/>
      <c r="Q13" s="85"/>
    </row>
    <row r="14" spans="1:17" x14ac:dyDescent="0.25">
      <c r="C14" s="106"/>
      <c r="D14" s="106"/>
      <c r="E14" s="106"/>
      <c r="F14" s="106"/>
      <c r="G14" s="106"/>
      <c r="Q14" s="85"/>
    </row>
    <row r="15" spans="1:17" x14ac:dyDescent="0.25">
      <c r="C15" s="106"/>
      <c r="D15" s="106"/>
      <c r="E15" s="106"/>
      <c r="F15" s="106"/>
      <c r="G15" s="106"/>
      <c r="Q15" s="300"/>
    </row>
    <row r="16" spans="1:17" x14ac:dyDescent="0.25">
      <c r="C16" s="106"/>
      <c r="D16" s="106"/>
      <c r="E16" s="106"/>
      <c r="F16" s="106"/>
      <c r="G16" s="106"/>
      <c r="Q16" s="300"/>
    </row>
    <row r="17" spans="17:17" x14ac:dyDescent="0.25">
      <c r="Q17" s="300"/>
    </row>
    <row r="18" spans="17:17" x14ac:dyDescent="0.25">
      <c r="Q18" s="300"/>
    </row>
    <row r="19" spans="17:17" x14ac:dyDescent="0.25">
      <c r="Q19" s="300"/>
    </row>
    <row r="34" spans="1:12" x14ac:dyDescent="0.25">
      <c r="B34" s="111" t="s">
        <v>743</v>
      </c>
    </row>
    <row r="35" spans="1:12" x14ac:dyDescent="0.25">
      <c r="B35" s="97" t="s">
        <v>737</v>
      </c>
    </row>
    <row r="37" spans="1:12" x14ac:dyDescent="0.25">
      <c r="A37" s="2" t="s">
        <v>515</v>
      </c>
      <c r="L37" s="110"/>
    </row>
    <row r="38" spans="1:12" x14ac:dyDescent="0.25">
      <c r="L38" s="110"/>
    </row>
    <row r="42" spans="1:12" ht="51" customHeight="1" x14ac:dyDescent="0.25">
      <c r="C42" s="6" t="s">
        <v>517</v>
      </c>
      <c r="D42" s="6" t="s">
        <v>511</v>
      </c>
      <c r="E42" s="6" t="s">
        <v>512</v>
      </c>
      <c r="F42" s="6" t="s">
        <v>513</v>
      </c>
      <c r="G42" s="6" t="s">
        <v>514</v>
      </c>
    </row>
    <row r="43" spans="1:12" x14ac:dyDescent="0.25">
      <c r="C43" s="109">
        <v>7404.88</v>
      </c>
      <c r="D43" s="109">
        <v>4570.25</v>
      </c>
      <c r="E43" s="109">
        <v>6677.76</v>
      </c>
      <c r="F43" s="109">
        <v>8774.83</v>
      </c>
      <c r="G43" s="109">
        <v>6180.4</v>
      </c>
    </row>
    <row r="62" spans="2:2" ht="20.25" customHeight="1" x14ac:dyDescent="0.25"/>
    <row r="63" spans="2:2" x14ac:dyDescent="0.25">
      <c r="B63" s="111" t="s">
        <v>746</v>
      </c>
    </row>
    <row r="64" spans="2:2" x14ac:dyDescent="0.25">
      <c r="B64" s="97" t="s">
        <v>737</v>
      </c>
    </row>
    <row r="65" spans="1:16" x14ac:dyDescent="0.25">
      <c r="B65" s="97"/>
    </row>
    <row r="66" spans="1:16" x14ac:dyDescent="0.25">
      <c r="A66" s="2" t="s">
        <v>516</v>
      </c>
      <c r="M66" s="110"/>
    </row>
    <row r="67" spans="1:16" x14ac:dyDescent="0.25">
      <c r="M67" s="110"/>
    </row>
    <row r="70" spans="1:16" x14ac:dyDescent="0.25">
      <c r="P70" s="85"/>
    </row>
    <row r="71" spans="1:16" x14ac:dyDescent="0.25">
      <c r="M71" s="3">
        <v>19</v>
      </c>
    </row>
    <row r="72" spans="1:16" x14ac:dyDescent="0.25">
      <c r="M72" s="3">
        <v>150</v>
      </c>
    </row>
    <row r="73" spans="1:16" x14ac:dyDescent="0.25">
      <c r="M73" s="3">
        <v>60</v>
      </c>
    </row>
    <row r="74" spans="1:16" x14ac:dyDescent="0.25">
      <c r="M74" s="3">
        <v>41</v>
      </c>
    </row>
    <row r="75" spans="1:16" ht="66" x14ac:dyDescent="0.25">
      <c r="D75" s="6" t="s">
        <v>518</v>
      </c>
      <c r="E75" s="6" t="s">
        <v>523</v>
      </c>
      <c r="F75" s="6" t="s">
        <v>519</v>
      </c>
      <c r="G75" s="6" t="s">
        <v>520</v>
      </c>
      <c r="H75" s="6" t="s">
        <v>514</v>
      </c>
      <c r="M75" s="3">
        <v>5</v>
      </c>
    </row>
    <row r="76" spans="1:16" x14ac:dyDescent="0.25">
      <c r="D76" s="109">
        <v>7305.21</v>
      </c>
      <c r="E76" s="112">
        <v>4669.57</v>
      </c>
      <c r="F76" s="109">
        <v>6308.98</v>
      </c>
      <c r="G76" s="109">
        <v>8515</v>
      </c>
      <c r="H76" s="109">
        <v>6418.4</v>
      </c>
      <c r="M76" s="3">
        <f>SUM(M71:M75)</f>
        <v>275</v>
      </c>
    </row>
    <row r="89" spans="2:2" x14ac:dyDescent="0.25">
      <c r="B89" s="111" t="s">
        <v>743</v>
      </c>
    </row>
    <row r="90" spans="2:2" x14ac:dyDescent="0.25">
      <c r="B90" s="97" t="s">
        <v>737</v>
      </c>
    </row>
  </sheetData>
  <hyperlinks>
    <hyperlink ref="A2" location="TOC!A1" display="Return to Table of Contents"/>
  </hyperlinks>
  <pageMargins left="0.7" right="0.7" top="0.75" bottom="0.75" header="0.3" footer="0.3"/>
  <pageSetup scale="54" fitToHeight="0" orientation="portrait" r:id="rId1"/>
  <headerFooter>
    <oddHeader>&amp;L2011-12 and 2012-13 &amp;"Arial,Italic"Survey of Allied Dental Education&amp;"Arial,Regular"
Report 2: Dental Assisting Education Programs</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8"/>
  <sheetViews>
    <sheetView zoomScaleNormal="100" workbookViewId="0">
      <pane xSplit="1" topLeftCell="B1" activePane="topRight" state="frozen"/>
      <selection pane="topRight"/>
    </sheetView>
  </sheetViews>
  <sheetFormatPr defaultColWidth="9.109375" defaultRowHeight="13.2" x14ac:dyDescent="0.25"/>
  <cols>
    <col min="1" max="1" width="27.88671875" style="3" customWidth="1"/>
    <col min="2" max="2" width="7" style="3" customWidth="1"/>
    <col min="3" max="3" width="6.5546875" style="3" customWidth="1"/>
    <col min="4" max="4" width="7.33203125" style="3" customWidth="1"/>
    <col min="5" max="5" width="7" style="3" customWidth="1"/>
    <col min="6" max="6" width="6.44140625" style="3" customWidth="1"/>
    <col min="7" max="7" width="6.88671875" style="3" customWidth="1"/>
    <col min="8" max="9" width="6.6640625" style="3" customWidth="1"/>
    <col min="10" max="10" width="7.109375" style="3" customWidth="1"/>
    <col min="11" max="11" width="7.5546875" style="3" customWidth="1"/>
    <col min="12" max="12" width="7" style="3" customWidth="1"/>
    <col min="13" max="13" width="6.6640625" style="3" customWidth="1"/>
    <col min="14" max="14" width="6.88671875" style="3" customWidth="1"/>
    <col min="15" max="15" width="6.6640625" style="3" customWidth="1"/>
    <col min="16" max="16" width="6.109375" style="3" customWidth="1"/>
    <col min="17" max="17" width="6.44140625" style="3" customWidth="1"/>
    <col min="18" max="18" width="7" style="3" customWidth="1"/>
    <col min="19" max="19" width="6.6640625" style="3" customWidth="1"/>
    <col min="20" max="20" width="6.109375" style="3" customWidth="1"/>
    <col min="21" max="21" width="7" style="3" customWidth="1"/>
    <col min="22" max="22" width="6.44140625" style="3" customWidth="1"/>
    <col min="23" max="23" width="7.5546875" style="3" customWidth="1"/>
    <col min="24" max="24" width="6.44140625" style="3" customWidth="1"/>
    <col min="25" max="25" width="6.33203125" style="3" customWidth="1"/>
    <col min="26" max="26" width="8.109375" style="3" customWidth="1"/>
    <col min="27" max="27" width="7" style="3" customWidth="1"/>
    <col min="28" max="28" width="8.5546875" style="3" customWidth="1"/>
    <col min="29" max="29" width="7.33203125" style="3" customWidth="1"/>
    <col min="30" max="30" width="9.109375" style="3"/>
    <col min="31" max="31" width="12.109375" style="3" customWidth="1"/>
    <col min="32" max="16384" width="9.109375" style="3"/>
  </cols>
  <sheetData>
    <row r="1" spans="1:45" ht="39.6" x14ac:dyDescent="0.25">
      <c r="A1" s="115" t="s">
        <v>556</v>
      </c>
      <c r="B1" s="2" t="s">
        <v>527</v>
      </c>
      <c r="P1" s="2" t="s">
        <v>528</v>
      </c>
    </row>
    <row r="2" spans="1:45" x14ac:dyDescent="0.25">
      <c r="A2" s="4" t="s">
        <v>10</v>
      </c>
      <c r="N2" s="116"/>
    </row>
    <row r="3" spans="1:45" ht="11.25" customHeight="1" x14ac:dyDescent="0.25">
      <c r="A3" s="117"/>
      <c r="B3" s="415" t="s">
        <v>101</v>
      </c>
      <c r="C3" s="415"/>
      <c r="D3" s="415"/>
      <c r="E3" s="415"/>
      <c r="F3" s="415"/>
      <c r="G3" s="415"/>
      <c r="H3" s="415"/>
      <c r="I3" s="415"/>
      <c r="J3" s="415"/>
      <c r="K3" s="415"/>
      <c r="L3" s="415"/>
      <c r="M3" s="415"/>
      <c r="N3" s="415"/>
      <c r="O3" s="415"/>
      <c r="P3" s="417" t="s">
        <v>102</v>
      </c>
      <c r="Q3" s="415"/>
      <c r="R3" s="415"/>
      <c r="S3" s="415"/>
      <c r="T3" s="415"/>
      <c r="U3" s="415"/>
      <c r="V3" s="415"/>
      <c r="W3" s="415"/>
      <c r="X3" s="415"/>
      <c r="Y3" s="415"/>
      <c r="Z3" s="415"/>
      <c r="AA3" s="415"/>
      <c r="AB3" s="415"/>
      <c r="AC3" s="415"/>
    </row>
    <row r="4" spans="1:45" x14ac:dyDescent="0.25">
      <c r="A4" s="117"/>
      <c r="B4" s="416"/>
      <c r="C4" s="416"/>
      <c r="D4" s="416"/>
      <c r="E4" s="416"/>
      <c r="F4" s="416"/>
      <c r="G4" s="416"/>
      <c r="H4" s="416"/>
      <c r="I4" s="416"/>
      <c r="J4" s="416"/>
      <c r="K4" s="416"/>
      <c r="L4" s="416"/>
      <c r="M4" s="416"/>
      <c r="N4" s="416"/>
      <c r="O4" s="416"/>
      <c r="P4" s="418"/>
      <c r="Q4" s="416"/>
      <c r="R4" s="416"/>
      <c r="S4" s="416"/>
      <c r="T4" s="416"/>
      <c r="U4" s="416"/>
      <c r="V4" s="416"/>
      <c r="W4" s="416"/>
      <c r="X4" s="416"/>
      <c r="Y4" s="416"/>
      <c r="Z4" s="416"/>
      <c r="AA4" s="416"/>
      <c r="AB4" s="416"/>
      <c r="AC4" s="416"/>
    </row>
    <row r="5" spans="1:45" s="2" customFormat="1" x14ac:dyDescent="0.25">
      <c r="A5" s="118"/>
      <c r="B5" s="419" t="s">
        <v>529</v>
      </c>
      <c r="C5" s="419"/>
      <c r="D5" s="419"/>
      <c r="E5" s="419"/>
      <c r="F5" s="420" t="s">
        <v>558</v>
      </c>
      <c r="G5" s="421"/>
      <c r="H5" s="421"/>
      <c r="I5" s="421"/>
      <c r="J5" s="420" t="s">
        <v>530</v>
      </c>
      <c r="K5" s="421"/>
      <c r="L5" s="421"/>
      <c r="M5" s="421"/>
      <c r="N5" s="420" t="s">
        <v>456</v>
      </c>
      <c r="O5" s="421"/>
      <c r="P5" s="422" t="s">
        <v>529</v>
      </c>
      <c r="Q5" s="423"/>
      <c r="R5" s="423"/>
      <c r="S5" s="423"/>
      <c r="T5" s="420" t="s">
        <v>558</v>
      </c>
      <c r="U5" s="421"/>
      <c r="V5" s="421"/>
      <c r="W5" s="421"/>
      <c r="X5" s="420" t="s">
        <v>530</v>
      </c>
      <c r="Y5" s="421"/>
      <c r="Z5" s="421"/>
      <c r="AA5" s="421"/>
      <c r="AB5" s="420" t="s">
        <v>456</v>
      </c>
      <c r="AC5" s="424"/>
      <c r="AE5" s="3"/>
      <c r="AF5" s="3"/>
      <c r="AG5" s="146"/>
      <c r="AH5" s="3"/>
      <c r="AI5" s="3"/>
      <c r="AJ5" s="3"/>
      <c r="AK5" s="3"/>
      <c r="AL5" s="3"/>
    </row>
    <row r="6" spans="1:45" s="2" customFormat="1" x14ac:dyDescent="0.25">
      <c r="A6" s="118"/>
      <c r="B6" s="413" t="s">
        <v>531</v>
      </c>
      <c r="C6" s="413"/>
      <c r="D6" s="411" t="s">
        <v>532</v>
      </c>
      <c r="E6" s="412"/>
      <c r="F6" s="411" t="s">
        <v>531</v>
      </c>
      <c r="G6" s="412"/>
      <c r="H6" s="411" t="s">
        <v>532</v>
      </c>
      <c r="I6" s="412"/>
      <c r="J6" s="411" t="s">
        <v>531</v>
      </c>
      <c r="K6" s="412"/>
      <c r="L6" s="411" t="s">
        <v>532</v>
      </c>
      <c r="M6" s="412"/>
      <c r="N6" s="120"/>
      <c r="O6" s="78"/>
      <c r="P6" s="414" t="s">
        <v>531</v>
      </c>
      <c r="Q6" s="412"/>
      <c r="R6" s="411" t="s">
        <v>532</v>
      </c>
      <c r="S6" s="412"/>
      <c r="T6" s="411" t="s">
        <v>531</v>
      </c>
      <c r="U6" s="412"/>
      <c r="V6" s="411" t="s">
        <v>532</v>
      </c>
      <c r="W6" s="412"/>
      <c r="X6" s="411" t="s">
        <v>531</v>
      </c>
      <c r="Y6" s="412"/>
      <c r="Z6" s="411" t="s">
        <v>532</v>
      </c>
      <c r="AA6" s="412"/>
      <c r="AB6" s="120"/>
      <c r="AC6" s="121"/>
      <c r="AE6" s="3"/>
      <c r="AF6" s="3"/>
      <c r="AG6" s="3"/>
      <c r="AI6" s="3"/>
      <c r="AJ6" s="3"/>
      <c r="AK6" s="3"/>
      <c r="AL6" s="3"/>
    </row>
    <row r="7" spans="1:45" s="126" customFormat="1" x14ac:dyDescent="0.25">
      <c r="A7" s="71" t="s">
        <v>533</v>
      </c>
      <c r="B7" s="71" t="s">
        <v>129</v>
      </c>
      <c r="C7" s="71" t="s">
        <v>130</v>
      </c>
      <c r="D7" s="122" t="s">
        <v>129</v>
      </c>
      <c r="E7" s="123" t="s">
        <v>130</v>
      </c>
      <c r="F7" s="122" t="s">
        <v>129</v>
      </c>
      <c r="G7" s="123" t="s">
        <v>130</v>
      </c>
      <c r="H7" s="122" t="s">
        <v>129</v>
      </c>
      <c r="I7" s="123" t="s">
        <v>130</v>
      </c>
      <c r="J7" s="122" t="s">
        <v>129</v>
      </c>
      <c r="K7" s="123" t="s">
        <v>130</v>
      </c>
      <c r="L7" s="122" t="s">
        <v>129</v>
      </c>
      <c r="M7" s="123" t="s">
        <v>130</v>
      </c>
      <c r="N7" s="122" t="s">
        <v>129</v>
      </c>
      <c r="O7" s="123" t="s">
        <v>130</v>
      </c>
      <c r="P7" s="124" t="s">
        <v>129</v>
      </c>
      <c r="Q7" s="123" t="s">
        <v>130</v>
      </c>
      <c r="R7" s="122" t="s">
        <v>129</v>
      </c>
      <c r="S7" s="123" t="s">
        <v>130</v>
      </c>
      <c r="T7" s="122" t="s">
        <v>129</v>
      </c>
      <c r="U7" s="123" t="s">
        <v>130</v>
      </c>
      <c r="V7" s="122" t="s">
        <v>129</v>
      </c>
      <c r="W7" s="123" t="s">
        <v>130</v>
      </c>
      <c r="X7" s="122" t="s">
        <v>129</v>
      </c>
      <c r="Y7" s="123" t="s">
        <v>130</v>
      </c>
      <c r="Z7" s="122" t="s">
        <v>129</v>
      </c>
      <c r="AA7" s="123" t="s">
        <v>130</v>
      </c>
      <c r="AB7" s="122" t="s">
        <v>129</v>
      </c>
      <c r="AC7" s="125" t="s">
        <v>130</v>
      </c>
      <c r="AE7" s="3"/>
      <c r="AF7" s="3"/>
      <c r="AG7" s="3"/>
      <c r="AH7" s="2"/>
      <c r="AI7" s="3"/>
      <c r="AJ7" s="3"/>
      <c r="AK7" s="3"/>
      <c r="AL7" s="3"/>
    </row>
    <row r="8" spans="1:45" x14ac:dyDescent="0.25">
      <c r="A8" s="3" t="s">
        <v>534</v>
      </c>
      <c r="B8" s="3">
        <v>442</v>
      </c>
      <c r="C8" s="127">
        <f>(B8/B$12)*100</f>
        <v>74.915254237288138</v>
      </c>
      <c r="D8" s="128">
        <v>8353</v>
      </c>
      <c r="E8" s="127">
        <f>(D8/D$12)*100</f>
        <v>92.502768549280177</v>
      </c>
      <c r="F8" s="129">
        <v>44</v>
      </c>
      <c r="G8" s="130">
        <f>(F8/F$12)*100</f>
        <v>89.795918367346943</v>
      </c>
      <c r="H8" s="128">
        <v>715</v>
      </c>
      <c r="I8" s="130">
        <f>(H8/H$12)*100</f>
        <v>94.327176781002635</v>
      </c>
      <c r="J8" s="129">
        <f>B8+F8</f>
        <v>486</v>
      </c>
      <c r="K8" s="130">
        <f>(J8/J$12)*100</f>
        <v>76.056338028169009</v>
      </c>
      <c r="L8" s="128">
        <f>D8+H8</f>
        <v>9068</v>
      </c>
      <c r="M8" s="130">
        <f>(L8/L$12)*100</f>
        <v>92.644053943604405</v>
      </c>
      <c r="N8" s="128">
        <f>J8+L8</f>
        <v>9554</v>
      </c>
      <c r="O8" s="130">
        <f>(N8/N$12)*100</f>
        <v>91.627505514529588</v>
      </c>
      <c r="P8" s="131">
        <v>343</v>
      </c>
      <c r="Q8" s="130">
        <f>(P8/P$12)*100</f>
        <v>71.458333333333329</v>
      </c>
      <c r="R8" s="132">
        <v>7155</v>
      </c>
      <c r="S8" s="130">
        <f>(R8/R$12)*100</f>
        <v>92.70536408395958</v>
      </c>
      <c r="T8" s="133">
        <v>41</v>
      </c>
      <c r="U8" s="130">
        <f>(T8/T$12)*100</f>
        <v>97.61904761904762</v>
      </c>
      <c r="V8" s="134">
        <v>771</v>
      </c>
      <c r="W8" s="130">
        <f>(V8/V$12)*100</f>
        <v>92.335329341317362</v>
      </c>
      <c r="X8" s="129">
        <f>SUM(P8,T8)</f>
        <v>384</v>
      </c>
      <c r="Y8" s="130">
        <f>(X8/X$12)*100</f>
        <v>73.563218390804593</v>
      </c>
      <c r="Z8" s="135">
        <f>SUM(R8,V8)</f>
        <v>7926</v>
      </c>
      <c r="AA8" s="130">
        <f>(Z8/Z$12)*100</f>
        <v>92.669238863556643</v>
      </c>
      <c r="AB8" s="135">
        <f>SUM(X8, Z8)</f>
        <v>8310</v>
      </c>
      <c r="AC8" s="136">
        <f>(AB8/$AB$12)*100</f>
        <v>91.570247933884303</v>
      </c>
      <c r="AH8" s="2"/>
    </row>
    <row r="9" spans="1:45" x14ac:dyDescent="0.25">
      <c r="A9" s="3" t="s">
        <v>535</v>
      </c>
      <c r="B9" s="3">
        <v>0</v>
      </c>
      <c r="C9" s="127">
        <f t="shared" ref="C9:C12" si="0">(B9/B$12)*100</f>
        <v>0</v>
      </c>
      <c r="D9" s="129">
        <v>9</v>
      </c>
      <c r="E9" s="127">
        <f t="shared" ref="E9:E12" si="1">(D9/D$12)*100</f>
        <v>9.9667774086378724E-2</v>
      </c>
      <c r="F9" s="129">
        <v>0</v>
      </c>
      <c r="G9" s="130">
        <f t="shared" ref="G9:G12" si="2">(F9/F$12)*100</f>
        <v>0</v>
      </c>
      <c r="H9" s="129">
        <v>0</v>
      </c>
      <c r="I9" s="130">
        <f t="shared" ref="I9:I12" si="3">(H9/H$12)*100</f>
        <v>0</v>
      </c>
      <c r="J9" s="129">
        <f t="shared" ref="J9:J12" si="4">B9+F9</f>
        <v>0</v>
      </c>
      <c r="K9" s="130">
        <f t="shared" ref="K9:K12" si="5">(J9/J$12)*100</f>
        <v>0</v>
      </c>
      <c r="L9" s="128">
        <f t="shared" ref="L9:L12" si="6">D9+H9</f>
        <v>9</v>
      </c>
      <c r="M9" s="130">
        <f t="shared" ref="M9:M12" si="7">(L9/L$12)*100</f>
        <v>9.1949325704944837E-2</v>
      </c>
      <c r="N9" s="128">
        <f t="shared" ref="N9:N12" si="8">J9+L9</f>
        <v>9</v>
      </c>
      <c r="O9" s="130">
        <f t="shared" ref="O9:O12" si="9">(N9/N$12)*100</f>
        <v>8.6314376138870247E-2</v>
      </c>
      <c r="P9" s="131">
        <v>0</v>
      </c>
      <c r="Q9" s="130">
        <f t="shared" ref="Q9:Q11" si="10">(P9/P$12)*100</f>
        <v>0</v>
      </c>
      <c r="R9" s="132">
        <v>8</v>
      </c>
      <c r="S9" s="130">
        <f t="shared" ref="S9:S12" si="11">(R9/R$12)*100</f>
        <v>0.10365379632029023</v>
      </c>
      <c r="T9" s="133">
        <v>0</v>
      </c>
      <c r="U9" s="130">
        <f t="shared" ref="U9:U12" si="12">(T9/T$12)*100</f>
        <v>0</v>
      </c>
      <c r="V9" s="129">
        <v>0</v>
      </c>
      <c r="W9" s="130">
        <f t="shared" ref="W9:W12" si="13">(V9/V$12)*100</f>
        <v>0</v>
      </c>
      <c r="X9" s="129">
        <f t="shared" ref="X9:X11" si="14">SUM(P9,T9)</f>
        <v>0</v>
      </c>
      <c r="Y9" s="130">
        <f t="shared" ref="Y9:Y12" si="15">(X9/X$12)*100</f>
        <v>0</v>
      </c>
      <c r="Z9" s="135">
        <f t="shared" ref="Z9:Z11" si="16">SUM(R9,V9)</f>
        <v>8</v>
      </c>
      <c r="AA9" s="130">
        <f t="shared" ref="AA9:AA12" si="17">(Z9/Z$12)*100</f>
        <v>9.3534432362913589E-2</v>
      </c>
      <c r="AB9" s="135">
        <f t="shared" ref="AB9:AB11" si="18">SUM(X9, Z9)</f>
        <v>8</v>
      </c>
      <c r="AC9" s="136">
        <f>(AB9/$AB$12)*100</f>
        <v>8.8154269972451793E-2</v>
      </c>
      <c r="AH9" s="2"/>
    </row>
    <row r="10" spans="1:45" x14ac:dyDescent="0.25">
      <c r="A10" s="3" t="s">
        <v>120</v>
      </c>
      <c r="B10" s="3">
        <v>23</v>
      </c>
      <c r="C10" s="127">
        <f t="shared" si="0"/>
        <v>3.898305084745763</v>
      </c>
      <c r="D10" s="129">
        <v>207</v>
      </c>
      <c r="E10" s="127">
        <f t="shared" si="1"/>
        <v>2.2923588039867111</v>
      </c>
      <c r="F10" s="129">
        <v>2</v>
      </c>
      <c r="G10" s="130">
        <f t="shared" si="2"/>
        <v>4.0816326530612246</v>
      </c>
      <c r="H10" s="129">
        <v>18</v>
      </c>
      <c r="I10" s="130">
        <f t="shared" si="3"/>
        <v>2.3746701846965697</v>
      </c>
      <c r="J10" s="129">
        <f t="shared" si="4"/>
        <v>25</v>
      </c>
      <c r="K10" s="130">
        <f t="shared" si="5"/>
        <v>3.9123630672926448</v>
      </c>
      <c r="L10" s="128">
        <f t="shared" si="6"/>
        <v>225</v>
      </c>
      <c r="M10" s="130">
        <f t="shared" si="7"/>
        <v>2.2987331426236208</v>
      </c>
      <c r="N10" s="128">
        <f t="shared" si="8"/>
        <v>250</v>
      </c>
      <c r="O10" s="130">
        <f t="shared" si="9"/>
        <v>2.3976215594130621</v>
      </c>
      <c r="P10" s="131">
        <v>21</v>
      </c>
      <c r="Q10" s="130">
        <f t="shared" si="10"/>
        <v>4.375</v>
      </c>
      <c r="R10" s="132">
        <v>167</v>
      </c>
      <c r="S10" s="130">
        <f t="shared" si="11"/>
        <v>2.1637729981860589</v>
      </c>
      <c r="T10" s="133">
        <v>1</v>
      </c>
      <c r="U10" s="130">
        <f t="shared" si="12"/>
        <v>2.3809523809523809</v>
      </c>
      <c r="V10" s="129">
        <v>23</v>
      </c>
      <c r="W10" s="130">
        <f t="shared" si="13"/>
        <v>2.7544910179640718</v>
      </c>
      <c r="X10" s="129">
        <f t="shared" si="14"/>
        <v>22</v>
      </c>
      <c r="Y10" s="130">
        <f t="shared" si="15"/>
        <v>4.2145593869731801</v>
      </c>
      <c r="Z10" s="135">
        <f t="shared" si="16"/>
        <v>190</v>
      </c>
      <c r="AA10" s="130">
        <f t="shared" si="17"/>
        <v>2.2214427686191982</v>
      </c>
      <c r="AB10" s="135">
        <f t="shared" si="18"/>
        <v>212</v>
      </c>
      <c r="AC10" s="136">
        <f>(AB10/$AB$12)*100</f>
        <v>2.3360881542699725</v>
      </c>
      <c r="AE10" s="2"/>
      <c r="AF10" s="2"/>
      <c r="AG10" s="2"/>
      <c r="AH10" s="2"/>
      <c r="AI10" s="2"/>
      <c r="AJ10" s="2"/>
      <c r="AK10" s="2"/>
    </row>
    <row r="11" spans="1:45" x14ac:dyDescent="0.25">
      <c r="A11" s="3" t="s">
        <v>536</v>
      </c>
      <c r="B11" s="3">
        <v>125</v>
      </c>
      <c r="C11" s="127">
        <f t="shared" si="0"/>
        <v>21.1864406779661</v>
      </c>
      <c r="D11" s="129">
        <v>461</v>
      </c>
      <c r="E11" s="127">
        <f t="shared" si="1"/>
        <v>5.1052048726467332</v>
      </c>
      <c r="F11" s="129">
        <v>3</v>
      </c>
      <c r="G11" s="130">
        <f t="shared" si="2"/>
        <v>6.1224489795918364</v>
      </c>
      <c r="H11" s="129">
        <v>25</v>
      </c>
      <c r="I11" s="130">
        <f t="shared" si="3"/>
        <v>3.2981530343007917</v>
      </c>
      <c r="J11" s="129">
        <f t="shared" si="4"/>
        <v>128</v>
      </c>
      <c r="K11" s="130">
        <f t="shared" si="5"/>
        <v>20.031298904538342</v>
      </c>
      <c r="L11" s="128">
        <f t="shared" si="6"/>
        <v>486</v>
      </c>
      <c r="M11" s="130">
        <f t="shared" si="7"/>
        <v>4.9652635880670211</v>
      </c>
      <c r="N11" s="128">
        <f t="shared" si="8"/>
        <v>614</v>
      </c>
      <c r="O11" s="130">
        <f t="shared" si="9"/>
        <v>5.8885585499184812</v>
      </c>
      <c r="P11" s="131">
        <v>116</v>
      </c>
      <c r="Q11" s="130">
        <f t="shared" si="10"/>
        <v>24.166666666666668</v>
      </c>
      <c r="R11" s="132">
        <v>388</v>
      </c>
      <c r="S11" s="130">
        <f t="shared" si="11"/>
        <v>5.0272091215340762</v>
      </c>
      <c r="T11" s="133">
        <v>0</v>
      </c>
      <c r="U11" s="130">
        <f t="shared" si="12"/>
        <v>0</v>
      </c>
      <c r="V11" s="129">
        <v>41</v>
      </c>
      <c r="W11" s="130">
        <f t="shared" si="13"/>
        <v>4.9101796407185629</v>
      </c>
      <c r="X11" s="129">
        <f t="shared" si="14"/>
        <v>116</v>
      </c>
      <c r="Y11" s="130">
        <f t="shared" si="15"/>
        <v>22.222222222222221</v>
      </c>
      <c r="Z11" s="135">
        <f t="shared" si="16"/>
        <v>429</v>
      </c>
      <c r="AA11" s="130">
        <f t="shared" si="17"/>
        <v>5.0157839354612417</v>
      </c>
      <c r="AB11" s="135">
        <f t="shared" si="18"/>
        <v>545</v>
      </c>
      <c r="AC11" s="136">
        <f>(AB11/$AB$12)*100</f>
        <v>6.0055096418732781</v>
      </c>
    </row>
    <row r="12" spans="1:45" ht="13.8" thickBot="1" x14ac:dyDescent="0.3">
      <c r="A12" s="137" t="s">
        <v>128</v>
      </c>
      <c r="B12" s="273">
        <f>SUM(B8:B11)</f>
        <v>590</v>
      </c>
      <c r="C12" s="257">
        <f t="shared" si="0"/>
        <v>100</v>
      </c>
      <c r="D12" s="274">
        <f>SUM(D8:D11)</f>
        <v>9030</v>
      </c>
      <c r="E12" s="257">
        <f t="shared" si="1"/>
        <v>100</v>
      </c>
      <c r="F12" s="261">
        <f>SUM(F8:F11)</f>
        <v>49</v>
      </c>
      <c r="G12" s="257">
        <f t="shared" si="2"/>
        <v>100</v>
      </c>
      <c r="H12" s="275">
        <f>SUM(H8:H11)</f>
        <v>758</v>
      </c>
      <c r="I12" s="263">
        <f t="shared" si="3"/>
        <v>100</v>
      </c>
      <c r="J12" s="268">
        <f t="shared" si="4"/>
        <v>639</v>
      </c>
      <c r="K12" s="263">
        <f t="shared" si="5"/>
        <v>100</v>
      </c>
      <c r="L12" s="254">
        <f t="shared" si="6"/>
        <v>9788</v>
      </c>
      <c r="M12" s="139">
        <f t="shared" si="7"/>
        <v>100</v>
      </c>
      <c r="N12" s="254">
        <f t="shared" si="8"/>
        <v>10427</v>
      </c>
      <c r="O12" s="255">
        <f t="shared" si="9"/>
        <v>100</v>
      </c>
      <c r="P12" s="256">
        <f>SUM(P8:P11)</f>
        <v>480</v>
      </c>
      <c r="Q12" s="257">
        <v>100</v>
      </c>
      <c r="R12" s="258">
        <f>SUM(R8:R11)</f>
        <v>7718</v>
      </c>
      <c r="S12" s="257">
        <f t="shared" si="11"/>
        <v>100</v>
      </c>
      <c r="T12" s="259">
        <f>SUM(T8:T11)</f>
        <v>42</v>
      </c>
      <c r="U12" s="257">
        <f t="shared" si="12"/>
        <v>100</v>
      </c>
      <c r="V12" s="260">
        <f>SUM(V8:V11)</f>
        <v>835</v>
      </c>
      <c r="W12" s="257">
        <f t="shared" si="13"/>
        <v>100</v>
      </c>
      <c r="X12" s="261">
        <f>SUM(X8:X11)</f>
        <v>522</v>
      </c>
      <c r="Y12" s="257">
        <f t="shared" si="15"/>
        <v>100</v>
      </c>
      <c r="Z12" s="262">
        <f>SUM(Z8:Z11)</f>
        <v>8553</v>
      </c>
      <c r="AA12" s="257">
        <f t="shared" si="17"/>
        <v>100</v>
      </c>
      <c r="AB12" s="262">
        <f>SUM(AB8:AB11)</f>
        <v>9075</v>
      </c>
      <c r="AC12" s="138">
        <f>(AB12/$AB$12)*100</f>
        <v>100</v>
      </c>
      <c r="AD12" s="85"/>
      <c r="AE12" s="144"/>
      <c r="AF12" s="144"/>
      <c r="AG12" s="144"/>
      <c r="AH12" s="144"/>
      <c r="AI12" s="144"/>
      <c r="AJ12" s="144"/>
      <c r="AK12" s="144"/>
      <c r="AL12" s="144"/>
      <c r="AM12" s="144"/>
      <c r="AN12" s="144"/>
      <c r="AO12" s="144"/>
      <c r="AP12" s="144"/>
      <c r="AQ12" s="144"/>
      <c r="AR12" s="144"/>
      <c r="AS12" s="144"/>
    </row>
    <row r="13" spans="1:45" x14ac:dyDescent="0.25">
      <c r="A13" s="144"/>
      <c r="B13" s="309"/>
      <c r="C13" s="272"/>
      <c r="D13" s="310"/>
      <c r="E13" s="272"/>
      <c r="F13" s="309"/>
      <c r="G13" s="272"/>
      <c r="H13" s="295"/>
      <c r="I13" s="272"/>
      <c r="J13" s="294"/>
      <c r="K13" s="272"/>
      <c r="L13" s="271"/>
      <c r="M13" s="272"/>
      <c r="N13" s="271"/>
      <c r="O13" s="272"/>
      <c r="P13" s="311"/>
      <c r="Q13" s="272"/>
      <c r="R13" s="312"/>
      <c r="S13" s="272"/>
      <c r="T13" s="313"/>
      <c r="U13" s="272"/>
      <c r="V13" s="308"/>
      <c r="W13" s="272"/>
      <c r="X13" s="309"/>
      <c r="Y13" s="272"/>
      <c r="Z13" s="307"/>
      <c r="AA13" s="272"/>
      <c r="AB13" s="307"/>
      <c r="AC13" s="272"/>
      <c r="AD13" s="85"/>
      <c r="AE13" s="144"/>
      <c r="AF13" s="144"/>
      <c r="AG13" s="144"/>
      <c r="AH13" s="144"/>
      <c r="AI13" s="144"/>
      <c r="AJ13" s="144"/>
      <c r="AK13" s="144"/>
      <c r="AL13" s="144"/>
      <c r="AM13" s="144"/>
      <c r="AN13" s="144"/>
      <c r="AO13" s="144"/>
      <c r="AP13" s="144"/>
      <c r="AQ13" s="144"/>
      <c r="AR13" s="144"/>
      <c r="AS13" s="144"/>
    </row>
    <row r="14" spans="1:45" x14ac:dyDescent="0.25">
      <c r="A14" s="154"/>
      <c r="B14" s="27" t="s">
        <v>747</v>
      </c>
      <c r="N14" s="161"/>
      <c r="P14" s="27" t="s">
        <v>570</v>
      </c>
      <c r="AB14" s="161"/>
      <c r="AE14" s="147"/>
      <c r="AF14" s="148"/>
      <c r="AG14" s="148"/>
      <c r="AH14" s="148"/>
      <c r="AI14" s="147"/>
      <c r="AJ14" s="147"/>
      <c r="AK14" s="147"/>
      <c r="AL14" s="148"/>
      <c r="AM14" s="148"/>
      <c r="AN14" s="148"/>
      <c r="AO14" s="147"/>
      <c r="AP14" s="147"/>
      <c r="AQ14" s="147"/>
      <c r="AR14" s="144"/>
      <c r="AS14" s="144"/>
    </row>
    <row r="15" spans="1:45" x14ac:dyDescent="0.25">
      <c r="B15" s="97" t="s">
        <v>737</v>
      </c>
      <c r="P15" s="97" t="s">
        <v>738</v>
      </c>
      <c r="R15" s="141"/>
      <c r="AB15" s="161"/>
      <c r="AE15" s="147"/>
      <c r="AF15" s="147"/>
      <c r="AG15" s="147"/>
      <c r="AH15" s="147"/>
      <c r="AI15" s="147"/>
      <c r="AJ15" s="147"/>
      <c r="AK15" s="147"/>
      <c r="AL15" s="147"/>
      <c r="AM15" s="147"/>
      <c r="AN15" s="147"/>
      <c r="AO15" s="147"/>
      <c r="AP15" s="147"/>
      <c r="AQ15" s="147"/>
      <c r="AR15" s="144"/>
      <c r="AS15" s="144"/>
    </row>
    <row r="16" spans="1:45" x14ac:dyDescent="0.25">
      <c r="AE16" s="144"/>
      <c r="AF16" s="144"/>
      <c r="AG16" s="144"/>
      <c r="AH16" s="144"/>
      <c r="AI16" s="144"/>
      <c r="AJ16" s="144"/>
      <c r="AK16" s="144"/>
      <c r="AL16" s="144"/>
      <c r="AM16" s="144"/>
      <c r="AN16" s="144"/>
      <c r="AO16" s="144"/>
      <c r="AP16" s="144"/>
      <c r="AQ16" s="144"/>
      <c r="AR16" s="144"/>
      <c r="AS16" s="144"/>
    </row>
    <row r="17" spans="1:45" x14ac:dyDescent="0.25">
      <c r="A17" s="5"/>
      <c r="B17" s="2" t="s">
        <v>537</v>
      </c>
      <c r="P17" s="2" t="s">
        <v>538</v>
      </c>
      <c r="AE17" s="144"/>
      <c r="AF17" s="144"/>
      <c r="AG17" s="144"/>
      <c r="AH17" s="144"/>
      <c r="AI17" s="144"/>
      <c r="AJ17" s="144"/>
      <c r="AK17" s="144"/>
      <c r="AL17" s="144"/>
      <c r="AM17" s="144"/>
      <c r="AN17" s="144"/>
      <c r="AO17" s="144"/>
      <c r="AP17" s="144"/>
      <c r="AQ17" s="144"/>
      <c r="AR17" s="144"/>
      <c r="AS17" s="144"/>
    </row>
    <row r="18" spans="1:45" x14ac:dyDescent="0.25">
      <c r="A18" s="117"/>
      <c r="B18" s="415" t="s">
        <v>101</v>
      </c>
      <c r="C18" s="415"/>
      <c r="D18" s="415"/>
      <c r="E18" s="415"/>
      <c r="F18" s="415"/>
      <c r="G18" s="415"/>
      <c r="H18" s="415"/>
      <c r="I18" s="415"/>
      <c r="J18" s="415"/>
      <c r="K18" s="415"/>
      <c r="L18" s="415"/>
      <c r="M18" s="415"/>
      <c r="N18" s="415"/>
      <c r="O18" s="415"/>
      <c r="P18" s="417" t="s">
        <v>102</v>
      </c>
      <c r="Q18" s="415"/>
      <c r="R18" s="415"/>
      <c r="S18" s="415"/>
      <c r="T18" s="415"/>
      <c r="U18" s="415"/>
      <c r="V18" s="415"/>
      <c r="W18" s="415"/>
      <c r="X18" s="415"/>
      <c r="Y18" s="415"/>
      <c r="Z18" s="415"/>
      <c r="AA18" s="415"/>
      <c r="AB18" s="415"/>
      <c r="AC18" s="415"/>
      <c r="AE18" s="144"/>
      <c r="AF18" s="144"/>
      <c r="AG18" s="144"/>
      <c r="AH18" s="144"/>
      <c r="AI18" s="144"/>
      <c r="AJ18" s="144"/>
      <c r="AK18" s="144"/>
      <c r="AL18" s="144"/>
      <c r="AM18" s="144"/>
      <c r="AN18" s="144"/>
      <c r="AO18" s="144"/>
      <c r="AP18" s="144"/>
      <c r="AQ18" s="144"/>
      <c r="AR18" s="144"/>
      <c r="AS18" s="144"/>
    </row>
    <row r="19" spans="1:45" x14ac:dyDescent="0.25">
      <c r="A19" s="117"/>
      <c r="B19" s="416"/>
      <c r="C19" s="416"/>
      <c r="D19" s="416"/>
      <c r="E19" s="416"/>
      <c r="F19" s="416"/>
      <c r="G19" s="416"/>
      <c r="H19" s="416"/>
      <c r="I19" s="416"/>
      <c r="J19" s="416"/>
      <c r="K19" s="416"/>
      <c r="L19" s="416"/>
      <c r="M19" s="416"/>
      <c r="N19" s="416"/>
      <c r="O19" s="416"/>
      <c r="P19" s="418"/>
      <c r="Q19" s="416"/>
      <c r="R19" s="416"/>
      <c r="S19" s="416"/>
      <c r="T19" s="416"/>
      <c r="U19" s="416"/>
      <c r="V19" s="416"/>
      <c r="W19" s="416"/>
      <c r="X19" s="416"/>
      <c r="Y19" s="416"/>
      <c r="Z19" s="416"/>
      <c r="AA19" s="416"/>
      <c r="AB19" s="416"/>
      <c r="AC19" s="416"/>
      <c r="AE19" s="144"/>
      <c r="AF19" s="144"/>
      <c r="AG19" s="144"/>
      <c r="AH19" s="144"/>
      <c r="AI19" s="144"/>
      <c r="AJ19" s="144"/>
      <c r="AK19" s="144"/>
      <c r="AL19" s="144"/>
      <c r="AM19" s="144"/>
      <c r="AN19" s="144"/>
      <c r="AO19" s="144"/>
      <c r="AP19" s="144"/>
      <c r="AQ19" s="144"/>
      <c r="AR19" s="144"/>
      <c r="AS19" s="144"/>
    </row>
    <row r="20" spans="1:45" x14ac:dyDescent="0.25">
      <c r="A20" s="118"/>
      <c r="B20" s="419" t="s">
        <v>529</v>
      </c>
      <c r="C20" s="419"/>
      <c r="D20" s="419"/>
      <c r="E20" s="419"/>
      <c r="F20" s="420" t="s">
        <v>558</v>
      </c>
      <c r="G20" s="421"/>
      <c r="H20" s="421"/>
      <c r="I20" s="421"/>
      <c r="J20" s="420" t="s">
        <v>530</v>
      </c>
      <c r="K20" s="421"/>
      <c r="L20" s="421"/>
      <c r="M20" s="421"/>
      <c r="N20" s="420" t="s">
        <v>456</v>
      </c>
      <c r="O20" s="421"/>
      <c r="P20" s="422" t="s">
        <v>529</v>
      </c>
      <c r="Q20" s="423"/>
      <c r="R20" s="423"/>
      <c r="S20" s="423"/>
      <c r="T20" s="420" t="s">
        <v>558</v>
      </c>
      <c r="U20" s="421"/>
      <c r="V20" s="421"/>
      <c r="W20" s="421"/>
      <c r="X20" s="420" t="s">
        <v>530</v>
      </c>
      <c r="Y20" s="421"/>
      <c r="Z20" s="421"/>
      <c r="AA20" s="421"/>
      <c r="AB20" s="420" t="s">
        <v>456</v>
      </c>
      <c r="AC20" s="424"/>
      <c r="AE20" s="144"/>
      <c r="AF20" s="144"/>
      <c r="AG20" s="144"/>
      <c r="AH20" s="144"/>
      <c r="AI20" s="144"/>
      <c r="AJ20" s="144"/>
      <c r="AK20" s="144"/>
      <c r="AL20" s="144"/>
      <c r="AM20" s="144"/>
      <c r="AN20" s="149"/>
      <c r="AO20" s="144"/>
      <c r="AP20" s="144"/>
      <c r="AQ20" s="144"/>
      <c r="AR20" s="144"/>
      <c r="AS20" s="144"/>
    </row>
    <row r="21" spans="1:45" x14ac:dyDescent="0.25">
      <c r="A21" s="118"/>
      <c r="B21" s="413" t="s">
        <v>531</v>
      </c>
      <c r="C21" s="413"/>
      <c r="D21" s="411" t="s">
        <v>532</v>
      </c>
      <c r="E21" s="412"/>
      <c r="F21" s="411" t="s">
        <v>531</v>
      </c>
      <c r="G21" s="412"/>
      <c r="H21" s="411" t="s">
        <v>532</v>
      </c>
      <c r="I21" s="412"/>
      <c r="J21" s="411" t="s">
        <v>531</v>
      </c>
      <c r="K21" s="412"/>
      <c r="L21" s="411" t="s">
        <v>532</v>
      </c>
      <c r="M21" s="412"/>
      <c r="N21" s="120"/>
      <c r="O21" s="78"/>
      <c r="P21" s="414" t="s">
        <v>531</v>
      </c>
      <c r="Q21" s="412"/>
      <c r="R21" s="411" t="s">
        <v>532</v>
      </c>
      <c r="S21" s="412"/>
      <c r="T21" s="411" t="s">
        <v>531</v>
      </c>
      <c r="U21" s="412"/>
      <c r="V21" s="411" t="s">
        <v>532</v>
      </c>
      <c r="W21" s="412"/>
      <c r="X21" s="411" t="s">
        <v>531</v>
      </c>
      <c r="Y21" s="412"/>
      <c r="Z21" s="411" t="s">
        <v>532</v>
      </c>
      <c r="AA21" s="412"/>
      <c r="AB21" s="120"/>
      <c r="AC21" s="121"/>
      <c r="AE21" s="144"/>
      <c r="AF21" s="144"/>
      <c r="AG21" s="144"/>
      <c r="AH21" s="144"/>
      <c r="AI21" s="144"/>
      <c r="AJ21" s="144"/>
      <c r="AK21" s="144"/>
      <c r="AL21" s="144"/>
      <c r="AM21" s="150"/>
      <c r="AN21" s="149"/>
      <c r="AO21" s="144"/>
      <c r="AP21" s="144"/>
      <c r="AQ21" s="144"/>
      <c r="AR21" s="144"/>
      <c r="AS21" s="144"/>
    </row>
    <row r="22" spans="1:45" x14ac:dyDescent="0.25">
      <c r="A22" s="71" t="s">
        <v>539</v>
      </c>
      <c r="B22" s="71" t="s">
        <v>129</v>
      </c>
      <c r="C22" s="71" t="s">
        <v>130</v>
      </c>
      <c r="D22" s="122" t="s">
        <v>129</v>
      </c>
      <c r="E22" s="123" t="s">
        <v>130</v>
      </c>
      <c r="F22" s="122" t="s">
        <v>129</v>
      </c>
      <c r="G22" s="123" t="s">
        <v>130</v>
      </c>
      <c r="H22" s="122" t="s">
        <v>129</v>
      </c>
      <c r="I22" s="123" t="s">
        <v>130</v>
      </c>
      <c r="J22" s="122" t="s">
        <v>129</v>
      </c>
      <c r="K22" s="123" t="s">
        <v>130</v>
      </c>
      <c r="L22" s="122" t="s">
        <v>129</v>
      </c>
      <c r="M22" s="123" t="s">
        <v>130</v>
      </c>
      <c r="N22" s="122" t="s">
        <v>129</v>
      </c>
      <c r="O22" s="123" t="s">
        <v>130</v>
      </c>
      <c r="P22" s="124" t="s">
        <v>129</v>
      </c>
      <c r="Q22" s="123" t="s">
        <v>130</v>
      </c>
      <c r="R22" s="122" t="s">
        <v>129</v>
      </c>
      <c r="S22" s="123" t="s">
        <v>130</v>
      </c>
      <c r="T22" s="122" t="s">
        <v>129</v>
      </c>
      <c r="U22" s="123" t="s">
        <v>130</v>
      </c>
      <c r="V22" s="122" t="s">
        <v>129</v>
      </c>
      <c r="W22" s="123" t="s">
        <v>130</v>
      </c>
      <c r="X22" s="122" t="s">
        <v>129</v>
      </c>
      <c r="Y22" s="123" t="s">
        <v>130</v>
      </c>
      <c r="Z22" s="122" t="s">
        <v>129</v>
      </c>
      <c r="AA22" s="123" t="s">
        <v>130</v>
      </c>
      <c r="AB22" s="122" t="s">
        <v>129</v>
      </c>
      <c r="AC22" s="125" t="s">
        <v>130</v>
      </c>
      <c r="AE22" s="144"/>
      <c r="AF22" s="144"/>
      <c r="AG22" s="144"/>
      <c r="AH22" s="144"/>
      <c r="AI22" s="144"/>
      <c r="AJ22" s="144"/>
      <c r="AK22" s="144"/>
      <c r="AL22" s="144"/>
      <c r="AM22" s="144"/>
      <c r="AN22" s="149"/>
      <c r="AO22" s="144"/>
      <c r="AP22" s="144"/>
      <c r="AQ22" s="144"/>
      <c r="AR22" s="144"/>
      <c r="AS22" s="144"/>
    </row>
    <row r="23" spans="1:45" x14ac:dyDescent="0.25">
      <c r="A23" s="3" t="s">
        <v>540</v>
      </c>
      <c r="B23" s="3">
        <v>355</v>
      </c>
      <c r="C23" s="127">
        <f>(B23/B$29)*100</f>
        <v>60.169491525423723</v>
      </c>
      <c r="D23" s="128">
        <v>5194</v>
      </c>
      <c r="E23" s="127">
        <f>(D23/D$29)*100</f>
        <v>57.519379844961236</v>
      </c>
      <c r="F23" s="129">
        <v>24</v>
      </c>
      <c r="G23" s="127">
        <f>(F23/F$29)*100</f>
        <v>48.979591836734691</v>
      </c>
      <c r="H23" s="128">
        <v>405</v>
      </c>
      <c r="I23" s="127">
        <f>(H23/H$29)*100</f>
        <v>53.430079155672829</v>
      </c>
      <c r="J23" s="129">
        <f>B23+F23</f>
        <v>379</v>
      </c>
      <c r="K23" s="127">
        <f>(J23/J$29)*100</f>
        <v>59.311424100156493</v>
      </c>
      <c r="L23" s="128">
        <f>D23+H23</f>
        <v>5599</v>
      </c>
      <c r="M23" s="127">
        <f>(L23/L$29)*100</f>
        <v>57.202697180220675</v>
      </c>
      <c r="N23" s="128">
        <f>J23+L23</f>
        <v>5978</v>
      </c>
      <c r="O23" s="127">
        <f>(N23/N$29)*100</f>
        <v>57.331926728685147</v>
      </c>
      <c r="P23" s="142">
        <v>318</v>
      </c>
      <c r="Q23" s="130">
        <f>(P23/P$29)*100</f>
        <v>66.25</v>
      </c>
      <c r="R23" s="134">
        <v>4734</v>
      </c>
      <c r="S23" s="130">
        <f>(R23/R$29)*100</f>
        <v>61.337133972531745</v>
      </c>
      <c r="T23" s="129">
        <v>23</v>
      </c>
      <c r="U23" s="130">
        <f>(T23/T$29)*100</f>
        <v>54.761904761904766</v>
      </c>
      <c r="V23" s="143">
        <v>430</v>
      </c>
      <c r="W23" s="130">
        <f>(V23/V$29)*100</f>
        <v>51.49700598802395</v>
      </c>
      <c r="X23" s="129">
        <f>SUM(P23,T23)</f>
        <v>341</v>
      </c>
      <c r="Y23" s="130">
        <f>(X23/X$29)*100</f>
        <v>65.325670498084293</v>
      </c>
      <c r="Z23" s="135">
        <f>SUM(R23,V23)</f>
        <v>5164</v>
      </c>
      <c r="AA23" s="130">
        <f>(Z23/Z$29)*100</f>
        <v>60.376476090260724</v>
      </c>
      <c r="AB23" s="135">
        <f>X23+Z23</f>
        <v>5505</v>
      </c>
      <c r="AC23" s="136">
        <f>(AB23/AB$29)*100</f>
        <v>60.66115702479339</v>
      </c>
      <c r="AE23" s="144"/>
      <c r="AF23" s="144"/>
      <c r="AG23" s="144"/>
      <c r="AH23" s="144"/>
      <c r="AI23" s="144"/>
      <c r="AJ23" s="144"/>
      <c r="AK23" s="144"/>
      <c r="AL23" s="144"/>
      <c r="AM23" s="144"/>
      <c r="AN23" s="144"/>
      <c r="AO23" s="144"/>
      <c r="AP23" s="144"/>
      <c r="AQ23" s="144"/>
      <c r="AR23" s="144"/>
      <c r="AS23" s="144"/>
    </row>
    <row r="24" spans="1:45" x14ac:dyDescent="0.25">
      <c r="A24" s="3" t="s">
        <v>541</v>
      </c>
      <c r="B24" s="3">
        <v>120</v>
      </c>
      <c r="C24" s="127">
        <f t="shared" ref="C24:C29" si="19">(B24/B$29)*100</f>
        <v>20.33898305084746</v>
      </c>
      <c r="D24" s="128">
        <v>1975</v>
      </c>
      <c r="E24" s="127">
        <f t="shared" ref="E24:E29" si="20">(D24/D$29)*100</f>
        <v>21.871539313399779</v>
      </c>
      <c r="F24" s="129">
        <v>14</v>
      </c>
      <c r="G24" s="127">
        <f t="shared" ref="G24:G29" si="21">(F24/F$29)*100</f>
        <v>28.571428571428569</v>
      </c>
      <c r="H24" s="128">
        <v>200</v>
      </c>
      <c r="I24" s="127">
        <f t="shared" ref="I24:I28" si="22">(H24/H$29)*100</f>
        <v>26.385224274406333</v>
      </c>
      <c r="J24" s="129">
        <f t="shared" ref="J24:J29" si="23">B24+F24</f>
        <v>134</v>
      </c>
      <c r="K24" s="127">
        <f t="shared" ref="K24:K29" si="24">(J24/J$29)*100</f>
        <v>20.970266040688575</v>
      </c>
      <c r="L24" s="128">
        <f t="shared" ref="L24:L29" si="25">D24+H24</f>
        <v>2175</v>
      </c>
      <c r="M24" s="127">
        <f t="shared" ref="M24:M29" si="26">(L24/L$29)*100</f>
        <v>22.221087045361667</v>
      </c>
      <c r="N24" s="128">
        <f t="shared" ref="N24:N29" si="27">J24+L24</f>
        <v>2309</v>
      </c>
      <c r="O24" s="127">
        <f t="shared" ref="O24:O29" si="28">(N24/N$29)*100</f>
        <v>22.144432722739044</v>
      </c>
      <c r="P24" s="142">
        <v>95</v>
      </c>
      <c r="Q24" s="130">
        <f t="shared" ref="Q24:Q29" si="29">(P24/P$29)*100</f>
        <v>19.791666666666664</v>
      </c>
      <c r="R24" s="134">
        <v>1579</v>
      </c>
      <c r="S24" s="130">
        <f t="shared" ref="S24:S29" si="30">(R24/R$29)*100</f>
        <v>20.458668048717286</v>
      </c>
      <c r="T24" s="129">
        <v>11</v>
      </c>
      <c r="U24" s="130">
        <f t="shared" ref="U24:U29" si="31">(T24/T$29)*100</f>
        <v>26.190476190476193</v>
      </c>
      <c r="V24" s="143">
        <v>205</v>
      </c>
      <c r="W24" s="130">
        <f t="shared" ref="W24:W29" si="32">(V24/V$29)*100</f>
        <v>24.550898203592812</v>
      </c>
      <c r="X24" s="129">
        <f t="shared" ref="X24:X29" si="33">SUM(P24,T24)</f>
        <v>106</v>
      </c>
      <c r="Y24" s="130">
        <f t="shared" ref="Y24:Y29" si="34">(X24/X$29)*100</f>
        <v>20.306513409961685</v>
      </c>
      <c r="Z24" s="135">
        <f>SUM(R24,V24)</f>
        <v>1784</v>
      </c>
      <c r="AA24" s="130">
        <f t="shared" ref="AA24:AA29" si="35">(Z24/Z$29)*100</f>
        <v>20.858178416929732</v>
      </c>
      <c r="AB24" s="135">
        <f t="shared" ref="AB24:AB28" si="36">X24+Z24</f>
        <v>1890</v>
      </c>
      <c r="AC24" s="136">
        <f t="shared" ref="AC24:AC29" si="37">(AB24/AB$29)*100</f>
        <v>20.826446280991735</v>
      </c>
      <c r="AE24" s="144"/>
      <c r="AF24" s="144"/>
      <c r="AG24" s="144"/>
      <c r="AH24" s="144"/>
      <c r="AI24" s="144"/>
      <c r="AJ24" s="144"/>
      <c r="AK24" s="144"/>
      <c r="AL24" s="144"/>
      <c r="AM24" s="144"/>
      <c r="AN24" s="144"/>
      <c r="AO24" s="144"/>
      <c r="AP24" s="144"/>
      <c r="AQ24" s="144"/>
      <c r="AR24" s="144"/>
      <c r="AS24" s="144"/>
    </row>
    <row r="25" spans="1:45" x14ac:dyDescent="0.25">
      <c r="A25" s="3" t="s">
        <v>542</v>
      </c>
      <c r="B25" s="3">
        <v>41</v>
      </c>
      <c r="C25" s="127">
        <f t="shared" si="19"/>
        <v>6.9491525423728815</v>
      </c>
      <c r="D25" s="129">
        <v>699</v>
      </c>
      <c r="E25" s="127">
        <f t="shared" si="20"/>
        <v>7.7408637873754156</v>
      </c>
      <c r="F25" s="129">
        <v>7</v>
      </c>
      <c r="G25" s="127">
        <f t="shared" si="21"/>
        <v>14.285714285714285</v>
      </c>
      <c r="H25" s="129">
        <v>73</v>
      </c>
      <c r="I25" s="127">
        <f t="shared" si="22"/>
        <v>9.630606860158311</v>
      </c>
      <c r="J25" s="129">
        <f t="shared" si="23"/>
        <v>48</v>
      </c>
      <c r="K25" s="127">
        <f t="shared" si="24"/>
        <v>7.511737089201878</v>
      </c>
      <c r="L25" s="128">
        <f t="shared" si="25"/>
        <v>772</v>
      </c>
      <c r="M25" s="127">
        <f t="shared" si="26"/>
        <v>7.8872088271352681</v>
      </c>
      <c r="N25" s="128">
        <f t="shared" si="27"/>
        <v>820</v>
      </c>
      <c r="O25" s="127">
        <f t="shared" si="28"/>
        <v>7.8641987148748438</v>
      </c>
      <c r="P25" s="142">
        <v>18</v>
      </c>
      <c r="Q25" s="130">
        <f t="shared" si="29"/>
        <v>3.75</v>
      </c>
      <c r="R25" s="134">
        <v>602</v>
      </c>
      <c r="S25" s="130">
        <f t="shared" si="30"/>
        <v>7.7999481731018392</v>
      </c>
      <c r="T25" s="129">
        <v>4</v>
      </c>
      <c r="U25" s="130">
        <f t="shared" si="31"/>
        <v>9.5238095238095237</v>
      </c>
      <c r="V25" s="143">
        <v>85</v>
      </c>
      <c r="W25" s="130">
        <f t="shared" si="32"/>
        <v>10.179640718562874</v>
      </c>
      <c r="X25" s="129">
        <f t="shared" si="33"/>
        <v>22</v>
      </c>
      <c r="Y25" s="130">
        <f t="shared" si="34"/>
        <v>4.2145593869731801</v>
      </c>
      <c r="Z25" s="135">
        <f t="shared" ref="Z25:Z29" si="38">SUM(R25,V25)</f>
        <v>687</v>
      </c>
      <c r="AA25" s="130">
        <f t="shared" si="35"/>
        <v>8.0322693791652053</v>
      </c>
      <c r="AB25" s="135">
        <f t="shared" si="36"/>
        <v>709</v>
      </c>
      <c r="AC25" s="136">
        <f t="shared" si="37"/>
        <v>7.8126721763085394</v>
      </c>
      <c r="AE25" s="144"/>
      <c r="AF25" s="144"/>
      <c r="AG25" s="144"/>
      <c r="AH25" s="144"/>
      <c r="AI25" s="144"/>
      <c r="AJ25" s="144"/>
      <c r="AK25" s="144"/>
      <c r="AL25" s="144"/>
      <c r="AM25" s="144"/>
      <c r="AN25" s="144"/>
      <c r="AO25" s="144"/>
      <c r="AP25" s="144"/>
      <c r="AQ25" s="144"/>
      <c r="AR25" s="144"/>
      <c r="AS25" s="144"/>
    </row>
    <row r="26" spans="1:45" x14ac:dyDescent="0.25">
      <c r="A26" s="3" t="s">
        <v>543</v>
      </c>
      <c r="B26" s="3">
        <v>23</v>
      </c>
      <c r="C26" s="127">
        <f t="shared" si="19"/>
        <v>3.898305084745763</v>
      </c>
      <c r="D26" s="129">
        <v>367</v>
      </c>
      <c r="E26" s="127">
        <f t="shared" si="20"/>
        <v>4.0642303433001103</v>
      </c>
      <c r="F26" s="129">
        <v>1</v>
      </c>
      <c r="G26" s="127">
        <f t="shared" si="21"/>
        <v>2.0408163265306123</v>
      </c>
      <c r="H26" s="129">
        <v>33</v>
      </c>
      <c r="I26" s="127">
        <f t="shared" si="22"/>
        <v>4.3535620052770447</v>
      </c>
      <c r="J26" s="129">
        <f t="shared" si="23"/>
        <v>24</v>
      </c>
      <c r="K26" s="127">
        <f t="shared" si="24"/>
        <v>3.755868544600939</v>
      </c>
      <c r="L26" s="128">
        <f t="shared" si="25"/>
        <v>400</v>
      </c>
      <c r="M26" s="127">
        <f t="shared" si="26"/>
        <v>4.0866366979975481</v>
      </c>
      <c r="N26" s="128">
        <f t="shared" si="27"/>
        <v>424</v>
      </c>
      <c r="O26" s="127">
        <f t="shared" si="28"/>
        <v>4.0663661647645535</v>
      </c>
      <c r="P26" s="142">
        <v>17</v>
      </c>
      <c r="Q26" s="130">
        <f t="shared" si="29"/>
        <v>3.5416666666666665</v>
      </c>
      <c r="R26" s="134">
        <v>269</v>
      </c>
      <c r="S26" s="130">
        <f t="shared" si="30"/>
        <v>3.485358901269759</v>
      </c>
      <c r="T26" s="129">
        <v>2</v>
      </c>
      <c r="U26" s="130">
        <f t="shared" si="31"/>
        <v>4.7619047619047619</v>
      </c>
      <c r="V26" s="143">
        <v>44</v>
      </c>
      <c r="W26" s="130">
        <f t="shared" si="32"/>
        <v>5.2694610778443112</v>
      </c>
      <c r="X26" s="129">
        <f t="shared" si="33"/>
        <v>19</v>
      </c>
      <c r="Y26" s="130">
        <f t="shared" si="34"/>
        <v>3.6398467432950192</v>
      </c>
      <c r="Z26" s="135">
        <f t="shared" si="38"/>
        <v>313</v>
      </c>
      <c r="AA26" s="130">
        <f t="shared" si="35"/>
        <v>3.6595346661989945</v>
      </c>
      <c r="AB26" s="135">
        <f t="shared" si="36"/>
        <v>332</v>
      </c>
      <c r="AC26" s="136">
        <f t="shared" si="37"/>
        <v>3.658402203856749</v>
      </c>
      <c r="AE26" s="144"/>
      <c r="AF26" s="144"/>
      <c r="AG26" s="144"/>
      <c r="AH26" s="144"/>
      <c r="AI26" s="144"/>
      <c r="AJ26" s="144"/>
      <c r="AK26" s="144"/>
      <c r="AL26" s="144"/>
      <c r="AM26" s="144"/>
      <c r="AN26" s="144"/>
      <c r="AO26" s="144"/>
      <c r="AP26" s="144"/>
      <c r="AQ26" s="144"/>
      <c r="AR26" s="144"/>
      <c r="AS26" s="144"/>
    </row>
    <row r="27" spans="1:45" x14ac:dyDescent="0.25">
      <c r="A27" s="3" t="s">
        <v>544</v>
      </c>
      <c r="B27" s="3">
        <v>31</v>
      </c>
      <c r="C27" s="127">
        <f t="shared" si="19"/>
        <v>5.2542372881355925</v>
      </c>
      <c r="D27" s="129">
        <v>390</v>
      </c>
      <c r="E27" s="127">
        <f t="shared" si="20"/>
        <v>4.3189368770764114</v>
      </c>
      <c r="F27" s="129">
        <v>3</v>
      </c>
      <c r="G27" s="127">
        <f t="shared" si="21"/>
        <v>6.1224489795918364</v>
      </c>
      <c r="H27" s="129">
        <v>27</v>
      </c>
      <c r="I27" s="127">
        <f t="shared" si="22"/>
        <v>3.5620052770448551</v>
      </c>
      <c r="J27" s="129">
        <f t="shared" si="23"/>
        <v>34</v>
      </c>
      <c r="K27" s="127">
        <f t="shared" si="24"/>
        <v>5.3208137715179964</v>
      </c>
      <c r="L27" s="128">
        <f t="shared" si="25"/>
        <v>417</v>
      </c>
      <c r="M27" s="127">
        <f t="shared" si="26"/>
        <v>4.2603187576624437</v>
      </c>
      <c r="N27" s="128">
        <f t="shared" si="27"/>
        <v>451</v>
      </c>
      <c r="O27" s="127">
        <f t="shared" si="28"/>
        <v>4.3253092931811645</v>
      </c>
      <c r="P27" s="142">
        <v>22</v>
      </c>
      <c r="Q27" s="130">
        <f t="shared" si="29"/>
        <v>4.583333333333333</v>
      </c>
      <c r="R27" s="134">
        <v>301</v>
      </c>
      <c r="S27" s="130">
        <f t="shared" si="30"/>
        <v>3.8999740865509196</v>
      </c>
      <c r="T27" s="129">
        <v>2</v>
      </c>
      <c r="U27" s="130">
        <f t="shared" si="31"/>
        <v>4.7619047619047619</v>
      </c>
      <c r="V27" s="143">
        <v>32</v>
      </c>
      <c r="W27" s="130">
        <f t="shared" si="32"/>
        <v>3.8323353293413174</v>
      </c>
      <c r="X27" s="129">
        <f t="shared" si="33"/>
        <v>24</v>
      </c>
      <c r="Y27" s="130">
        <f t="shared" si="34"/>
        <v>4.5977011494252871</v>
      </c>
      <c r="Z27" s="135">
        <f t="shared" si="38"/>
        <v>333</v>
      </c>
      <c r="AA27" s="130">
        <f t="shared" si="35"/>
        <v>3.8933707471062782</v>
      </c>
      <c r="AB27" s="135">
        <f t="shared" si="36"/>
        <v>357</v>
      </c>
      <c r="AC27" s="136">
        <f t="shared" si="37"/>
        <v>3.9338842975206609</v>
      </c>
      <c r="AE27" s="144"/>
      <c r="AF27" s="144"/>
      <c r="AG27" s="144"/>
      <c r="AH27" s="144"/>
      <c r="AI27" s="144"/>
      <c r="AJ27" s="144"/>
      <c r="AK27" s="144"/>
      <c r="AL27" s="144"/>
      <c r="AM27" s="144"/>
      <c r="AN27" s="144"/>
      <c r="AO27" s="144"/>
      <c r="AP27" s="144"/>
      <c r="AQ27" s="144"/>
      <c r="AR27" s="144"/>
      <c r="AS27" s="144"/>
    </row>
    <row r="28" spans="1:45" ht="15" customHeight="1" x14ac:dyDescent="0.3">
      <c r="A28" s="3" t="s">
        <v>536</v>
      </c>
      <c r="B28" s="3">
        <v>20</v>
      </c>
      <c r="C28" s="127">
        <f t="shared" si="19"/>
        <v>3.3898305084745761</v>
      </c>
      <c r="D28" s="129">
        <v>405</v>
      </c>
      <c r="E28" s="127">
        <f t="shared" si="20"/>
        <v>4.485049833887043</v>
      </c>
      <c r="F28" s="129">
        <v>0</v>
      </c>
      <c r="G28" s="127">
        <f t="shared" si="21"/>
        <v>0</v>
      </c>
      <c r="H28" s="129">
        <v>20</v>
      </c>
      <c r="I28" s="127">
        <f t="shared" si="22"/>
        <v>2.6385224274406331</v>
      </c>
      <c r="J28" s="129">
        <f t="shared" si="23"/>
        <v>20</v>
      </c>
      <c r="K28" s="127">
        <f t="shared" si="24"/>
        <v>3.1298904538341157</v>
      </c>
      <c r="L28" s="128">
        <f t="shared" si="25"/>
        <v>425</v>
      </c>
      <c r="M28" s="127">
        <f t="shared" si="26"/>
        <v>4.342051491622394</v>
      </c>
      <c r="N28" s="128">
        <f t="shared" si="27"/>
        <v>445</v>
      </c>
      <c r="O28" s="127">
        <f t="shared" si="28"/>
        <v>4.2677663757552509</v>
      </c>
      <c r="P28" s="142">
        <v>10</v>
      </c>
      <c r="Q28" s="130">
        <f t="shared" si="29"/>
        <v>2.083333333333333</v>
      </c>
      <c r="R28" s="134">
        <v>233</v>
      </c>
      <c r="S28" s="130">
        <f t="shared" si="30"/>
        <v>3.0189168178284529</v>
      </c>
      <c r="T28" s="129">
        <v>0</v>
      </c>
      <c r="U28" s="130">
        <f t="shared" si="31"/>
        <v>0</v>
      </c>
      <c r="V28" s="143">
        <v>39</v>
      </c>
      <c r="W28" s="130">
        <f t="shared" si="32"/>
        <v>4.6706586826347305</v>
      </c>
      <c r="X28" s="129">
        <f t="shared" si="33"/>
        <v>10</v>
      </c>
      <c r="Y28" s="130">
        <f t="shared" si="34"/>
        <v>1.9157088122605364</v>
      </c>
      <c r="Z28" s="135">
        <f t="shared" si="38"/>
        <v>272</v>
      </c>
      <c r="AA28" s="130">
        <f t="shared" si="35"/>
        <v>3.1801707003390627</v>
      </c>
      <c r="AB28" s="135">
        <f t="shared" si="36"/>
        <v>282</v>
      </c>
      <c r="AC28" s="136">
        <f t="shared" si="37"/>
        <v>3.1074380165289255</v>
      </c>
      <c r="AE28" s="151"/>
      <c r="AF28" s="151"/>
      <c r="AG28" s="151"/>
      <c r="AH28" s="151"/>
      <c r="AI28" s="151"/>
      <c r="AJ28" s="151"/>
      <c r="AK28" s="151"/>
      <c r="AL28" s="152"/>
      <c r="AM28" s="144"/>
      <c r="AN28" s="144"/>
      <c r="AO28" s="144"/>
      <c r="AP28" s="144"/>
      <c r="AQ28" s="144"/>
      <c r="AR28" s="144"/>
      <c r="AS28" s="144"/>
    </row>
    <row r="29" spans="1:45" ht="13.8" thickBot="1" x14ac:dyDescent="0.3">
      <c r="A29" s="137" t="s">
        <v>128</v>
      </c>
      <c r="B29" s="264">
        <f>SUM(B23:B28)</f>
        <v>590</v>
      </c>
      <c r="C29" s="263">
        <f t="shared" si="19"/>
        <v>100</v>
      </c>
      <c r="D29" s="276">
        <f>SUM(D23:D28)</f>
        <v>9030</v>
      </c>
      <c r="E29" s="263">
        <f t="shared" si="20"/>
        <v>100</v>
      </c>
      <c r="F29" s="264">
        <f>SUM(F23:F28)</f>
        <v>49</v>
      </c>
      <c r="G29" s="263">
        <f t="shared" si="21"/>
        <v>100</v>
      </c>
      <c r="H29" s="277">
        <f>SUM(H23:H28)</f>
        <v>758</v>
      </c>
      <c r="I29" s="257">
        <f>(H29/H$29)*100</f>
        <v>100</v>
      </c>
      <c r="J29" s="268">
        <f t="shared" si="23"/>
        <v>639</v>
      </c>
      <c r="K29" s="263">
        <f t="shared" si="24"/>
        <v>100</v>
      </c>
      <c r="L29" s="254">
        <f t="shared" si="25"/>
        <v>9788</v>
      </c>
      <c r="M29" s="263">
        <f t="shared" si="26"/>
        <v>100</v>
      </c>
      <c r="N29" s="254">
        <f t="shared" si="27"/>
        <v>10427</v>
      </c>
      <c r="O29" s="263">
        <f t="shared" si="28"/>
        <v>100</v>
      </c>
      <c r="P29" s="264">
        <f>SUM(P23:P28)</f>
        <v>480</v>
      </c>
      <c r="Q29" s="257">
        <f t="shared" si="29"/>
        <v>100</v>
      </c>
      <c r="R29" s="265">
        <f>SUM(R23:R28)</f>
        <v>7718</v>
      </c>
      <c r="S29" s="257">
        <f t="shared" si="30"/>
        <v>100</v>
      </c>
      <c r="T29" s="266">
        <f>SUM(T23:T28)</f>
        <v>42</v>
      </c>
      <c r="U29" s="257">
        <f t="shared" si="31"/>
        <v>100</v>
      </c>
      <c r="V29" s="267">
        <f>SUM(V23:V28)</f>
        <v>835</v>
      </c>
      <c r="W29" s="257">
        <f t="shared" si="32"/>
        <v>100</v>
      </c>
      <c r="X29" s="268">
        <f t="shared" si="33"/>
        <v>522</v>
      </c>
      <c r="Y29" s="263">
        <f t="shared" si="34"/>
        <v>100</v>
      </c>
      <c r="Z29" s="262">
        <f t="shared" si="38"/>
        <v>8553</v>
      </c>
      <c r="AA29" s="263">
        <f t="shared" si="35"/>
        <v>100</v>
      </c>
      <c r="AB29" s="260">
        <f>SUM(P29,R29,T29,V29)</f>
        <v>9075</v>
      </c>
      <c r="AC29" s="138">
        <f t="shared" si="37"/>
        <v>100</v>
      </c>
      <c r="AD29" s="85"/>
      <c r="AE29" s="153"/>
      <c r="AF29" s="153"/>
      <c r="AG29" s="153"/>
      <c r="AH29" s="153"/>
      <c r="AI29" s="153"/>
      <c r="AJ29" s="153"/>
      <c r="AK29" s="153"/>
      <c r="AL29" s="153"/>
      <c r="AM29" s="144"/>
      <c r="AN29" s="144"/>
      <c r="AO29" s="144"/>
      <c r="AP29" s="144"/>
      <c r="AQ29" s="144"/>
      <c r="AR29" s="144"/>
      <c r="AS29" s="144"/>
    </row>
    <row r="30" spans="1:45" x14ac:dyDescent="0.25">
      <c r="A30" s="144"/>
      <c r="B30" s="294"/>
      <c r="C30" s="272"/>
      <c r="D30" s="271"/>
      <c r="E30" s="272"/>
      <c r="F30" s="294"/>
      <c r="G30" s="272"/>
      <c r="H30" s="304"/>
      <c r="I30" s="272"/>
      <c r="J30" s="294"/>
      <c r="K30" s="272"/>
      <c r="L30" s="271"/>
      <c r="M30" s="272"/>
      <c r="N30" s="271"/>
      <c r="O30" s="272"/>
      <c r="P30" s="294"/>
      <c r="Q30" s="272"/>
      <c r="R30" s="304"/>
      <c r="S30" s="272"/>
      <c r="T30" s="305"/>
      <c r="U30" s="272"/>
      <c r="V30" s="306"/>
      <c r="W30" s="272"/>
      <c r="X30" s="294"/>
      <c r="Y30" s="272"/>
      <c r="Z30" s="307"/>
      <c r="AA30" s="272"/>
      <c r="AB30" s="308"/>
      <c r="AC30" s="130"/>
      <c r="AD30" s="85"/>
      <c r="AE30" s="153"/>
      <c r="AF30" s="153"/>
      <c r="AG30" s="153"/>
      <c r="AH30" s="153"/>
      <c r="AI30" s="153"/>
      <c r="AJ30" s="153"/>
      <c r="AK30" s="153"/>
      <c r="AL30" s="153"/>
      <c r="AM30" s="144"/>
      <c r="AN30" s="144"/>
      <c r="AO30" s="144"/>
      <c r="AP30" s="144"/>
      <c r="AQ30" s="144"/>
      <c r="AR30" s="144"/>
      <c r="AS30" s="144"/>
    </row>
    <row r="31" spans="1:45" x14ac:dyDescent="0.25">
      <c r="B31" s="27" t="s">
        <v>747</v>
      </c>
      <c r="P31" s="27" t="s">
        <v>570</v>
      </c>
      <c r="V31" s="85"/>
      <c r="AE31" s="144"/>
      <c r="AF31" s="144"/>
      <c r="AG31" s="144"/>
      <c r="AH31" s="144"/>
      <c r="AI31" s="144"/>
      <c r="AJ31" s="144"/>
      <c r="AK31" s="144"/>
      <c r="AL31" s="144"/>
      <c r="AM31" s="144"/>
      <c r="AN31" s="144"/>
      <c r="AO31" s="144"/>
      <c r="AP31" s="144"/>
      <c r="AQ31" s="144"/>
      <c r="AR31" s="144"/>
      <c r="AS31" s="144"/>
    </row>
    <row r="32" spans="1:45" x14ac:dyDescent="0.25">
      <c r="B32" s="97" t="s">
        <v>737</v>
      </c>
      <c r="P32" s="97" t="s">
        <v>737</v>
      </c>
      <c r="R32" s="141"/>
      <c r="V32" s="85"/>
      <c r="AE32" s="144"/>
      <c r="AF32" s="144"/>
      <c r="AG32" s="144"/>
      <c r="AH32" s="144"/>
      <c r="AI32" s="144"/>
      <c r="AJ32" s="144"/>
      <c r="AK32" s="144"/>
      <c r="AL32" s="144"/>
      <c r="AM32" s="144"/>
      <c r="AN32" s="144"/>
      <c r="AO32" s="144"/>
      <c r="AP32" s="144"/>
      <c r="AQ32" s="144"/>
      <c r="AR32" s="144"/>
      <c r="AS32" s="144"/>
    </row>
    <row r="33" spans="1:45" x14ac:dyDescent="0.25">
      <c r="AE33" s="144"/>
      <c r="AF33" s="144"/>
      <c r="AG33" s="144"/>
      <c r="AH33" s="144"/>
      <c r="AI33" s="144"/>
      <c r="AJ33" s="144"/>
      <c r="AK33" s="144"/>
      <c r="AL33" s="144"/>
      <c r="AM33" s="144"/>
      <c r="AN33" s="144"/>
      <c r="AO33" s="144"/>
      <c r="AP33" s="144"/>
      <c r="AQ33" s="144"/>
      <c r="AR33" s="144"/>
      <c r="AS33" s="144"/>
    </row>
    <row r="34" spans="1:45" x14ac:dyDescent="0.25">
      <c r="A34" s="5"/>
      <c r="B34" s="2" t="s">
        <v>545</v>
      </c>
      <c r="P34" s="2" t="s">
        <v>546</v>
      </c>
    </row>
    <row r="35" spans="1:45" x14ac:dyDescent="0.25">
      <c r="A35" s="117"/>
      <c r="B35" s="415" t="s">
        <v>101</v>
      </c>
      <c r="C35" s="415"/>
      <c r="D35" s="415"/>
      <c r="E35" s="415"/>
      <c r="F35" s="415"/>
      <c r="G35" s="415"/>
      <c r="H35" s="415"/>
      <c r="I35" s="415"/>
      <c r="J35" s="415"/>
      <c r="K35" s="415"/>
      <c r="L35" s="415"/>
      <c r="M35" s="415"/>
      <c r="N35" s="415"/>
      <c r="O35" s="415"/>
      <c r="P35" s="417" t="s">
        <v>102</v>
      </c>
      <c r="Q35" s="415"/>
      <c r="R35" s="415"/>
      <c r="S35" s="415"/>
      <c r="T35" s="415"/>
      <c r="U35" s="415"/>
      <c r="V35" s="415"/>
      <c r="W35" s="415"/>
      <c r="X35" s="415"/>
      <c r="Y35" s="415"/>
      <c r="Z35" s="415"/>
      <c r="AA35" s="415"/>
      <c r="AB35" s="415"/>
      <c r="AC35" s="415"/>
    </row>
    <row r="36" spans="1:45" x14ac:dyDescent="0.25">
      <c r="A36" s="117"/>
      <c r="B36" s="416"/>
      <c r="C36" s="416"/>
      <c r="D36" s="416"/>
      <c r="E36" s="416"/>
      <c r="F36" s="416"/>
      <c r="G36" s="416"/>
      <c r="H36" s="416"/>
      <c r="I36" s="416"/>
      <c r="J36" s="416"/>
      <c r="K36" s="416"/>
      <c r="L36" s="416"/>
      <c r="M36" s="416"/>
      <c r="N36" s="416"/>
      <c r="O36" s="416"/>
      <c r="P36" s="418"/>
      <c r="Q36" s="416"/>
      <c r="R36" s="416"/>
      <c r="S36" s="416"/>
      <c r="T36" s="416"/>
      <c r="U36" s="416"/>
      <c r="V36" s="416"/>
      <c r="W36" s="416"/>
      <c r="X36" s="416"/>
      <c r="Y36" s="416"/>
      <c r="Z36" s="416"/>
      <c r="AA36" s="416"/>
      <c r="AB36" s="416"/>
      <c r="AC36" s="416"/>
    </row>
    <row r="37" spans="1:45" x14ac:dyDescent="0.25">
      <c r="A37" s="118"/>
      <c r="B37" s="419" t="s">
        <v>529</v>
      </c>
      <c r="C37" s="419"/>
      <c r="D37" s="419"/>
      <c r="E37" s="419"/>
      <c r="F37" s="420" t="s">
        <v>558</v>
      </c>
      <c r="G37" s="421"/>
      <c r="H37" s="421"/>
      <c r="I37" s="421"/>
      <c r="J37" s="420" t="s">
        <v>530</v>
      </c>
      <c r="K37" s="421"/>
      <c r="L37" s="421"/>
      <c r="M37" s="421"/>
      <c r="N37" s="420" t="s">
        <v>456</v>
      </c>
      <c r="O37" s="421"/>
      <c r="P37" s="422" t="s">
        <v>529</v>
      </c>
      <c r="Q37" s="423"/>
      <c r="R37" s="423"/>
      <c r="S37" s="423"/>
      <c r="T37" s="420" t="s">
        <v>558</v>
      </c>
      <c r="U37" s="421"/>
      <c r="V37" s="421"/>
      <c r="W37" s="421"/>
      <c r="X37" s="420" t="s">
        <v>530</v>
      </c>
      <c r="Y37" s="421"/>
      <c r="Z37" s="421"/>
      <c r="AA37" s="421"/>
      <c r="AB37" s="420" t="s">
        <v>456</v>
      </c>
      <c r="AC37" s="424"/>
    </row>
    <row r="38" spans="1:45" x14ac:dyDescent="0.25">
      <c r="A38" s="118"/>
      <c r="B38" s="413" t="s">
        <v>531</v>
      </c>
      <c r="C38" s="413"/>
      <c r="D38" s="411" t="s">
        <v>532</v>
      </c>
      <c r="E38" s="412"/>
      <c r="F38" s="411" t="s">
        <v>531</v>
      </c>
      <c r="G38" s="412"/>
      <c r="H38" s="411" t="s">
        <v>532</v>
      </c>
      <c r="I38" s="412"/>
      <c r="J38" s="411" t="s">
        <v>531</v>
      </c>
      <c r="K38" s="412"/>
      <c r="L38" s="411" t="s">
        <v>532</v>
      </c>
      <c r="M38" s="412"/>
      <c r="N38" s="120"/>
      <c r="O38" s="78"/>
      <c r="P38" s="414" t="s">
        <v>531</v>
      </c>
      <c r="Q38" s="412"/>
      <c r="R38" s="411" t="s">
        <v>532</v>
      </c>
      <c r="S38" s="412"/>
      <c r="T38" s="411" t="s">
        <v>531</v>
      </c>
      <c r="U38" s="412"/>
      <c r="V38" s="411" t="s">
        <v>532</v>
      </c>
      <c r="W38" s="412"/>
      <c r="X38" s="411" t="s">
        <v>531</v>
      </c>
      <c r="Y38" s="412"/>
      <c r="Z38" s="411" t="s">
        <v>532</v>
      </c>
      <c r="AA38" s="412"/>
      <c r="AB38" s="120"/>
      <c r="AC38" s="121"/>
    </row>
    <row r="39" spans="1:45" x14ac:dyDescent="0.25">
      <c r="A39" s="71" t="s">
        <v>547</v>
      </c>
      <c r="B39" s="71" t="s">
        <v>129</v>
      </c>
      <c r="C39" s="71" t="s">
        <v>130</v>
      </c>
      <c r="D39" s="122" t="s">
        <v>129</v>
      </c>
      <c r="E39" s="123" t="s">
        <v>130</v>
      </c>
      <c r="F39" s="122" t="s">
        <v>129</v>
      </c>
      <c r="G39" s="123" t="s">
        <v>130</v>
      </c>
      <c r="H39" s="122" t="s">
        <v>129</v>
      </c>
      <c r="I39" s="123" t="s">
        <v>130</v>
      </c>
      <c r="J39" s="122" t="s">
        <v>129</v>
      </c>
      <c r="K39" s="123" t="s">
        <v>130</v>
      </c>
      <c r="L39" s="122" t="s">
        <v>129</v>
      </c>
      <c r="M39" s="123" t="s">
        <v>130</v>
      </c>
      <c r="N39" s="122" t="s">
        <v>129</v>
      </c>
      <c r="O39" s="123" t="s">
        <v>130</v>
      </c>
      <c r="P39" s="124" t="s">
        <v>129</v>
      </c>
      <c r="Q39" s="123" t="s">
        <v>130</v>
      </c>
      <c r="R39" s="122" t="s">
        <v>129</v>
      </c>
      <c r="S39" s="123" t="s">
        <v>130</v>
      </c>
      <c r="T39" s="122" t="s">
        <v>129</v>
      </c>
      <c r="U39" s="123" t="s">
        <v>130</v>
      </c>
      <c r="V39" s="122" t="s">
        <v>129</v>
      </c>
      <c r="W39" s="123" t="s">
        <v>130</v>
      </c>
      <c r="X39" s="122" t="s">
        <v>129</v>
      </c>
      <c r="Y39" s="123" t="s">
        <v>130</v>
      </c>
      <c r="Z39" s="122" t="s">
        <v>129</v>
      </c>
      <c r="AA39" s="123" t="s">
        <v>130</v>
      </c>
      <c r="AB39" s="122" t="s">
        <v>129</v>
      </c>
      <c r="AC39" s="125" t="s">
        <v>130</v>
      </c>
    </row>
    <row r="40" spans="1:45" x14ac:dyDescent="0.25">
      <c r="A40" s="3" t="s">
        <v>548</v>
      </c>
      <c r="B40" s="3">
        <v>116</v>
      </c>
      <c r="C40" s="127">
        <f>(B40/B$49)*100</f>
        <v>19.661016949152543</v>
      </c>
      <c r="D40" s="134">
        <v>1002</v>
      </c>
      <c r="E40" s="127">
        <f>(D40/D$49)*100</f>
        <v>11.096345514950166</v>
      </c>
      <c r="F40" s="129">
        <v>20</v>
      </c>
      <c r="G40" s="127">
        <f>(F40/F$49)*100</f>
        <v>40.816326530612244</v>
      </c>
      <c r="H40" s="129">
        <v>122</v>
      </c>
      <c r="I40" s="127">
        <f>(H40/H$49)*100</f>
        <v>16.094986807387862</v>
      </c>
      <c r="J40" s="129">
        <f t="shared" ref="J40:J49" si="39">B40+F40</f>
        <v>136</v>
      </c>
      <c r="K40" s="127">
        <f>(J40/J$49)*100</f>
        <v>21.283255086071986</v>
      </c>
      <c r="L40" s="128">
        <f>D40+H40</f>
        <v>1124</v>
      </c>
      <c r="M40" s="127">
        <f>(L40/L$49)*100</f>
        <v>11.483449121373109</v>
      </c>
      <c r="N40" s="128">
        <f>J40+L40</f>
        <v>1260</v>
      </c>
      <c r="O40" s="127">
        <f>(N40/N$49)*100</f>
        <v>12.084012659441834</v>
      </c>
      <c r="P40" s="142">
        <v>110</v>
      </c>
      <c r="Q40" s="130">
        <f>(P40/P$49)*100</f>
        <v>22.916666666666664</v>
      </c>
      <c r="R40" s="134">
        <v>1034</v>
      </c>
      <c r="S40" s="130">
        <f>(R40/R$49)*100</f>
        <v>13.397253174397511</v>
      </c>
      <c r="T40" s="129">
        <v>9</v>
      </c>
      <c r="U40" s="130">
        <f>(T40/T$49)*100</f>
        <v>21.428571428571427</v>
      </c>
      <c r="V40" s="143">
        <v>109</v>
      </c>
      <c r="W40" s="130">
        <f>(V40/V$49)*100</f>
        <v>13.053892215568863</v>
      </c>
      <c r="X40" s="129">
        <f>SUM(P40,T40)</f>
        <v>119</v>
      </c>
      <c r="Y40" s="130">
        <f>(X40/X$49)*100</f>
        <v>22.796934865900383</v>
      </c>
      <c r="Z40" s="135">
        <f>SUM(R40,V40)</f>
        <v>1143</v>
      </c>
      <c r="AA40" s="130">
        <f>(Z40/Z$49)*100</f>
        <v>13.363732023851279</v>
      </c>
      <c r="AB40" s="135">
        <f>X40+Z40</f>
        <v>1262</v>
      </c>
      <c r="AC40" s="136">
        <f>(AB40/AB$49)*100</f>
        <v>13.906336088154269</v>
      </c>
    </row>
    <row r="41" spans="1:45" x14ac:dyDescent="0.25">
      <c r="A41" s="3" t="s">
        <v>549</v>
      </c>
      <c r="B41" s="3">
        <v>113</v>
      </c>
      <c r="C41" s="127">
        <f t="shared" ref="C41:C49" si="40">(B41/B$49)*100</f>
        <v>19.152542372881356</v>
      </c>
      <c r="D41" s="128">
        <v>4979</v>
      </c>
      <c r="E41" s="127">
        <f t="shared" ref="E41:E49" si="41">(D41/D$49)*100</f>
        <v>55.138427464008856</v>
      </c>
      <c r="F41" s="129">
        <v>6</v>
      </c>
      <c r="G41" s="127">
        <f t="shared" ref="G41:G49" si="42">(F41/F$49)*100</f>
        <v>12.244897959183673</v>
      </c>
      <c r="H41" s="128">
        <v>418</v>
      </c>
      <c r="I41" s="127">
        <f t="shared" ref="I41:I49" si="43">(H41/H$49)*100</f>
        <v>55.145118733509236</v>
      </c>
      <c r="J41" s="129">
        <f t="shared" si="39"/>
        <v>119</v>
      </c>
      <c r="K41" s="127">
        <f t="shared" ref="K41:K49" si="44">(J41/J$49)*100</f>
        <v>18.622848200312987</v>
      </c>
      <c r="L41" s="128">
        <f t="shared" ref="L41:L49" si="45">D41+H41</f>
        <v>5397</v>
      </c>
      <c r="M41" s="127">
        <f t="shared" ref="M41:M49" si="46">(L41/L$49)*100</f>
        <v>55.138945647731916</v>
      </c>
      <c r="N41" s="128">
        <f t="shared" ref="N41:N49" si="47">J41+L41</f>
        <v>5516</v>
      </c>
      <c r="O41" s="127">
        <f t="shared" ref="O41:O49" si="48">(N41/N$49)*100</f>
        <v>52.901122086889806</v>
      </c>
      <c r="P41" s="142">
        <v>117</v>
      </c>
      <c r="Q41" s="130">
        <f t="shared" ref="Q41:Q49" si="49">(P41/P$49)*100</f>
        <v>24.375</v>
      </c>
      <c r="R41" s="134">
        <v>4628</v>
      </c>
      <c r="S41" s="130">
        <f t="shared" ref="S41:S49" si="50">(R41/R$49)*100</f>
        <v>59.963721171287901</v>
      </c>
      <c r="T41" s="129">
        <v>12</v>
      </c>
      <c r="U41" s="130">
        <f t="shared" ref="U41:U49" si="51">(T41/T$49)*100</f>
        <v>28.571428571428569</v>
      </c>
      <c r="V41" s="143">
        <v>463</v>
      </c>
      <c r="W41" s="130">
        <f t="shared" ref="W41:W49" si="52">(V41/V$49)*100</f>
        <v>55.449101796407184</v>
      </c>
      <c r="X41" s="129">
        <f t="shared" ref="X41:X49" si="53">SUM(P41,T41)</f>
        <v>129</v>
      </c>
      <c r="Y41" s="130">
        <f t="shared" ref="Y41:Y49" si="54">(X41/X$49)*100</f>
        <v>24.712643678160919</v>
      </c>
      <c r="Z41" s="135">
        <f t="shared" ref="Z41:Z49" si="55">SUM(R41,V41)</f>
        <v>5091</v>
      </c>
      <c r="AA41" s="130">
        <f t="shared" ref="AA41:AA49" si="56">(Z41/Z$49)*100</f>
        <v>59.522974394949138</v>
      </c>
      <c r="AB41" s="135">
        <f t="shared" ref="AB41:AB49" si="57">X41+Z41</f>
        <v>5220</v>
      </c>
      <c r="AC41" s="136">
        <f t="shared" ref="AC41:AC49" si="58">(AB41/AB$49)*100</f>
        <v>57.52066115702479</v>
      </c>
    </row>
    <row r="42" spans="1:45" x14ac:dyDescent="0.25">
      <c r="A42" s="3" t="s">
        <v>550</v>
      </c>
      <c r="B42" s="3">
        <v>140</v>
      </c>
      <c r="C42" s="127">
        <f t="shared" si="40"/>
        <v>23.728813559322035</v>
      </c>
      <c r="D42" s="134">
        <v>1469</v>
      </c>
      <c r="E42" s="127">
        <f t="shared" si="41"/>
        <v>16.267995570321151</v>
      </c>
      <c r="F42" s="129">
        <v>12</v>
      </c>
      <c r="G42" s="127">
        <f t="shared" si="42"/>
        <v>24.489795918367346</v>
      </c>
      <c r="H42" s="129">
        <v>98</v>
      </c>
      <c r="I42" s="127">
        <f t="shared" si="43"/>
        <v>12.928759894459102</v>
      </c>
      <c r="J42" s="129">
        <f t="shared" si="39"/>
        <v>152</v>
      </c>
      <c r="K42" s="127">
        <f t="shared" si="44"/>
        <v>23.787167449139279</v>
      </c>
      <c r="L42" s="128">
        <f t="shared" si="45"/>
        <v>1567</v>
      </c>
      <c r="M42" s="127">
        <f t="shared" si="46"/>
        <v>16.009399264405396</v>
      </c>
      <c r="N42" s="128">
        <f t="shared" si="47"/>
        <v>1719</v>
      </c>
      <c r="O42" s="127">
        <f t="shared" si="48"/>
        <v>16.486045842524216</v>
      </c>
      <c r="P42" s="142">
        <v>82</v>
      </c>
      <c r="Q42" s="130">
        <f t="shared" si="49"/>
        <v>17.083333333333332</v>
      </c>
      <c r="R42" s="134">
        <v>1078</v>
      </c>
      <c r="S42" s="130">
        <f t="shared" si="50"/>
        <v>13.96734905415911</v>
      </c>
      <c r="T42" s="129">
        <v>15</v>
      </c>
      <c r="U42" s="130">
        <f t="shared" si="51"/>
        <v>35.714285714285715</v>
      </c>
      <c r="V42" s="143">
        <v>133</v>
      </c>
      <c r="W42" s="130">
        <f t="shared" si="52"/>
        <v>15.928143712574849</v>
      </c>
      <c r="X42" s="129">
        <f t="shared" si="53"/>
        <v>97</v>
      </c>
      <c r="Y42" s="130">
        <f t="shared" si="54"/>
        <v>18.582375478927204</v>
      </c>
      <c r="Z42" s="135">
        <f t="shared" si="55"/>
        <v>1211</v>
      </c>
      <c r="AA42" s="130">
        <f t="shared" si="56"/>
        <v>14.158774698936046</v>
      </c>
      <c r="AB42" s="135">
        <f t="shared" si="57"/>
        <v>1308</v>
      </c>
      <c r="AC42" s="136">
        <f t="shared" si="58"/>
        <v>14.413223140495868</v>
      </c>
    </row>
    <row r="43" spans="1:45" x14ac:dyDescent="0.25">
      <c r="A43" s="3" t="s">
        <v>551</v>
      </c>
      <c r="B43" s="3">
        <v>7</v>
      </c>
      <c r="C43" s="127">
        <f t="shared" si="40"/>
        <v>1.1864406779661016</v>
      </c>
      <c r="D43" s="129">
        <v>97</v>
      </c>
      <c r="E43" s="127">
        <f t="shared" si="41"/>
        <v>1.0741971207087486</v>
      </c>
      <c r="F43" s="129">
        <v>0</v>
      </c>
      <c r="G43" s="127">
        <f t="shared" si="42"/>
        <v>0</v>
      </c>
      <c r="H43" s="129">
        <v>19</v>
      </c>
      <c r="I43" s="127">
        <f t="shared" si="43"/>
        <v>2.5065963060686016</v>
      </c>
      <c r="J43" s="129">
        <f t="shared" si="39"/>
        <v>7</v>
      </c>
      <c r="K43" s="127">
        <f t="shared" si="44"/>
        <v>1.0954616588419406</v>
      </c>
      <c r="L43" s="128">
        <f t="shared" si="45"/>
        <v>116</v>
      </c>
      <c r="M43" s="127">
        <f t="shared" si="46"/>
        <v>1.1851246424192889</v>
      </c>
      <c r="N43" s="128">
        <f t="shared" si="47"/>
        <v>123</v>
      </c>
      <c r="O43" s="127">
        <f t="shared" si="48"/>
        <v>1.1796298072312266</v>
      </c>
      <c r="P43" s="142">
        <v>6</v>
      </c>
      <c r="Q43" s="130">
        <f t="shared" si="49"/>
        <v>1.25</v>
      </c>
      <c r="R43" s="134">
        <v>81</v>
      </c>
      <c r="S43" s="130">
        <f t="shared" si="50"/>
        <v>1.0494946877429385</v>
      </c>
      <c r="T43" s="129">
        <v>1</v>
      </c>
      <c r="U43" s="130">
        <f t="shared" si="51"/>
        <v>2.3809523809523809</v>
      </c>
      <c r="V43" s="143">
        <v>5</v>
      </c>
      <c r="W43" s="130">
        <f t="shared" si="52"/>
        <v>0.5988023952095809</v>
      </c>
      <c r="X43" s="129">
        <f t="shared" si="53"/>
        <v>7</v>
      </c>
      <c r="Y43" s="130">
        <f t="shared" si="54"/>
        <v>1.3409961685823755</v>
      </c>
      <c r="Z43" s="135">
        <f t="shared" si="55"/>
        <v>86</v>
      </c>
      <c r="AA43" s="130">
        <f t="shared" si="56"/>
        <v>1.0054951479013212</v>
      </c>
      <c r="AB43" s="135">
        <f t="shared" si="57"/>
        <v>93</v>
      </c>
      <c r="AC43" s="136">
        <f t="shared" si="58"/>
        <v>1.0247933884297522</v>
      </c>
    </row>
    <row r="44" spans="1:45" x14ac:dyDescent="0.25">
      <c r="A44" s="3" t="s">
        <v>552</v>
      </c>
      <c r="B44" s="3">
        <v>35</v>
      </c>
      <c r="C44" s="127">
        <f t="shared" si="40"/>
        <v>5.9322033898305087</v>
      </c>
      <c r="D44" s="129">
        <v>353</v>
      </c>
      <c r="E44" s="127">
        <f t="shared" si="41"/>
        <v>3.909191583610188</v>
      </c>
      <c r="F44" s="129">
        <v>7</v>
      </c>
      <c r="G44" s="127">
        <f t="shared" si="42"/>
        <v>14.285714285714285</v>
      </c>
      <c r="H44" s="129">
        <v>55</v>
      </c>
      <c r="I44" s="127">
        <f t="shared" si="43"/>
        <v>7.2559366754617409</v>
      </c>
      <c r="J44" s="129">
        <f t="shared" si="39"/>
        <v>42</v>
      </c>
      <c r="K44" s="127">
        <f t="shared" si="44"/>
        <v>6.5727699530516439</v>
      </c>
      <c r="L44" s="128">
        <f t="shared" si="45"/>
        <v>408</v>
      </c>
      <c r="M44" s="127">
        <f t="shared" si="46"/>
        <v>4.1683694319574993</v>
      </c>
      <c r="N44" s="128">
        <f t="shared" si="47"/>
        <v>450</v>
      </c>
      <c r="O44" s="127">
        <f t="shared" si="48"/>
        <v>4.3157188069435124</v>
      </c>
      <c r="P44" s="142">
        <v>26</v>
      </c>
      <c r="Q44" s="130">
        <f t="shared" si="49"/>
        <v>5.416666666666667</v>
      </c>
      <c r="R44" s="134">
        <v>251</v>
      </c>
      <c r="S44" s="130">
        <f t="shared" si="50"/>
        <v>3.2521378595491064</v>
      </c>
      <c r="T44" s="129">
        <v>5</v>
      </c>
      <c r="U44" s="130">
        <f t="shared" si="51"/>
        <v>11.904761904761903</v>
      </c>
      <c r="V44" s="143">
        <v>34</v>
      </c>
      <c r="W44" s="130">
        <f t="shared" si="52"/>
        <v>4.0718562874251498</v>
      </c>
      <c r="X44" s="129">
        <f t="shared" si="53"/>
        <v>31</v>
      </c>
      <c r="Y44" s="130">
        <f t="shared" si="54"/>
        <v>5.9386973180076632</v>
      </c>
      <c r="Z44" s="135">
        <f t="shared" si="55"/>
        <v>285</v>
      </c>
      <c r="AA44" s="130">
        <f t="shared" si="56"/>
        <v>3.3321641529287969</v>
      </c>
      <c r="AB44" s="135">
        <f t="shared" si="57"/>
        <v>316</v>
      </c>
      <c r="AC44" s="136">
        <f t="shared" si="58"/>
        <v>3.4820936639118458</v>
      </c>
    </row>
    <row r="45" spans="1:45" x14ac:dyDescent="0.25">
      <c r="A45" s="3" t="s">
        <v>553</v>
      </c>
      <c r="B45" s="3">
        <v>4</v>
      </c>
      <c r="C45" s="127">
        <f t="shared" si="40"/>
        <v>0.67796610169491522</v>
      </c>
      <c r="D45" s="129">
        <v>40</v>
      </c>
      <c r="E45" s="127">
        <f t="shared" si="41"/>
        <v>0.44296788482834992</v>
      </c>
      <c r="F45" s="129">
        <v>0</v>
      </c>
      <c r="G45" s="127">
        <f t="shared" si="42"/>
        <v>0</v>
      </c>
      <c r="H45" s="129">
        <v>1</v>
      </c>
      <c r="I45" s="127">
        <f t="shared" si="43"/>
        <v>0.13192612137203166</v>
      </c>
      <c r="J45" s="129">
        <f t="shared" si="39"/>
        <v>4</v>
      </c>
      <c r="K45" s="127">
        <f t="shared" si="44"/>
        <v>0.6259780907668232</v>
      </c>
      <c r="L45" s="128">
        <f t="shared" si="45"/>
        <v>41</v>
      </c>
      <c r="M45" s="127">
        <f t="shared" si="46"/>
        <v>0.41888026154474867</v>
      </c>
      <c r="N45" s="128">
        <f t="shared" si="47"/>
        <v>45</v>
      </c>
      <c r="O45" s="127">
        <f t="shared" si="48"/>
        <v>0.43157188069435115</v>
      </c>
      <c r="P45" s="142">
        <v>6</v>
      </c>
      <c r="Q45" s="130">
        <f t="shared" si="49"/>
        <v>1.25</v>
      </c>
      <c r="R45" s="134">
        <v>37</v>
      </c>
      <c r="S45" s="130">
        <f t="shared" si="50"/>
        <v>0.47939880798134232</v>
      </c>
      <c r="T45" s="129">
        <v>0</v>
      </c>
      <c r="U45" s="130">
        <f t="shared" si="51"/>
        <v>0</v>
      </c>
      <c r="V45" s="160">
        <v>0</v>
      </c>
      <c r="W45" s="130">
        <f t="shared" si="52"/>
        <v>0</v>
      </c>
      <c r="X45" s="129">
        <f t="shared" si="53"/>
        <v>6</v>
      </c>
      <c r="Y45" s="130">
        <f t="shared" si="54"/>
        <v>1.1494252873563218</v>
      </c>
      <c r="Z45" s="135">
        <f t="shared" si="55"/>
        <v>37</v>
      </c>
      <c r="AA45" s="130">
        <f t="shared" si="56"/>
        <v>0.43259674967847539</v>
      </c>
      <c r="AB45" s="135">
        <f t="shared" si="57"/>
        <v>43</v>
      </c>
      <c r="AC45" s="136">
        <f t="shared" si="58"/>
        <v>0.47382920110192833</v>
      </c>
    </row>
    <row r="46" spans="1:45" x14ac:dyDescent="0.25">
      <c r="A46" s="3" t="s">
        <v>554</v>
      </c>
      <c r="B46" s="3">
        <v>3</v>
      </c>
      <c r="C46" s="127">
        <f t="shared" si="40"/>
        <v>0.50847457627118642</v>
      </c>
      <c r="D46" s="129">
        <v>139</v>
      </c>
      <c r="E46" s="127">
        <f t="shared" si="41"/>
        <v>1.539313399778516</v>
      </c>
      <c r="F46" s="129">
        <v>0</v>
      </c>
      <c r="G46" s="127">
        <f t="shared" si="42"/>
        <v>0</v>
      </c>
      <c r="H46" s="129">
        <v>2</v>
      </c>
      <c r="I46" s="127">
        <f t="shared" si="43"/>
        <v>0.26385224274406333</v>
      </c>
      <c r="J46" s="129">
        <f t="shared" si="39"/>
        <v>3</v>
      </c>
      <c r="K46" s="127">
        <f t="shared" si="44"/>
        <v>0.46948356807511737</v>
      </c>
      <c r="L46" s="128">
        <f t="shared" si="45"/>
        <v>141</v>
      </c>
      <c r="M46" s="127">
        <f t="shared" si="46"/>
        <v>1.4405394360441357</v>
      </c>
      <c r="N46" s="128">
        <f t="shared" si="47"/>
        <v>144</v>
      </c>
      <c r="O46" s="127">
        <f t="shared" si="48"/>
        <v>1.3810300182219239</v>
      </c>
      <c r="P46" s="142">
        <v>8</v>
      </c>
      <c r="Q46" s="130">
        <f t="shared" si="49"/>
        <v>1.6666666666666667</v>
      </c>
      <c r="R46" s="134">
        <v>133</v>
      </c>
      <c r="S46" s="130">
        <f t="shared" si="50"/>
        <v>1.7232443638248249</v>
      </c>
      <c r="T46" s="129">
        <v>0</v>
      </c>
      <c r="U46" s="130">
        <f t="shared" si="51"/>
        <v>0</v>
      </c>
      <c r="V46" s="143">
        <v>8</v>
      </c>
      <c r="W46" s="130">
        <f t="shared" si="52"/>
        <v>0.95808383233532934</v>
      </c>
      <c r="X46" s="129">
        <f t="shared" si="53"/>
        <v>8</v>
      </c>
      <c r="Y46" s="130">
        <f t="shared" si="54"/>
        <v>1.5325670498084289</v>
      </c>
      <c r="Z46" s="135">
        <f t="shared" si="55"/>
        <v>141</v>
      </c>
      <c r="AA46" s="130">
        <f t="shared" si="56"/>
        <v>1.6485443703963523</v>
      </c>
      <c r="AB46" s="135">
        <f t="shared" si="57"/>
        <v>149</v>
      </c>
      <c r="AC46" s="136">
        <f t="shared" si="58"/>
        <v>1.6418732782369148</v>
      </c>
    </row>
    <row r="47" spans="1:45" x14ac:dyDescent="0.25">
      <c r="A47" s="3" t="s">
        <v>536</v>
      </c>
      <c r="B47" s="3">
        <v>168</v>
      </c>
      <c r="C47" s="127">
        <f t="shared" si="40"/>
        <v>28.474576271186443</v>
      </c>
      <c r="D47" s="129">
        <v>941</v>
      </c>
      <c r="E47" s="127">
        <f t="shared" si="41"/>
        <v>10.420819490586933</v>
      </c>
      <c r="F47" s="129">
        <v>4</v>
      </c>
      <c r="G47" s="127">
        <f t="shared" si="42"/>
        <v>8.1632653061224492</v>
      </c>
      <c r="H47" s="129">
        <v>43</v>
      </c>
      <c r="I47" s="127">
        <f t="shared" si="43"/>
        <v>5.6728232189973617</v>
      </c>
      <c r="J47" s="129">
        <f t="shared" si="39"/>
        <v>172</v>
      </c>
      <c r="K47" s="127">
        <f t="shared" si="44"/>
        <v>26.917057902973397</v>
      </c>
      <c r="L47" s="128">
        <f t="shared" si="45"/>
        <v>984</v>
      </c>
      <c r="M47" s="127">
        <f t="shared" si="46"/>
        <v>10.053126277073968</v>
      </c>
      <c r="N47" s="128">
        <f t="shared" si="47"/>
        <v>1156</v>
      </c>
      <c r="O47" s="127">
        <f t="shared" si="48"/>
        <v>11.086602090726</v>
      </c>
      <c r="P47" s="142">
        <v>125</v>
      </c>
      <c r="Q47" s="130">
        <f t="shared" si="49"/>
        <v>26.041666666666668</v>
      </c>
      <c r="R47" s="134">
        <v>472</v>
      </c>
      <c r="S47" s="130">
        <f t="shared" si="50"/>
        <v>6.1155739828971241</v>
      </c>
      <c r="T47" s="129">
        <v>0</v>
      </c>
      <c r="U47" s="130">
        <f t="shared" si="51"/>
        <v>0</v>
      </c>
      <c r="V47" s="143">
        <v>83</v>
      </c>
      <c r="W47" s="130">
        <f t="shared" si="52"/>
        <v>9.9401197604790426</v>
      </c>
      <c r="X47" s="129">
        <f t="shared" si="53"/>
        <v>125</v>
      </c>
      <c r="Y47" s="130">
        <f t="shared" si="54"/>
        <v>23.946360153256705</v>
      </c>
      <c r="Z47" s="135">
        <f t="shared" si="55"/>
        <v>555</v>
      </c>
      <c r="AA47" s="130">
        <f t="shared" si="56"/>
        <v>6.4889512451771312</v>
      </c>
      <c r="AB47" s="135">
        <f t="shared" si="57"/>
        <v>680</v>
      </c>
      <c r="AC47" s="136">
        <f t="shared" si="58"/>
        <v>7.4931129476584024</v>
      </c>
    </row>
    <row r="48" spans="1:45" x14ac:dyDescent="0.25">
      <c r="A48" s="3" t="s">
        <v>555</v>
      </c>
      <c r="B48" s="3">
        <v>4</v>
      </c>
      <c r="C48" s="127">
        <f t="shared" si="40"/>
        <v>0.67796610169491522</v>
      </c>
      <c r="D48" s="129">
        <v>10</v>
      </c>
      <c r="E48" s="127">
        <f t="shared" si="41"/>
        <v>0.11074197120708748</v>
      </c>
      <c r="F48" s="129">
        <v>0</v>
      </c>
      <c r="G48" s="127">
        <f t="shared" si="42"/>
        <v>0</v>
      </c>
      <c r="H48" s="129">
        <v>0</v>
      </c>
      <c r="I48" s="127">
        <f t="shared" si="43"/>
        <v>0</v>
      </c>
      <c r="J48" s="129">
        <f t="shared" si="39"/>
        <v>4</v>
      </c>
      <c r="K48" s="127">
        <f t="shared" si="44"/>
        <v>0.6259780907668232</v>
      </c>
      <c r="L48" s="128">
        <f t="shared" si="45"/>
        <v>10</v>
      </c>
      <c r="M48" s="127">
        <f t="shared" si="46"/>
        <v>0.10216591744993871</v>
      </c>
      <c r="N48" s="128">
        <f t="shared" si="47"/>
        <v>14</v>
      </c>
      <c r="O48" s="127">
        <f t="shared" si="48"/>
        <v>0.13426680732713148</v>
      </c>
      <c r="P48" s="142">
        <v>0</v>
      </c>
      <c r="Q48" s="130">
        <f t="shared" si="49"/>
        <v>0</v>
      </c>
      <c r="R48" s="134">
        <v>4</v>
      </c>
      <c r="S48" s="130">
        <f t="shared" si="50"/>
        <v>5.1826898160145116E-2</v>
      </c>
      <c r="T48" s="129">
        <v>0</v>
      </c>
      <c r="U48" s="130">
        <f t="shared" si="51"/>
        <v>0</v>
      </c>
      <c r="V48" s="160">
        <v>0</v>
      </c>
      <c r="W48" s="130">
        <f t="shared" si="52"/>
        <v>0</v>
      </c>
      <c r="X48" s="129">
        <f t="shared" si="53"/>
        <v>0</v>
      </c>
      <c r="Y48" s="130">
        <f t="shared" si="54"/>
        <v>0</v>
      </c>
      <c r="Z48" s="135">
        <f t="shared" si="55"/>
        <v>4</v>
      </c>
      <c r="AA48" s="130">
        <f t="shared" si="56"/>
        <v>4.6767216181456794E-2</v>
      </c>
      <c r="AB48" s="135">
        <f t="shared" si="57"/>
        <v>4</v>
      </c>
      <c r="AC48" s="136">
        <f t="shared" si="58"/>
        <v>4.4077134986225897E-2</v>
      </c>
    </row>
    <row r="49" spans="1:31" ht="13.8" thickBot="1" x14ac:dyDescent="0.3">
      <c r="A49" s="137" t="s">
        <v>128</v>
      </c>
      <c r="B49" s="264">
        <f>SUM(B40:B48)</f>
        <v>590</v>
      </c>
      <c r="C49" s="263">
        <f t="shared" si="40"/>
        <v>100</v>
      </c>
      <c r="D49" s="277">
        <f>SUM(D40:D48)</f>
        <v>9030</v>
      </c>
      <c r="E49" s="257">
        <f t="shared" si="41"/>
        <v>100</v>
      </c>
      <c r="F49" s="259">
        <f>SUM(F40:F48)</f>
        <v>49</v>
      </c>
      <c r="G49" s="257">
        <f t="shared" si="42"/>
        <v>100</v>
      </c>
      <c r="H49" s="278">
        <f>SUM(H40:H48)</f>
        <v>758</v>
      </c>
      <c r="I49" s="257">
        <f t="shared" si="43"/>
        <v>100</v>
      </c>
      <c r="J49" s="268">
        <f t="shared" si="39"/>
        <v>639</v>
      </c>
      <c r="K49" s="257">
        <f t="shared" si="44"/>
        <v>100</v>
      </c>
      <c r="L49" s="254">
        <f t="shared" si="45"/>
        <v>9788</v>
      </c>
      <c r="M49" s="138">
        <f t="shared" si="46"/>
        <v>100</v>
      </c>
      <c r="N49" s="254">
        <f t="shared" si="47"/>
        <v>10427</v>
      </c>
      <c r="O49" s="255">
        <f t="shared" si="48"/>
        <v>100</v>
      </c>
      <c r="P49" s="269">
        <f>SUM(P40:P48)</f>
        <v>480</v>
      </c>
      <c r="Q49" s="257">
        <f t="shared" si="49"/>
        <v>100</v>
      </c>
      <c r="R49" s="265">
        <f>SUM(R40:R48)</f>
        <v>7718</v>
      </c>
      <c r="S49" s="257">
        <f t="shared" si="50"/>
        <v>100</v>
      </c>
      <c r="T49" s="268">
        <f>SUM(T40:T48)</f>
        <v>42</v>
      </c>
      <c r="U49" s="263">
        <f t="shared" si="51"/>
        <v>100</v>
      </c>
      <c r="V49" s="270">
        <f>SUM(V40:V48)</f>
        <v>835</v>
      </c>
      <c r="W49" s="263">
        <f t="shared" si="52"/>
        <v>100</v>
      </c>
      <c r="X49" s="268">
        <f t="shared" si="53"/>
        <v>522</v>
      </c>
      <c r="Y49" s="263">
        <f t="shared" si="54"/>
        <v>100</v>
      </c>
      <c r="Z49" s="262">
        <f t="shared" si="55"/>
        <v>8553</v>
      </c>
      <c r="AA49" s="263">
        <f t="shared" si="56"/>
        <v>100</v>
      </c>
      <c r="AB49" s="262">
        <f t="shared" si="57"/>
        <v>9075</v>
      </c>
      <c r="AC49" s="138">
        <f t="shared" si="58"/>
        <v>100</v>
      </c>
      <c r="AD49" s="85"/>
      <c r="AE49" s="85"/>
    </row>
    <row r="50" spans="1:31" x14ac:dyDescent="0.25">
      <c r="A50" s="144"/>
      <c r="B50" s="294"/>
      <c r="C50" s="272"/>
      <c r="D50" s="304"/>
      <c r="E50" s="272"/>
      <c r="F50" s="313"/>
      <c r="G50" s="272"/>
      <c r="H50" s="314"/>
      <c r="I50" s="272"/>
      <c r="J50" s="294"/>
      <c r="K50" s="272"/>
      <c r="L50" s="271"/>
      <c r="M50" s="130"/>
      <c r="N50" s="271"/>
      <c r="O50" s="272"/>
      <c r="P50" s="294"/>
      <c r="Q50" s="272"/>
      <c r="R50" s="304"/>
      <c r="S50" s="272"/>
      <c r="T50" s="294"/>
      <c r="U50" s="272"/>
      <c r="V50" s="315"/>
      <c r="W50" s="272"/>
      <c r="X50" s="294"/>
      <c r="Y50" s="272"/>
      <c r="Z50" s="307"/>
      <c r="AA50" s="272"/>
      <c r="AB50" s="307"/>
      <c r="AC50" s="130"/>
      <c r="AD50" s="85"/>
      <c r="AE50" s="85"/>
    </row>
    <row r="51" spans="1:31" x14ac:dyDescent="0.25">
      <c r="B51" s="27" t="s">
        <v>747</v>
      </c>
      <c r="P51" s="27" t="s">
        <v>570</v>
      </c>
      <c r="V51" s="110"/>
    </row>
    <row r="52" spans="1:31" x14ac:dyDescent="0.25">
      <c r="B52" s="97" t="s">
        <v>737</v>
      </c>
      <c r="P52" s="97" t="s">
        <v>737</v>
      </c>
    </row>
    <row r="54" spans="1:31" x14ac:dyDescent="0.25">
      <c r="B54" s="144"/>
      <c r="C54" s="144"/>
      <c r="D54" s="144"/>
      <c r="E54" s="144"/>
      <c r="F54" s="144"/>
      <c r="G54" s="144"/>
      <c r="H54" s="144"/>
      <c r="I54" s="144"/>
      <c r="J54" s="144"/>
      <c r="K54" s="144"/>
      <c r="L54" s="144"/>
      <c r="M54" s="144"/>
      <c r="N54" s="144"/>
      <c r="O54" s="144"/>
      <c r="P54" s="144"/>
      <c r="Q54" s="144"/>
      <c r="R54" s="144"/>
      <c r="S54" s="144"/>
      <c r="T54" s="144"/>
      <c r="U54" s="144"/>
      <c r="V54" s="144"/>
      <c r="W54" s="144"/>
    </row>
    <row r="55" spans="1:31" x14ac:dyDescent="0.25">
      <c r="B55" s="144"/>
      <c r="C55" s="144"/>
      <c r="D55" s="144"/>
      <c r="E55" s="144"/>
      <c r="F55" s="144"/>
      <c r="G55" s="144"/>
      <c r="H55" s="144"/>
      <c r="I55" s="144"/>
      <c r="J55" s="144"/>
      <c r="K55" s="144"/>
      <c r="L55" s="144"/>
      <c r="M55" s="144"/>
      <c r="N55" s="144"/>
      <c r="O55" s="144"/>
      <c r="P55" s="144"/>
      <c r="Q55" s="144"/>
      <c r="R55" s="144"/>
      <c r="S55" s="144"/>
      <c r="T55" s="144"/>
      <c r="U55" s="144"/>
      <c r="V55" s="144"/>
      <c r="W55" s="144"/>
    </row>
    <row r="56" spans="1:31" x14ac:dyDescent="0.25">
      <c r="B56" s="145"/>
      <c r="C56" s="145"/>
      <c r="D56" s="145"/>
      <c r="E56" s="145"/>
      <c r="F56" s="145"/>
      <c r="G56" s="145"/>
      <c r="H56" s="145"/>
      <c r="I56" s="145"/>
      <c r="J56" s="145"/>
      <c r="K56" s="145"/>
      <c r="L56" s="145"/>
      <c r="M56" s="145"/>
      <c r="N56" s="145"/>
      <c r="O56" s="145"/>
      <c r="P56" s="145"/>
      <c r="Q56" s="145"/>
      <c r="R56" s="145"/>
      <c r="S56" s="145"/>
      <c r="T56" s="145"/>
      <c r="U56" s="145"/>
      <c r="V56" s="145"/>
      <c r="W56" s="144"/>
    </row>
    <row r="57" spans="1:31" x14ac:dyDescent="0.25">
      <c r="B57" s="145"/>
      <c r="C57" s="145"/>
      <c r="D57" s="145"/>
      <c r="E57" s="145"/>
      <c r="F57" s="145"/>
      <c r="G57" s="145"/>
      <c r="H57" s="145"/>
      <c r="I57" s="145"/>
      <c r="J57" s="145"/>
      <c r="K57" s="145"/>
      <c r="L57" s="145"/>
      <c r="M57" s="145"/>
      <c r="N57" s="145"/>
      <c r="O57" s="145"/>
      <c r="P57" s="145"/>
      <c r="Q57" s="145"/>
      <c r="R57" s="145"/>
      <c r="S57" s="145"/>
      <c r="T57" s="145"/>
      <c r="U57" s="145"/>
      <c r="V57" s="145"/>
      <c r="W57" s="144"/>
    </row>
    <row r="58" spans="1:31" x14ac:dyDescent="0.25">
      <c r="B58" s="144"/>
      <c r="C58" s="144"/>
      <c r="D58" s="144"/>
      <c r="E58" s="144"/>
      <c r="F58" s="144"/>
      <c r="G58" s="144"/>
      <c r="H58" s="144"/>
      <c r="I58" s="144"/>
      <c r="J58" s="144"/>
      <c r="K58" s="144"/>
      <c r="L58" s="144"/>
      <c r="M58" s="144"/>
      <c r="N58" s="144"/>
      <c r="O58" s="144"/>
      <c r="P58" s="144"/>
      <c r="Q58" s="144"/>
      <c r="R58" s="144"/>
      <c r="S58" s="144"/>
      <c r="T58" s="144"/>
      <c r="U58" s="144"/>
      <c r="V58" s="144"/>
      <c r="W58" s="144"/>
    </row>
  </sheetData>
  <mergeCells count="66">
    <mergeCell ref="B3:O4"/>
    <mergeCell ref="P3:AC4"/>
    <mergeCell ref="B5:E5"/>
    <mergeCell ref="F5:I5"/>
    <mergeCell ref="J5:M5"/>
    <mergeCell ref="N5:O5"/>
    <mergeCell ref="P5:S5"/>
    <mergeCell ref="T5:W5"/>
    <mergeCell ref="X5:AA5"/>
    <mergeCell ref="AB5:AC5"/>
    <mergeCell ref="Z6:AA6"/>
    <mergeCell ref="B6:C6"/>
    <mergeCell ref="D6:E6"/>
    <mergeCell ref="F6:G6"/>
    <mergeCell ref="H6:I6"/>
    <mergeCell ref="J6:K6"/>
    <mergeCell ref="L6:M6"/>
    <mergeCell ref="P6:Q6"/>
    <mergeCell ref="R6:S6"/>
    <mergeCell ref="T6:U6"/>
    <mergeCell ref="V6:W6"/>
    <mergeCell ref="X6:Y6"/>
    <mergeCell ref="B18:O19"/>
    <mergeCell ref="P18:AC19"/>
    <mergeCell ref="B20:E20"/>
    <mergeCell ref="F20:I20"/>
    <mergeCell ref="J20:M20"/>
    <mergeCell ref="N20:O20"/>
    <mergeCell ref="P20:S20"/>
    <mergeCell ref="T20:W20"/>
    <mergeCell ref="X20:AA20"/>
    <mergeCell ref="AB20:AC20"/>
    <mergeCell ref="Z21:AA21"/>
    <mergeCell ref="B21:C21"/>
    <mergeCell ref="D21:E21"/>
    <mergeCell ref="F21:G21"/>
    <mergeCell ref="H21:I21"/>
    <mergeCell ref="J21:K21"/>
    <mergeCell ref="L21:M21"/>
    <mergeCell ref="P21:Q21"/>
    <mergeCell ref="R21:S21"/>
    <mergeCell ref="T21:U21"/>
    <mergeCell ref="V21:W21"/>
    <mergeCell ref="X21:Y21"/>
    <mergeCell ref="B35:O36"/>
    <mergeCell ref="P35:AC36"/>
    <mergeCell ref="B37:E37"/>
    <mergeCell ref="F37:I37"/>
    <mergeCell ref="J37:M37"/>
    <mergeCell ref="N37:O37"/>
    <mergeCell ref="P37:S37"/>
    <mergeCell ref="T37:W37"/>
    <mergeCell ref="X37:AA37"/>
    <mergeCell ref="AB37:AC37"/>
    <mergeCell ref="Z38:AA38"/>
    <mergeCell ref="B38:C38"/>
    <mergeCell ref="D38:E38"/>
    <mergeCell ref="F38:G38"/>
    <mergeCell ref="H38:I38"/>
    <mergeCell ref="J38:K38"/>
    <mergeCell ref="L38:M38"/>
    <mergeCell ref="P38:Q38"/>
    <mergeCell ref="R38:S38"/>
    <mergeCell ref="T38:U38"/>
    <mergeCell ref="V38:W38"/>
    <mergeCell ref="X38:Y38"/>
  </mergeCells>
  <conditionalFormatting sqref="A40:AC50 A8:AC12 A23:AC29">
    <cfRule type="expression" dxfId="13" priority="1">
      <formula>MOD(ROW(),2)=1</formula>
    </cfRule>
  </conditionalFormatting>
  <hyperlinks>
    <hyperlink ref="A2" location="TOC!A1" display="Return to Table of Contents"/>
  </hyperlinks>
  <pageMargins left="0.25" right="0.25" top="0.75" bottom="0.75" header="0.3" footer="0.3"/>
  <pageSetup scale="80" pageOrder="overThenDown" orientation="portrait" r:id="rId1"/>
  <headerFooter>
    <oddHeader>&amp;L2011-12 and 2012-13 &amp;"Arial,Italic"Survey of Allied Dental Education&amp;"Arial,Regular"
Report 2: Dental Assisting Education Programs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workbookViewId="0">
      <pane xSplit="1" ySplit="4" topLeftCell="B5" activePane="bottomRight" state="frozen"/>
      <selection pane="topRight" activeCell="B1" sqref="B1"/>
      <selection pane="bottomLeft" activeCell="A5" sqref="A5"/>
      <selection pane="bottomRight"/>
    </sheetView>
  </sheetViews>
  <sheetFormatPr defaultColWidth="9.109375" defaultRowHeight="13.2" x14ac:dyDescent="0.25"/>
  <cols>
    <col min="1" max="1" width="29.88671875" style="3" customWidth="1"/>
    <col min="2" max="2" width="7" style="3" customWidth="1"/>
    <col min="3" max="3" width="6.5546875" style="3" customWidth="1"/>
    <col min="4" max="4" width="7.33203125" style="3" customWidth="1"/>
    <col min="5" max="5" width="7" style="3" customWidth="1"/>
    <col min="6" max="6" width="6.88671875" style="3" customWidth="1"/>
    <col min="7" max="7" width="6.6640625" style="3" customWidth="1"/>
    <col min="8" max="8" width="6.109375" style="3" customWidth="1"/>
    <col min="9" max="9" width="6.44140625" style="3" customWidth="1"/>
    <col min="10" max="10" width="7" style="3" customWidth="1"/>
    <col min="11" max="11" width="6.6640625" style="3" customWidth="1"/>
    <col min="12" max="12" width="8.5546875" style="3" customWidth="1"/>
    <col min="13" max="13" width="7.33203125" style="3" customWidth="1"/>
    <col min="14" max="16384" width="9.109375" style="3"/>
  </cols>
  <sheetData>
    <row r="1" spans="1:15" x14ac:dyDescent="0.25">
      <c r="A1" s="2" t="s">
        <v>561</v>
      </c>
    </row>
    <row r="2" spans="1:15" x14ac:dyDescent="0.25">
      <c r="A2" s="4" t="s">
        <v>10</v>
      </c>
    </row>
    <row r="3" spans="1:15" ht="11.25" customHeight="1" x14ac:dyDescent="0.25">
      <c r="A3" s="117"/>
      <c r="B3" s="415">
        <v>2011</v>
      </c>
      <c r="C3" s="415"/>
      <c r="D3" s="415"/>
      <c r="E3" s="415"/>
      <c r="F3" s="415"/>
      <c r="G3" s="415"/>
      <c r="H3" s="417">
        <v>2012</v>
      </c>
      <c r="I3" s="415"/>
      <c r="J3" s="415"/>
      <c r="K3" s="415"/>
      <c r="L3" s="415"/>
      <c r="M3" s="415"/>
    </row>
    <row r="4" spans="1:15" x14ac:dyDescent="0.25">
      <c r="A4" s="117"/>
      <c r="B4" s="416"/>
      <c r="C4" s="416"/>
      <c r="D4" s="416"/>
      <c r="E4" s="416"/>
      <c r="F4" s="416"/>
      <c r="G4" s="416"/>
      <c r="H4" s="418"/>
      <c r="I4" s="416"/>
      <c r="J4" s="416"/>
      <c r="K4" s="416"/>
      <c r="L4" s="416"/>
      <c r="M4" s="416"/>
    </row>
    <row r="5" spans="1:15" s="2" customFormat="1" x14ac:dyDescent="0.25">
      <c r="A5" s="118"/>
      <c r="B5" s="419" t="s">
        <v>559</v>
      </c>
      <c r="C5" s="419"/>
      <c r="D5" s="419"/>
      <c r="E5" s="419"/>
      <c r="F5" s="420" t="s">
        <v>456</v>
      </c>
      <c r="G5" s="421"/>
      <c r="H5" s="422" t="s">
        <v>559</v>
      </c>
      <c r="I5" s="423"/>
      <c r="J5" s="423"/>
      <c r="K5" s="423"/>
      <c r="L5" s="420" t="s">
        <v>456</v>
      </c>
      <c r="M5" s="424"/>
    </row>
    <row r="6" spans="1:15" s="2" customFormat="1" x14ac:dyDescent="0.25">
      <c r="A6" s="118"/>
      <c r="B6" s="413" t="s">
        <v>531</v>
      </c>
      <c r="C6" s="413"/>
      <c r="D6" s="411" t="s">
        <v>532</v>
      </c>
      <c r="E6" s="412"/>
      <c r="F6" s="120"/>
      <c r="G6" s="78"/>
      <c r="H6" s="414" t="s">
        <v>531</v>
      </c>
      <c r="I6" s="412"/>
      <c r="J6" s="411" t="s">
        <v>532</v>
      </c>
      <c r="K6" s="412"/>
      <c r="L6" s="120"/>
      <c r="M6" s="121"/>
    </row>
    <row r="7" spans="1:15" s="126" customFormat="1" x14ac:dyDescent="0.25">
      <c r="A7" s="119" t="s">
        <v>533</v>
      </c>
      <c r="B7" s="119" t="s">
        <v>129</v>
      </c>
      <c r="C7" s="119" t="s">
        <v>130</v>
      </c>
      <c r="D7" s="122" t="s">
        <v>129</v>
      </c>
      <c r="E7" s="123" t="s">
        <v>130</v>
      </c>
      <c r="F7" s="122" t="s">
        <v>129</v>
      </c>
      <c r="G7" s="123" t="s">
        <v>130</v>
      </c>
      <c r="H7" s="124" t="s">
        <v>129</v>
      </c>
      <c r="I7" s="123" t="s">
        <v>130</v>
      </c>
      <c r="J7" s="122" t="s">
        <v>129</v>
      </c>
      <c r="K7" s="123" t="s">
        <v>130</v>
      </c>
      <c r="L7" s="122" t="s">
        <v>129</v>
      </c>
      <c r="M7" s="125" t="s">
        <v>130</v>
      </c>
    </row>
    <row r="8" spans="1:15" x14ac:dyDescent="0.25">
      <c r="A8" s="3" t="s">
        <v>534</v>
      </c>
      <c r="B8" s="3">
        <v>244</v>
      </c>
      <c r="C8" s="127">
        <f>(B8/B$12)*100</f>
        <v>63.541666666666664</v>
      </c>
      <c r="D8" s="128">
        <v>6127</v>
      </c>
      <c r="E8" s="127">
        <f>(D8/D$12)*100</f>
        <v>91.447761194029852</v>
      </c>
      <c r="F8" s="128">
        <f>B8+D8</f>
        <v>6371</v>
      </c>
      <c r="G8" s="127">
        <f>(F8/F$12)*100</f>
        <v>89.935064935064929</v>
      </c>
      <c r="H8" s="131">
        <v>198</v>
      </c>
      <c r="I8" s="155">
        <f>(H8/H$12)*100</f>
        <v>62.460567823343851</v>
      </c>
      <c r="J8" s="132">
        <v>5405</v>
      </c>
      <c r="K8" s="155">
        <f>(J8/J$12)*100</f>
        <v>91.968691509273441</v>
      </c>
      <c r="L8" s="156">
        <f>H8+J8</f>
        <v>5603</v>
      </c>
      <c r="M8" s="157">
        <f>(L8/L$12)*100</f>
        <v>90.458508233774623</v>
      </c>
      <c r="O8" s="158"/>
    </row>
    <row r="9" spans="1:15" x14ac:dyDescent="0.25">
      <c r="A9" s="3" t="s">
        <v>535</v>
      </c>
      <c r="B9" s="3">
        <v>1</v>
      </c>
      <c r="C9" s="127">
        <f t="shared" ref="C9:C12" si="0">(B9/B$12)*100</f>
        <v>0.26041666666666663</v>
      </c>
      <c r="D9" s="129">
        <v>3</v>
      </c>
      <c r="E9" s="127">
        <f t="shared" ref="E9:E12" si="1">(D9/D$12)*100</f>
        <v>4.4776119402985072E-2</v>
      </c>
      <c r="F9" s="128">
        <f t="shared" ref="F9:F12" si="2">B9+D9</f>
        <v>4</v>
      </c>
      <c r="G9" s="127">
        <f t="shared" ref="G9:G12" si="3">(F9/F$12)*100</f>
        <v>5.6465273856578201E-2</v>
      </c>
      <c r="H9" s="131">
        <v>0</v>
      </c>
      <c r="I9" s="155">
        <f t="shared" ref="I9:I11" si="4">(H9/H$12)*100</f>
        <v>0</v>
      </c>
      <c r="J9" s="132">
        <v>12</v>
      </c>
      <c r="K9" s="155">
        <f t="shared" ref="K9:K12" si="5">(J9/J$12)*100</f>
        <v>0.20418580908626852</v>
      </c>
      <c r="L9" s="156">
        <f t="shared" ref="L9:L11" si="6">H9+J9</f>
        <v>12</v>
      </c>
      <c r="M9" s="157">
        <f t="shared" ref="M9:M12" si="7">(L9/L$12)*100</f>
        <v>0.19373587342589602</v>
      </c>
    </row>
    <row r="10" spans="1:15" x14ac:dyDescent="0.25">
      <c r="A10" s="3" t="s">
        <v>120</v>
      </c>
      <c r="B10" s="3">
        <v>15</v>
      </c>
      <c r="C10" s="127">
        <f t="shared" si="0"/>
        <v>3.90625</v>
      </c>
      <c r="D10" s="129">
        <v>154</v>
      </c>
      <c r="E10" s="127">
        <f t="shared" si="1"/>
        <v>2.2985074626865671</v>
      </c>
      <c r="F10" s="128">
        <f t="shared" si="2"/>
        <v>169</v>
      </c>
      <c r="G10" s="127">
        <f t="shared" si="3"/>
        <v>2.3856578204404291</v>
      </c>
      <c r="H10" s="131">
        <v>10</v>
      </c>
      <c r="I10" s="155">
        <f t="shared" si="4"/>
        <v>3.1545741324921135</v>
      </c>
      <c r="J10" s="132">
        <v>121</v>
      </c>
      <c r="K10" s="155">
        <f t="shared" si="5"/>
        <v>2.0588735749532074</v>
      </c>
      <c r="L10" s="156">
        <f t="shared" si="6"/>
        <v>131</v>
      </c>
      <c r="M10" s="157">
        <f t="shared" si="7"/>
        <v>2.1149499515660315</v>
      </c>
    </row>
    <row r="11" spans="1:15" x14ac:dyDescent="0.25">
      <c r="A11" s="3" t="s">
        <v>536</v>
      </c>
      <c r="B11" s="3">
        <v>124</v>
      </c>
      <c r="C11" s="127">
        <f t="shared" si="0"/>
        <v>32.291666666666671</v>
      </c>
      <c r="D11" s="129">
        <v>416</v>
      </c>
      <c r="E11" s="127">
        <f t="shared" si="1"/>
        <v>6.2089552238805972</v>
      </c>
      <c r="F11" s="128">
        <f t="shared" si="2"/>
        <v>540</v>
      </c>
      <c r="G11" s="127">
        <f t="shared" si="3"/>
        <v>7.6228119706380575</v>
      </c>
      <c r="H11" s="131">
        <v>109</v>
      </c>
      <c r="I11" s="155">
        <f t="shared" si="4"/>
        <v>34.384858044164041</v>
      </c>
      <c r="J11" s="132">
        <v>339</v>
      </c>
      <c r="K11" s="155">
        <f t="shared" si="5"/>
        <v>5.7682491066870849</v>
      </c>
      <c r="L11" s="156">
        <f t="shared" si="6"/>
        <v>448</v>
      </c>
      <c r="M11" s="157">
        <f t="shared" si="7"/>
        <v>7.2328059412334511</v>
      </c>
    </row>
    <row r="12" spans="1:15" ht="13.8" thickBot="1" x14ac:dyDescent="0.3">
      <c r="A12" s="137" t="s">
        <v>128</v>
      </c>
      <c r="B12" s="264">
        <f>SUM(B8:B11)</f>
        <v>384</v>
      </c>
      <c r="C12" s="263">
        <f t="shared" si="0"/>
        <v>100</v>
      </c>
      <c r="D12" s="254">
        <f>SUM(D8:D11)</f>
        <v>6700</v>
      </c>
      <c r="E12" s="263">
        <f t="shared" si="1"/>
        <v>100</v>
      </c>
      <c r="F12" s="254">
        <f t="shared" si="2"/>
        <v>7084</v>
      </c>
      <c r="G12" s="255">
        <f t="shared" si="3"/>
        <v>100</v>
      </c>
      <c r="H12" s="256">
        <f>SUM(H8:H11)</f>
        <v>317</v>
      </c>
      <c r="I12" s="279">
        <v>100</v>
      </c>
      <c r="J12" s="258">
        <f>SUM(J8:J11)</f>
        <v>5877</v>
      </c>
      <c r="K12" s="279">
        <f t="shared" si="5"/>
        <v>100</v>
      </c>
      <c r="L12" s="280">
        <f>SUM(L8:L11)</f>
        <v>6194</v>
      </c>
      <c r="M12" s="159">
        <f t="shared" si="7"/>
        <v>100</v>
      </c>
      <c r="N12" s="85"/>
    </row>
    <row r="13" spans="1:15" x14ac:dyDescent="0.25">
      <c r="A13" s="27" t="s">
        <v>562</v>
      </c>
    </row>
    <row r="14" spans="1:15" x14ac:dyDescent="0.25">
      <c r="A14" s="97" t="s">
        <v>107</v>
      </c>
    </row>
    <row r="16" spans="1:15" x14ac:dyDescent="0.25">
      <c r="A16" s="2" t="s">
        <v>139</v>
      </c>
    </row>
    <row r="17" spans="1:14" x14ac:dyDescent="0.25">
      <c r="A17" s="117"/>
      <c r="B17" s="415">
        <v>2011</v>
      </c>
      <c r="C17" s="415"/>
      <c r="D17" s="415"/>
      <c r="E17" s="415"/>
      <c r="F17" s="415"/>
      <c r="G17" s="415"/>
      <c r="H17" s="417">
        <v>2012</v>
      </c>
      <c r="I17" s="415"/>
      <c r="J17" s="415"/>
      <c r="K17" s="415"/>
      <c r="L17" s="415"/>
      <c r="M17" s="415"/>
    </row>
    <row r="18" spans="1:14" x14ac:dyDescent="0.25">
      <c r="A18" s="117"/>
      <c r="B18" s="416"/>
      <c r="C18" s="416"/>
      <c r="D18" s="416"/>
      <c r="E18" s="416"/>
      <c r="F18" s="416"/>
      <c r="G18" s="416"/>
      <c r="H18" s="418"/>
      <c r="I18" s="416"/>
      <c r="J18" s="416"/>
      <c r="K18" s="416"/>
      <c r="L18" s="416"/>
      <c r="M18" s="416"/>
    </row>
    <row r="19" spans="1:14" x14ac:dyDescent="0.25">
      <c r="A19" s="118"/>
      <c r="B19" s="419" t="s">
        <v>559</v>
      </c>
      <c r="C19" s="419"/>
      <c r="D19" s="419"/>
      <c r="E19" s="419"/>
      <c r="F19" s="420" t="s">
        <v>456</v>
      </c>
      <c r="G19" s="421"/>
      <c r="H19" s="422" t="s">
        <v>559</v>
      </c>
      <c r="I19" s="423"/>
      <c r="J19" s="423"/>
      <c r="K19" s="423"/>
      <c r="L19" s="420" t="s">
        <v>456</v>
      </c>
      <c r="M19" s="424"/>
    </row>
    <row r="20" spans="1:14" x14ac:dyDescent="0.25">
      <c r="A20" s="118"/>
      <c r="B20" s="413" t="s">
        <v>531</v>
      </c>
      <c r="C20" s="413"/>
      <c r="D20" s="411" t="s">
        <v>532</v>
      </c>
      <c r="E20" s="412"/>
      <c r="F20" s="120"/>
      <c r="G20" s="78"/>
      <c r="H20" s="414" t="s">
        <v>531</v>
      </c>
      <c r="I20" s="412"/>
      <c r="J20" s="411" t="s">
        <v>532</v>
      </c>
      <c r="K20" s="412"/>
      <c r="L20" s="120"/>
      <c r="M20" s="121"/>
    </row>
    <row r="21" spans="1:14" x14ac:dyDescent="0.25">
      <c r="A21" s="119" t="s">
        <v>539</v>
      </c>
      <c r="B21" s="119" t="s">
        <v>129</v>
      </c>
      <c r="C21" s="119" t="s">
        <v>130</v>
      </c>
      <c r="D21" s="122" t="s">
        <v>129</v>
      </c>
      <c r="E21" s="123" t="s">
        <v>130</v>
      </c>
      <c r="F21" s="122" t="s">
        <v>129</v>
      </c>
      <c r="G21" s="123" t="s">
        <v>130</v>
      </c>
      <c r="H21" s="124" t="s">
        <v>129</v>
      </c>
      <c r="I21" s="123" t="s">
        <v>130</v>
      </c>
      <c r="J21" s="122" t="s">
        <v>129</v>
      </c>
      <c r="K21" s="123" t="s">
        <v>130</v>
      </c>
      <c r="L21" s="122" t="s">
        <v>129</v>
      </c>
      <c r="M21" s="125" t="s">
        <v>130</v>
      </c>
    </row>
    <row r="22" spans="1:14" x14ac:dyDescent="0.25">
      <c r="A22" s="3" t="s">
        <v>540</v>
      </c>
      <c r="B22" s="3">
        <v>229</v>
      </c>
      <c r="C22" s="127">
        <f>(B22/B$28)*100</f>
        <v>59.635416666666664</v>
      </c>
      <c r="D22" s="128">
        <v>3570</v>
      </c>
      <c r="E22" s="127">
        <f>(D22/D$28)*100</f>
        <v>53.28358208955224</v>
      </c>
      <c r="F22" s="128">
        <f t="shared" ref="F22:F28" si="8">B22+D22</f>
        <v>3799</v>
      </c>
      <c r="G22" s="127">
        <f>(F22/F$28)*100</f>
        <v>53.627893845285143</v>
      </c>
      <c r="H22" s="142">
        <v>201</v>
      </c>
      <c r="I22" s="130">
        <f>(H22/H$28)*100</f>
        <v>63.40694006309149</v>
      </c>
      <c r="J22" s="134">
        <v>3286</v>
      </c>
      <c r="K22" s="130">
        <f>(J22/J$28)*100</f>
        <v>55.912880721456524</v>
      </c>
      <c r="L22" s="156">
        <f>H22+J22</f>
        <v>3487</v>
      </c>
      <c r="M22" s="136">
        <f>(L22/L$28)*100</f>
        <v>56.29641588634162</v>
      </c>
    </row>
    <row r="23" spans="1:14" x14ac:dyDescent="0.25">
      <c r="A23" s="3" t="s">
        <v>541</v>
      </c>
      <c r="B23" s="3">
        <v>87</v>
      </c>
      <c r="C23" s="127">
        <f t="shared" ref="C23:C28" si="9">(B23/B$28)*100</f>
        <v>22.65625</v>
      </c>
      <c r="D23" s="128">
        <v>1703</v>
      </c>
      <c r="E23" s="127">
        <f t="shared" ref="E23:E28" si="10">(D23/D$28)*100</f>
        <v>25.417910447761194</v>
      </c>
      <c r="F23" s="128">
        <f t="shared" si="8"/>
        <v>1790</v>
      </c>
      <c r="G23" s="127">
        <f t="shared" ref="G23:G28" si="11">(F23/F$28)*100</f>
        <v>25.268210050818745</v>
      </c>
      <c r="H23" s="142">
        <v>64</v>
      </c>
      <c r="I23" s="130">
        <f t="shared" ref="I23:I28" si="12">(H23/H$28)*100</f>
        <v>20.189274447949526</v>
      </c>
      <c r="J23" s="134">
        <v>1318</v>
      </c>
      <c r="K23" s="130">
        <f t="shared" ref="K23:K28" si="13">(J23/J$28)*100</f>
        <v>22.42640803130849</v>
      </c>
      <c r="L23" s="156">
        <f t="shared" ref="L23:L27" si="14">H23+J23</f>
        <v>1382</v>
      </c>
      <c r="M23" s="136">
        <f t="shared" ref="M23:M28" si="15">(L23/L$28)*100</f>
        <v>22.311914756215693</v>
      </c>
    </row>
    <row r="24" spans="1:14" x14ac:dyDescent="0.25">
      <c r="A24" s="3" t="s">
        <v>542</v>
      </c>
      <c r="B24" s="3">
        <v>26</v>
      </c>
      <c r="C24" s="127">
        <f t="shared" si="9"/>
        <v>6.770833333333333</v>
      </c>
      <c r="D24" s="129">
        <v>513</v>
      </c>
      <c r="E24" s="127">
        <f t="shared" si="10"/>
        <v>7.656716417910447</v>
      </c>
      <c r="F24" s="128">
        <f t="shared" si="8"/>
        <v>539</v>
      </c>
      <c r="G24" s="127">
        <f t="shared" si="11"/>
        <v>7.608695652173914</v>
      </c>
      <c r="H24" s="142">
        <v>15</v>
      </c>
      <c r="I24" s="130">
        <f t="shared" si="12"/>
        <v>4.7318611987381702</v>
      </c>
      <c r="J24" s="134">
        <v>485</v>
      </c>
      <c r="K24" s="130">
        <f t="shared" si="13"/>
        <v>8.252509783903351</v>
      </c>
      <c r="L24" s="156">
        <f t="shared" si="14"/>
        <v>500</v>
      </c>
      <c r="M24" s="136">
        <f t="shared" si="15"/>
        <v>8.0723280594123334</v>
      </c>
    </row>
    <row r="25" spans="1:14" x14ac:dyDescent="0.25">
      <c r="A25" s="3" t="s">
        <v>543</v>
      </c>
      <c r="B25" s="3">
        <v>13</v>
      </c>
      <c r="C25" s="127">
        <f t="shared" si="9"/>
        <v>3.3854166666666665</v>
      </c>
      <c r="D25" s="129">
        <v>266</v>
      </c>
      <c r="E25" s="127">
        <f t="shared" si="10"/>
        <v>3.9701492537313436</v>
      </c>
      <c r="F25" s="128">
        <f t="shared" si="8"/>
        <v>279</v>
      </c>
      <c r="G25" s="127">
        <f t="shared" si="11"/>
        <v>3.9384528514963297</v>
      </c>
      <c r="H25" s="142">
        <v>12</v>
      </c>
      <c r="I25" s="130">
        <f t="shared" si="12"/>
        <v>3.7854889589905363</v>
      </c>
      <c r="J25" s="134">
        <v>230</v>
      </c>
      <c r="K25" s="130">
        <f t="shared" si="13"/>
        <v>3.9135613408201464</v>
      </c>
      <c r="L25" s="156">
        <f t="shared" si="14"/>
        <v>242</v>
      </c>
      <c r="M25" s="136">
        <f t="shared" si="15"/>
        <v>3.9070067807555695</v>
      </c>
    </row>
    <row r="26" spans="1:14" x14ac:dyDescent="0.25">
      <c r="A26" s="3" t="s">
        <v>544</v>
      </c>
      <c r="B26" s="3">
        <v>11</v>
      </c>
      <c r="C26" s="127">
        <f t="shared" si="9"/>
        <v>2.864583333333333</v>
      </c>
      <c r="D26" s="129">
        <v>332</v>
      </c>
      <c r="E26" s="127">
        <f t="shared" si="10"/>
        <v>4.955223880597015</v>
      </c>
      <c r="F26" s="128">
        <f t="shared" si="8"/>
        <v>343</v>
      </c>
      <c r="G26" s="127">
        <f t="shared" si="11"/>
        <v>4.8418972332015811</v>
      </c>
      <c r="H26" s="142">
        <v>13</v>
      </c>
      <c r="I26" s="130">
        <f t="shared" si="12"/>
        <v>4.1009463722397479</v>
      </c>
      <c r="J26" s="134">
        <v>233</v>
      </c>
      <c r="K26" s="130">
        <f t="shared" si="13"/>
        <v>3.9646077930917136</v>
      </c>
      <c r="L26" s="156">
        <f t="shared" si="14"/>
        <v>246</v>
      </c>
      <c r="M26" s="136">
        <f t="shared" si="15"/>
        <v>3.9715854052308686</v>
      </c>
    </row>
    <row r="27" spans="1:14" x14ac:dyDescent="0.25">
      <c r="A27" s="3" t="s">
        <v>536</v>
      </c>
      <c r="B27" s="3">
        <v>18</v>
      </c>
      <c r="C27" s="127">
        <f t="shared" si="9"/>
        <v>4.6875</v>
      </c>
      <c r="D27" s="129">
        <v>316</v>
      </c>
      <c r="E27" s="127">
        <f t="shared" si="10"/>
        <v>4.7164179104477615</v>
      </c>
      <c r="F27" s="128">
        <f t="shared" si="8"/>
        <v>334</v>
      </c>
      <c r="G27" s="127">
        <f t="shared" si="11"/>
        <v>4.7148503670242796</v>
      </c>
      <c r="H27" s="142">
        <v>12</v>
      </c>
      <c r="I27" s="130">
        <f t="shared" si="12"/>
        <v>3.7854889589905363</v>
      </c>
      <c r="J27" s="134">
        <v>325</v>
      </c>
      <c r="K27" s="130">
        <f t="shared" si="13"/>
        <v>5.5300323294197717</v>
      </c>
      <c r="L27" s="156">
        <f t="shared" si="14"/>
        <v>337</v>
      </c>
      <c r="M27" s="136">
        <f t="shared" si="15"/>
        <v>5.4407491120439131</v>
      </c>
    </row>
    <row r="28" spans="1:14" ht="13.8" thickBot="1" x14ac:dyDescent="0.3">
      <c r="A28" s="137" t="s">
        <v>128</v>
      </c>
      <c r="B28" s="264">
        <f>SUM(B22:B27)</f>
        <v>384</v>
      </c>
      <c r="C28" s="257">
        <f t="shared" si="9"/>
        <v>100</v>
      </c>
      <c r="D28" s="275">
        <f>SUM(D22:D27)</f>
        <v>6700</v>
      </c>
      <c r="E28" s="263">
        <f t="shared" si="10"/>
        <v>100</v>
      </c>
      <c r="F28" s="254">
        <f t="shared" si="8"/>
        <v>7084</v>
      </c>
      <c r="G28" s="255">
        <f t="shared" si="11"/>
        <v>100</v>
      </c>
      <c r="H28" s="269">
        <f>SUM(H22:H27)</f>
        <v>317</v>
      </c>
      <c r="I28" s="257">
        <f t="shared" si="12"/>
        <v>100</v>
      </c>
      <c r="J28" s="281">
        <f>SUM(J22:J27)</f>
        <v>5877</v>
      </c>
      <c r="K28" s="257">
        <f t="shared" si="13"/>
        <v>100</v>
      </c>
      <c r="L28" s="280">
        <f>SUM(L22:L27)</f>
        <v>6194</v>
      </c>
      <c r="M28" s="138">
        <f t="shared" si="15"/>
        <v>100</v>
      </c>
      <c r="N28" s="85"/>
    </row>
    <row r="29" spans="1:14" x14ac:dyDescent="0.25">
      <c r="A29" s="144"/>
      <c r="B29" s="294"/>
      <c r="C29" s="272"/>
      <c r="D29" s="295"/>
      <c r="E29" s="272"/>
      <c r="F29" s="271"/>
      <c r="G29" s="272"/>
      <c r="H29" s="294"/>
      <c r="I29" s="272"/>
      <c r="J29" s="296"/>
      <c r="K29" s="272"/>
      <c r="L29" s="297"/>
      <c r="M29" s="130"/>
      <c r="N29" s="85"/>
    </row>
    <row r="30" spans="1:14" x14ac:dyDescent="0.25">
      <c r="A30" s="27" t="s">
        <v>562</v>
      </c>
    </row>
    <row r="31" spans="1:14" x14ac:dyDescent="0.25">
      <c r="A31" s="97" t="s">
        <v>737</v>
      </c>
    </row>
    <row r="33" spans="1:14" x14ac:dyDescent="0.25">
      <c r="A33" s="2" t="s">
        <v>563</v>
      </c>
    </row>
    <row r="34" spans="1:14" x14ac:dyDescent="0.25">
      <c r="A34" s="117"/>
      <c r="B34" s="415">
        <v>2011</v>
      </c>
      <c r="C34" s="415"/>
      <c r="D34" s="415"/>
      <c r="E34" s="415"/>
      <c r="F34" s="415"/>
      <c r="G34" s="415"/>
      <c r="H34" s="417">
        <v>2012</v>
      </c>
      <c r="I34" s="415"/>
      <c r="J34" s="415"/>
      <c r="K34" s="415"/>
      <c r="L34" s="415"/>
      <c r="M34" s="415"/>
    </row>
    <row r="35" spans="1:14" x14ac:dyDescent="0.25">
      <c r="A35" s="117"/>
      <c r="B35" s="416"/>
      <c r="C35" s="416"/>
      <c r="D35" s="416"/>
      <c r="E35" s="416"/>
      <c r="F35" s="416"/>
      <c r="G35" s="416"/>
      <c r="H35" s="418"/>
      <c r="I35" s="416"/>
      <c r="J35" s="416"/>
      <c r="K35" s="416"/>
      <c r="L35" s="416"/>
      <c r="M35" s="416"/>
    </row>
    <row r="36" spans="1:14" x14ac:dyDescent="0.25">
      <c r="A36" s="118"/>
      <c r="B36" s="419" t="s">
        <v>559</v>
      </c>
      <c r="C36" s="419"/>
      <c r="D36" s="419"/>
      <c r="E36" s="419"/>
      <c r="F36" s="420" t="s">
        <v>456</v>
      </c>
      <c r="G36" s="421"/>
      <c r="H36" s="422" t="s">
        <v>559</v>
      </c>
      <c r="I36" s="423"/>
      <c r="J36" s="423"/>
      <c r="K36" s="423"/>
      <c r="L36" s="420" t="s">
        <v>456</v>
      </c>
      <c r="M36" s="424"/>
    </row>
    <row r="37" spans="1:14" x14ac:dyDescent="0.25">
      <c r="A37" s="118"/>
      <c r="B37" s="413" t="s">
        <v>531</v>
      </c>
      <c r="C37" s="413"/>
      <c r="D37" s="411" t="s">
        <v>532</v>
      </c>
      <c r="E37" s="412"/>
      <c r="F37" s="120"/>
      <c r="G37" s="78"/>
      <c r="H37" s="414" t="s">
        <v>531</v>
      </c>
      <c r="I37" s="412"/>
      <c r="J37" s="411" t="s">
        <v>532</v>
      </c>
      <c r="K37" s="412"/>
      <c r="L37" s="120"/>
      <c r="M37" s="121"/>
    </row>
    <row r="38" spans="1:14" x14ac:dyDescent="0.25">
      <c r="A38" s="119" t="s">
        <v>560</v>
      </c>
      <c r="B38" s="119" t="s">
        <v>129</v>
      </c>
      <c r="C38" s="119" t="s">
        <v>130</v>
      </c>
      <c r="D38" s="122" t="s">
        <v>129</v>
      </c>
      <c r="E38" s="123" t="s">
        <v>130</v>
      </c>
      <c r="F38" s="122" t="s">
        <v>129</v>
      </c>
      <c r="G38" s="123" t="s">
        <v>130</v>
      </c>
      <c r="H38" s="124" t="s">
        <v>129</v>
      </c>
      <c r="I38" s="123" t="s">
        <v>130</v>
      </c>
      <c r="J38" s="122" t="s">
        <v>129</v>
      </c>
      <c r="K38" s="123" t="s">
        <v>130</v>
      </c>
      <c r="L38" s="122" t="s">
        <v>129</v>
      </c>
      <c r="M38" s="125" t="s">
        <v>130</v>
      </c>
    </row>
    <row r="39" spans="1:14" x14ac:dyDescent="0.25">
      <c r="A39" s="3" t="s">
        <v>548</v>
      </c>
      <c r="B39" s="3">
        <v>64</v>
      </c>
      <c r="C39" s="127">
        <f>(B39/B$48)*100</f>
        <v>16.666666666666664</v>
      </c>
      <c r="D39" s="129">
        <v>700</v>
      </c>
      <c r="E39" s="127">
        <f>(D39/D$48)*100</f>
        <v>10.44776119402985</v>
      </c>
      <c r="F39" s="128">
        <f t="shared" ref="F39:F48" si="16">B39+D39</f>
        <v>764</v>
      </c>
      <c r="G39" s="127">
        <f>(F39/F$48)*100</f>
        <v>10.784867306606436</v>
      </c>
      <c r="H39" s="142">
        <v>63</v>
      </c>
      <c r="I39" s="130">
        <f>(H39/H$48)*100</f>
        <v>19.873817034700316</v>
      </c>
      <c r="J39" s="134">
        <v>731</v>
      </c>
      <c r="K39" s="130">
        <f>(J39/J$48)*100</f>
        <v>12.438318870171857</v>
      </c>
      <c r="L39" s="156">
        <f t="shared" ref="L39:L47" si="17">H39+J39</f>
        <v>794</v>
      </c>
      <c r="M39" s="136">
        <f>(L39/L$48)*100</f>
        <v>12.818856958346785</v>
      </c>
    </row>
    <row r="40" spans="1:14" x14ac:dyDescent="0.25">
      <c r="A40" s="3" t="s">
        <v>549</v>
      </c>
      <c r="B40" s="3">
        <v>73</v>
      </c>
      <c r="C40" s="127">
        <f t="shared" ref="C40:C48" si="18">(B40/B$48)*100</f>
        <v>19.010416666666664</v>
      </c>
      <c r="D40" s="128">
        <v>3896</v>
      </c>
      <c r="E40" s="127">
        <f t="shared" ref="E40:E48" si="19">(D40/D$48)*100</f>
        <v>58.149253731343286</v>
      </c>
      <c r="F40" s="128">
        <f t="shared" si="16"/>
        <v>3969</v>
      </c>
      <c r="G40" s="127">
        <f t="shared" ref="G40:G48" si="20">(F40/F$48)*100</f>
        <v>56.027667984189719</v>
      </c>
      <c r="H40" s="142">
        <v>62</v>
      </c>
      <c r="I40" s="130">
        <f t="shared" ref="I40:I48" si="21">(H40/H$48)*100</f>
        <v>19.558359621451103</v>
      </c>
      <c r="J40" s="134">
        <v>3686</v>
      </c>
      <c r="K40" s="130">
        <f t="shared" ref="K40:K48" si="22">(J40/J$48)*100</f>
        <v>62.71907435766547</v>
      </c>
      <c r="L40" s="156">
        <f t="shared" si="17"/>
        <v>3748</v>
      </c>
      <c r="M40" s="136">
        <f t="shared" ref="M40:M48" si="23">(L40/L$48)*100</f>
        <v>60.510171133354859</v>
      </c>
    </row>
    <row r="41" spans="1:14" x14ac:dyDescent="0.25">
      <c r="A41" s="3" t="s">
        <v>550</v>
      </c>
      <c r="B41" s="3">
        <v>61</v>
      </c>
      <c r="C41" s="127">
        <f t="shared" si="18"/>
        <v>15.885416666666666</v>
      </c>
      <c r="D41" s="129">
        <v>822</v>
      </c>
      <c r="E41" s="127">
        <f t="shared" si="19"/>
        <v>12.268656716417912</v>
      </c>
      <c r="F41" s="128">
        <f t="shared" si="16"/>
        <v>883</v>
      </c>
      <c r="G41" s="127">
        <f t="shared" si="20"/>
        <v>12.464709203839638</v>
      </c>
      <c r="H41" s="142">
        <v>53</v>
      </c>
      <c r="I41" s="130">
        <f t="shared" si="21"/>
        <v>16.719242902208201</v>
      </c>
      <c r="J41" s="134">
        <v>622</v>
      </c>
      <c r="K41" s="130">
        <f t="shared" si="22"/>
        <v>10.583631104304917</v>
      </c>
      <c r="L41" s="156">
        <f t="shared" si="17"/>
        <v>675</v>
      </c>
      <c r="M41" s="136">
        <f t="shared" si="23"/>
        <v>10.897642880206652</v>
      </c>
    </row>
    <row r="42" spans="1:14" x14ac:dyDescent="0.25">
      <c r="A42" s="3" t="s">
        <v>551</v>
      </c>
      <c r="B42" s="3">
        <v>6</v>
      </c>
      <c r="C42" s="127">
        <f t="shared" si="18"/>
        <v>1.5625</v>
      </c>
      <c r="D42" s="129">
        <v>54</v>
      </c>
      <c r="E42" s="127">
        <f t="shared" si="19"/>
        <v>0.80597014925373134</v>
      </c>
      <c r="F42" s="128">
        <f t="shared" si="16"/>
        <v>60</v>
      </c>
      <c r="G42" s="127">
        <f t="shared" si="20"/>
        <v>0.84697910784867303</v>
      </c>
      <c r="H42" s="142">
        <v>4</v>
      </c>
      <c r="I42" s="130">
        <f t="shared" si="21"/>
        <v>1.2618296529968454</v>
      </c>
      <c r="J42" s="134">
        <v>57</v>
      </c>
      <c r="K42" s="130">
        <f t="shared" si="22"/>
        <v>0.96988259315977532</v>
      </c>
      <c r="L42" s="156">
        <f t="shared" si="17"/>
        <v>61</v>
      </c>
      <c r="M42" s="136">
        <f t="shared" si="23"/>
        <v>0.98482402324830476</v>
      </c>
    </row>
    <row r="43" spans="1:14" x14ac:dyDescent="0.25">
      <c r="A43" s="3" t="s">
        <v>552</v>
      </c>
      <c r="B43" s="3">
        <v>34</v>
      </c>
      <c r="C43" s="127">
        <f t="shared" si="18"/>
        <v>8.8541666666666679</v>
      </c>
      <c r="D43" s="129">
        <v>293</v>
      </c>
      <c r="E43" s="127">
        <f t="shared" si="19"/>
        <v>4.3731343283582085</v>
      </c>
      <c r="F43" s="128">
        <f t="shared" si="16"/>
        <v>327</v>
      </c>
      <c r="G43" s="127">
        <f t="shared" si="20"/>
        <v>4.6160361377752679</v>
      </c>
      <c r="H43" s="142">
        <v>19</v>
      </c>
      <c r="I43" s="130">
        <f t="shared" si="21"/>
        <v>5.9936908517350158</v>
      </c>
      <c r="J43" s="134">
        <v>255</v>
      </c>
      <c r="K43" s="130">
        <f t="shared" si="22"/>
        <v>4.3389484430832059</v>
      </c>
      <c r="L43" s="156">
        <f t="shared" si="17"/>
        <v>274</v>
      </c>
      <c r="M43" s="136">
        <f t="shared" si="23"/>
        <v>4.4236357765579593</v>
      </c>
    </row>
    <row r="44" spans="1:14" x14ac:dyDescent="0.25">
      <c r="A44" s="3" t="s">
        <v>553</v>
      </c>
      <c r="B44" s="3">
        <v>0</v>
      </c>
      <c r="C44" s="127">
        <f t="shared" si="18"/>
        <v>0</v>
      </c>
      <c r="D44" s="129">
        <v>24</v>
      </c>
      <c r="E44" s="127">
        <f t="shared" si="19"/>
        <v>0.35820895522388058</v>
      </c>
      <c r="F44" s="128">
        <f t="shared" si="16"/>
        <v>24</v>
      </c>
      <c r="G44" s="127">
        <f t="shared" si="20"/>
        <v>0.33879164313946925</v>
      </c>
      <c r="H44" s="142">
        <v>7</v>
      </c>
      <c r="I44" s="130">
        <f t="shared" si="21"/>
        <v>2.2082018927444795</v>
      </c>
      <c r="J44" s="134">
        <v>33</v>
      </c>
      <c r="K44" s="130">
        <f t="shared" si="22"/>
        <v>0.56151097498723834</v>
      </c>
      <c r="L44" s="156">
        <f t="shared" si="17"/>
        <v>40</v>
      </c>
      <c r="M44" s="136">
        <f t="shared" si="23"/>
        <v>0.64578624475298674</v>
      </c>
    </row>
    <row r="45" spans="1:14" x14ac:dyDescent="0.25">
      <c r="A45" s="3" t="s">
        <v>554</v>
      </c>
      <c r="B45" s="3">
        <v>3</v>
      </c>
      <c r="C45" s="127">
        <f t="shared" si="18"/>
        <v>0.78125</v>
      </c>
      <c r="D45" s="129">
        <v>71</v>
      </c>
      <c r="E45" s="127">
        <f t="shared" si="19"/>
        <v>1.0597014925373134</v>
      </c>
      <c r="F45" s="128">
        <f t="shared" si="16"/>
        <v>74</v>
      </c>
      <c r="G45" s="127">
        <f t="shared" si="20"/>
        <v>1.0446075663466967</v>
      </c>
      <c r="H45" s="142">
        <v>2</v>
      </c>
      <c r="I45" s="130">
        <f t="shared" si="21"/>
        <v>0.63091482649842268</v>
      </c>
      <c r="J45" s="134">
        <v>97</v>
      </c>
      <c r="K45" s="130">
        <f t="shared" si="22"/>
        <v>1.6505019567806705</v>
      </c>
      <c r="L45" s="156">
        <f t="shared" si="17"/>
        <v>99</v>
      </c>
      <c r="M45" s="136">
        <f t="shared" si="23"/>
        <v>1.5983209557636422</v>
      </c>
    </row>
    <row r="46" spans="1:14" x14ac:dyDescent="0.25">
      <c r="A46" s="3" t="s">
        <v>536</v>
      </c>
      <c r="B46" s="3">
        <v>140</v>
      </c>
      <c r="C46" s="127">
        <f t="shared" si="18"/>
        <v>36.458333333333329</v>
      </c>
      <c r="D46" s="129">
        <v>830</v>
      </c>
      <c r="E46" s="127">
        <f t="shared" si="19"/>
        <v>12.388059701492537</v>
      </c>
      <c r="F46" s="128">
        <f t="shared" si="16"/>
        <v>970</v>
      </c>
      <c r="G46" s="127">
        <f t="shared" si="20"/>
        <v>13.692828910220214</v>
      </c>
      <c r="H46" s="142">
        <v>106</v>
      </c>
      <c r="I46" s="130">
        <f t="shared" si="21"/>
        <v>33.438485804416402</v>
      </c>
      <c r="J46" s="134">
        <v>392</v>
      </c>
      <c r="K46" s="130">
        <f t="shared" si="22"/>
        <v>6.6700697634847703</v>
      </c>
      <c r="L46" s="156">
        <f t="shared" si="17"/>
        <v>498</v>
      </c>
      <c r="M46" s="136">
        <f t="shared" si="23"/>
        <v>8.0400387471746857</v>
      </c>
    </row>
    <row r="47" spans="1:14" x14ac:dyDescent="0.25">
      <c r="A47" s="3" t="s">
        <v>555</v>
      </c>
      <c r="B47" s="3">
        <v>3</v>
      </c>
      <c r="C47" s="127">
        <f t="shared" si="18"/>
        <v>0.78125</v>
      </c>
      <c r="D47" s="129">
        <v>10</v>
      </c>
      <c r="E47" s="127">
        <f t="shared" si="19"/>
        <v>0.1492537313432836</v>
      </c>
      <c r="F47" s="128">
        <f t="shared" si="16"/>
        <v>13</v>
      </c>
      <c r="G47" s="127">
        <f t="shared" si="20"/>
        <v>0.18351214003387917</v>
      </c>
      <c r="H47" s="142">
        <v>1</v>
      </c>
      <c r="I47" s="130">
        <f t="shared" si="21"/>
        <v>0.31545741324921134</v>
      </c>
      <c r="J47" s="134">
        <v>4</v>
      </c>
      <c r="K47" s="130">
        <f t="shared" si="22"/>
        <v>6.8061936362089501E-2</v>
      </c>
      <c r="L47" s="156">
        <f t="shared" si="17"/>
        <v>5</v>
      </c>
      <c r="M47" s="136">
        <f t="shared" si="23"/>
        <v>8.0723280594123342E-2</v>
      </c>
    </row>
    <row r="48" spans="1:14" ht="13.8" thickBot="1" x14ac:dyDescent="0.3">
      <c r="A48" s="137" t="s">
        <v>128</v>
      </c>
      <c r="B48" s="264">
        <f>SUM(B39:B47)</f>
        <v>384</v>
      </c>
      <c r="C48" s="257">
        <f t="shared" si="18"/>
        <v>100</v>
      </c>
      <c r="D48" s="254">
        <f>SUM(D39:D47)</f>
        <v>6700</v>
      </c>
      <c r="E48" s="257">
        <f t="shared" si="19"/>
        <v>100</v>
      </c>
      <c r="F48" s="254">
        <f t="shared" si="16"/>
        <v>7084</v>
      </c>
      <c r="G48" s="255">
        <f t="shared" si="20"/>
        <v>100</v>
      </c>
      <c r="H48" s="269">
        <f>SUM(H39:H47)</f>
        <v>317</v>
      </c>
      <c r="I48" s="257">
        <f t="shared" si="21"/>
        <v>100</v>
      </c>
      <c r="J48" s="265">
        <f>SUM(J39:J47)</f>
        <v>5877</v>
      </c>
      <c r="K48" s="257">
        <f t="shared" si="22"/>
        <v>100</v>
      </c>
      <c r="L48" s="262">
        <f>SUM(L39:L47)</f>
        <v>6194</v>
      </c>
      <c r="M48" s="138">
        <f t="shared" si="23"/>
        <v>100</v>
      </c>
      <c r="N48" s="85"/>
    </row>
    <row r="49" spans="1:13" ht="24" customHeight="1" x14ac:dyDescent="0.25">
      <c r="A49" s="425" t="s">
        <v>793</v>
      </c>
      <c r="B49" s="425"/>
      <c r="C49" s="425"/>
      <c r="D49" s="425"/>
      <c r="E49" s="425"/>
      <c r="F49" s="425"/>
      <c r="G49" s="425"/>
      <c r="H49" s="425"/>
      <c r="I49" s="425"/>
      <c r="J49" s="425"/>
      <c r="K49" s="425"/>
      <c r="L49" s="425"/>
      <c r="M49" s="425"/>
    </row>
    <row r="50" spans="1:13" ht="13.5" customHeight="1" x14ac:dyDescent="0.25">
      <c r="A50" s="298"/>
      <c r="B50" s="298"/>
      <c r="C50" s="298"/>
      <c r="D50" s="298"/>
      <c r="E50" s="298"/>
      <c r="F50" s="298"/>
      <c r="G50" s="298"/>
      <c r="H50" s="298"/>
      <c r="I50" s="298"/>
      <c r="J50" s="298"/>
      <c r="K50" s="298"/>
      <c r="L50" s="298"/>
      <c r="M50" s="298"/>
    </row>
    <row r="51" spans="1:13" x14ac:dyDescent="0.25">
      <c r="A51" s="27" t="s">
        <v>562</v>
      </c>
    </row>
    <row r="52" spans="1:13" x14ac:dyDescent="0.25">
      <c r="A52" s="97" t="s">
        <v>737</v>
      </c>
    </row>
  </sheetData>
  <mergeCells count="31">
    <mergeCell ref="B37:C37"/>
    <mergeCell ref="D37:E37"/>
    <mergeCell ref="H37:I37"/>
    <mergeCell ref="J37:K37"/>
    <mergeCell ref="A49:M49"/>
    <mergeCell ref="B34:G35"/>
    <mergeCell ref="H34:M35"/>
    <mergeCell ref="B36:E36"/>
    <mergeCell ref="F36:G36"/>
    <mergeCell ref="H36:K36"/>
    <mergeCell ref="L36:M36"/>
    <mergeCell ref="B19:E19"/>
    <mergeCell ref="F19:G19"/>
    <mergeCell ref="H19:K19"/>
    <mergeCell ref="L19:M19"/>
    <mergeCell ref="B20:C20"/>
    <mergeCell ref="D20:E20"/>
    <mergeCell ref="H20:I20"/>
    <mergeCell ref="J20:K20"/>
    <mergeCell ref="B6:C6"/>
    <mergeCell ref="D6:E6"/>
    <mergeCell ref="H6:I6"/>
    <mergeCell ref="J6:K6"/>
    <mergeCell ref="B17:G18"/>
    <mergeCell ref="H17:M18"/>
    <mergeCell ref="B3:G4"/>
    <mergeCell ref="H3:M4"/>
    <mergeCell ref="B5:E5"/>
    <mergeCell ref="F5:G5"/>
    <mergeCell ref="H5:K5"/>
    <mergeCell ref="L5:M5"/>
  </mergeCells>
  <conditionalFormatting sqref="A8:M12 A39:M48 A22:M28">
    <cfRule type="expression" dxfId="12" priority="1">
      <formula>MOD(ROW(),2)=1</formula>
    </cfRule>
  </conditionalFormatting>
  <hyperlinks>
    <hyperlink ref="A2" location="TOC!A1" display="Return to Table of Contents"/>
  </hyperlinks>
  <pageMargins left="0.25" right="0.25" top="0.75" bottom="0.75" header="0.3" footer="0.3"/>
  <pageSetup scale="90" orientation="portrait" r:id="rId1"/>
  <headerFooter>
    <oddHeader>&amp;L2011-12 and 2012-13 &amp;"Arial,Italic"Survey of Allied Dental Education&amp;"Arial,Regular"
Report 2: Dental Assisting Education Prorgrams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zoomScaleNormal="100" workbookViewId="0"/>
  </sheetViews>
  <sheetFormatPr defaultColWidth="9.109375" defaultRowHeight="13.2" x14ac:dyDescent="0.25"/>
  <cols>
    <col min="1" max="1" width="23.6640625" style="3" customWidth="1"/>
    <col min="2" max="2" width="22" style="3" customWidth="1"/>
    <col min="3" max="3" width="15.33203125" style="3" customWidth="1"/>
    <col min="4" max="4" width="9.88671875" style="3" bestFit="1" customWidth="1"/>
    <col min="5" max="5" width="9.109375" style="3"/>
    <col min="6" max="6" width="9.33203125" style="3" bestFit="1" customWidth="1"/>
    <col min="7" max="16384" width="9.109375" style="3"/>
  </cols>
  <sheetData>
    <row r="1" spans="1:6" x14ac:dyDescent="0.25">
      <c r="A1" s="2" t="s">
        <v>155</v>
      </c>
    </row>
    <row r="2" spans="1:6" x14ac:dyDescent="0.25">
      <c r="A2" s="4" t="s">
        <v>564</v>
      </c>
    </row>
    <row r="4" spans="1:6" ht="13.8" thickBot="1" x14ac:dyDescent="0.3"/>
    <row r="5" spans="1:6" x14ac:dyDescent="0.25">
      <c r="B5" s="3" t="s">
        <v>565</v>
      </c>
      <c r="C5" s="163">
        <v>10427</v>
      </c>
    </row>
    <row r="6" spans="1:6" ht="13.8" thickBot="1" x14ac:dyDescent="0.3">
      <c r="B6" s="3" t="s">
        <v>566</v>
      </c>
      <c r="C6" s="3">
        <v>7843</v>
      </c>
      <c r="F6" s="3">
        <f>7094+749</f>
        <v>7843</v>
      </c>
    </row>
    <row r="7" spans="1:6" ht="13.8" thickBot="1" x14ac:dyDescent="0.3">
      <c r="B7" s="3" t="s">
        <v>567</v>
      </c>
      <c r="C7" s="162">
        <v>8087</v>
      </c>
    </row>
    <row r="8" spans="1:6" x14ac:dyDescent="0.25">
      <c r="B8" s="164" t="s">
        <v>568</v>
      </c>
      <c r="C8" s="163">
        <v>7349</v>
      </c>
    </row>
    <row r="23" spans="1:4" x14ac:dyDescent="0.25">
      <c r="A23" s="27" t="s">
        <v>571</v>
      </c>
    </row>
    <row r="24" spans="1:4" x14ac:dyDescent="0.25">
      <c r="A24" s="165" t="s">
        <v>737</v>
      </c>
    </row>
    <row r="26" spans="1:4" x14ac:dyDescent="0.25">
      <c r="A26" s="2" t="s">
        <v>156</v>
      </c>
      <c r="D26" s="145"/>
    </row>
    <row r="31" spans="1:4" ht="13.8" thickBot="1" x14ac:dyDescent="0.3">
      <c r="D31" s="3" t="s">
        <v>569</v>
      </c>
    </row>
    <row r="32" spans="1:4" ht="13.8" thickBot="1" x14ac:dyDescent="0.3">
      <c r="C32" s="3" t="s">
        <v>565</v>
      </c>
      <c r="D32" s="166">
        <v>9075</v>
      </c>
    </row>
    <row r="33" spans="3:4" ht="13.8" thickBot="1" x14ac:dyDescent="0.3">
      <c r="C33" s="3" t="s">
        <v>566</v>
      </c>
      <c r="D33" s="167">
        <v>6612</v>
      </c>
    </row>
    <row r="34" spans="3:4" ht="13.8" thickBot="1" x14ac:dyDescent="0.3">
      <c r="C34" s="3" t="s">
        <v>567</v>
      </c>
      <c r="D34" s="168">
        <v>6949</v>
      </c>
    </row>
    <row r="35" spans="3:4" x14ac:dyDescent="0.25">
      <c r="C35" s="164" t="s">
        <v>568</v>
      </c>
      <c r="D35" s="169">
        <v>6272</v>
      </c>
    </row>
    <row r="49" spans="1:1" x14ac:dyDescent="0.25">
      <c r="A49" s="375" t="s">
        <v>763</v>
      </c>
    </row>
    <row r="50" spans="1:1" x14ac:dyDescent="0.25">
      <c r="A50" s="165" t="s">
        <v>737</v>
      </c>
    </row>
  </sheetData>
  <hyperlinks>
    <hyperlink ref="A2" location="TOC!A1" display="Return to Table to Contents"/>
  </hyperlinks>
  <pageMargins left="0.25" right="0.25" top="0.75" bottom="0.75" header="0.3" footer="0.3"/>
  <pageSetup scale="82" fitToHeight="0" orientation="portrait" r:id="rId1"/>
  <headerFooter>
    <oddHeader>&amp;L2011-12 &amp;"Arial,Italic"Survey of Allied Dental Education&amp;"Arial,Regular"
Report 2: Dental Assisting Education Programs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
  <sheetViews>
    <sheetView zoomScaleNormal="100" workbookViewId="0"/>
  </sheetViews>
  <sheetFormatPr defaultColWidth="9.109375" defaultRowHeight="13.2" x14ac:dyDescent="0.25"/>
  <cols>
    <col min="1" max="1" width="34.88671875" style="5" customWidth="1"/>
    <col min="2" max="2" width="111.88671875" style="6" customWidth="1"/>
    <col min="3" max="16384" width="9.109375" style="3"/>
  </cols>
  <sheetData>
    <row r="1" spans="1:2" x14ac:dyDescent="0.25">
      <c r="A1" s="5" t="s">
        <v>1</v>
      </c>
    </row>
    <row r="2" spans="1:2" x14ac:dyDescent="0.25">
      <c r="A2" s="7" t="s">
        <v>10</v>
      </c>
    </row>
    <row r="3" spans="1:2" x14ac:dyDescent="0.25">
      <c r="A3" s="5" t="s">
        <v>11</v>
      </c>
      <c r="B3" s="6" t="s">
        <v>12</v>
      </c>
    </row>
    <row r="5" spans="1:2" ht="52.8" x14ac:dyDescent="0.25">
      <c r="A5" s="8" t="s">
        <v>13</v>
      </c>
      <c r="B5" s="6" t="s">
        <v>14</v>
      </c>
    </row>
    <row r="7" spans="1:2" x14ac:dyDescent="0.25">
      <c r="A7" s="400" t="s">
        <v>15</v>
      </c>
      <c r="B7" s="401" t="s">
        <v>16</v>
      </c>
    </row>
    <row r="8" spans="1:2" x14ac:dyDescent="0.25">
      <c r="A8" s="400"/>
      <c r="B8" s="401"/>
    </row>
    <row r="10" spans="1:2" ht="66" x14ac:dyDescent="0.25">
      <c r="A10" s="8" t="s">
        <v>17</v>
      </c>
      <c r="B10" s="9" t="s">
        <v>18</v>
      </c>
    </row>
    <row r="12" spans="1:2" ht="26.4" x14ac:dyDescent="0.25">
      <c r="A12" s="8" t="s">
        <v>19</v>
      </c>
      <c r="B12" s="389" t="s">
        <v>767</v>
      </c>
    </row>
    <row r="13" spans="1:2" x14ac:dyDescent="0.25">
      <c r="B13" s="10"/>
    </row>
    <row r="14" spans="1:2" ht="26.4" x14ac:dyDescent="0.25">
      <c r="B14" s="389" t="s">
        <v>768</v>
      </c>
    </row>
    <row r="15" spans="1:2" x14ac:dyDescent="0.25">
      <c r="B15" s="10"/>
    </row>
    <row r="16" spans="1:2" ht="26.4" x14ac:dyDescent="0.25">
      <c r="B16" s="389" t="s">
        <v>769</v>
      </c>
    </row>
    <row r="17" spans="1:2" x14ac:dyDescent="0.25">
      <c r="B17" s="10"/>
    </row>
    <row r="18" spans="1:2" x14ac:dyDescent="0.25">
      <c r="B18" s="389" t="s">
        <v>770</v>
      </c>
    </row>
    <row r="19" spans="1:2" x14ac:dyDescent="0.25">
      <c r="B19" s="10"/>
    </row>
    <row r="20" spans="1:2" ht="26.4" x14ac:dyDescent="0.25">
      <c r="B20" s="389" t="s">
        <v>771</v>
      </c>
    </row>
    <row r="21" spans="1:2" x14ac:dyDescent="0.25">
      <c r="B21" s="10"/>
    </row>
    <row r="22" spans="1:2" x14ac:dyDescent="0.25">
      <c r="B22" s="389" t="s">
        <v>772</v>
      </c>
    </row>
    <row r="24" spans="1:2" x14ac:dyDescent="0.25">
      <c r="B24" s="6" t="s">
        <v>773</v>
      </c>
    </row>
    <row r="26" spans="1:2" x14ac:dyDescent="0.25">
      <c r="B26" s="6" t="s">
        <v>774</v>
      </c>
    </row>
    <row r="28" spans="1:2" ht="26.4" x14ac:dyDescent="0.25">
      <c r="B28" s="6" t="s">
        <v>775</v>
      </c>
    </row>
    <row r="30" spans="1:2" x14ac:dyDescent="0.25">
      <c r="A30" s="5" t="s">
        <v>20</v>
      </c>
      <c r="B30" s="9" t="s">
        <v>21</v>
      </c>
    </row>
    <row r="32" spans="1:2" x14ac:dyDescent="0.25">
      <c r="A32" s="5" t="s">
        <v>22</v>
      </c>
      <c r="B32" s="6" t="s">
        <v>23</v>
      </c>
    </row>
    <row r="34" spans="1:2" x14ac:dyDescent="0.25">
      <c r="A34" s="5" t="s">
        <v>24</v>
      </c>
      <c r="B34" s="6" t="s">
        <v>25</v>
      </c>
    </row>
    <row r="36" spans="1:2" ht="26.4" x14ac:dyDescent="0.25">
      <c r="A36" s="8" t="s">
        <v>26</v>
      </c>
      <c r="B36" s="6" t="s">
        <v>27</v>
      </c>
    </row>
    <row r="38" spans="1:2" ht="26.4" x14ac:dyDescent="0.25">
      <c r="A38" s="8" t="s">
        <v>28</v>
      </c>
      <c r="B38" s="6" t="s">
        <v>29</v>
      </c>
    </row>
    <row r="40" spans="1:2" x14ac:dyDescent="0.25">
      <c r="A40" s="5" t="s">
        <v>30</v>
      </c>
      <c r="B40" s="9" t="s">
        <v>31</v>
      </c>
    </row>
    <row r="41" spans="1:2" x14ac:dyDescent="0.25">
      <c r="B41" s="9"/>
    </row>
    <row r="42" spans="1:2" x14ac:dyDescent="0.25">
      <c r="A42" s="5" t="s">
        <v>32</v>
      </c>
      <c r="B42" s="6" t="s">
        <v>33</v>
      </c>
    </row>
    <row r="44" spans="1:2" ht="39.6" x14ac:dyDescent="0.25">
      <c r="A44" s="8" t="s">
        <v>34</v>
      </c>
      <c r="B44" s="9" t="s">
        <v>35</v>
      </c>
    </row>
    <row r="45" spans="1:2" ht="39.6" x14ac:dyDescent="0.25">
      <c r="B45" s="11" t="s">
        <v>36</v>
      </c>
    </row>
    <row r="46" spans="1:2" ht="26.4" x14ac:dyDescent="0.25">
      <c r="B46" s="11" t="s">
        <v>37</v>
      </c>
    </row>
    <row r="48" spans="1:2" ht="26.4" x14ac:dyDescent="0.25">
      <c r="A48" s="8" t="s">
        <v>38</v>
      </c>
      <c r="B48" s="6" t="s">
        <v>39</v>
      </c>
    </row>
    <row r="50" spans="1:5" ht="26.4" x14ac:dyDescent="0.25">
      <c r="A50" s="5" t="s">
        <v>40</v>
      </c>
      <c r="B50" s="6" t="s">
        <v>41</v>
      </c>
    </row>
    <row r="52" spans="1:5" x14ac:dyDescent="0.25">
      <c r="A52" s="5" t="s">
        <v>42</v>
      </c>
      <c r="B52" s="3" t="s">
        <v>43</v>
      </c>
    </row>
    <row r="54" spans="1:5" x14ac:dyDescent="0.25">
      <c r="B54" s="9"/>
      <c r="C54" s="9"/>
      <c r="D54" s="9"/>
      <c r="E54" s="9"/>
    </row>
    <row r="55" spans="1:5" x14ac:dyDescent="0.25">
      <c r="B55" s="9"/>
      <c r="C55" s="9"/>
      <c r="D55" s="9"/>
      <c r="E55" s="9"/>
    </row>
    <row r="56" spans="1:5" x14ac:dyDescent="0.25">
      <c r="B56" s="9"/>
      <c r="C56" s="9"/>
      <c r="D56" s="9"/>
      <c r="E56" s="9"/>
    </row>
    <row r="57" spans="1:5" x14ac:dyDescent="0.25">
      <c r="B57" s="9"/>
      <c r="C57" s="9"/>
      <c r="D57" s="9"/>
      <c r="E57" s="9"/>
    </row>
    <row r="58" spans="1:5" x14ac:dyDescent="0.25">
      <c r="B58" s="9"/>
      <c r="C58" s="9"/>
      <c r="D58" s="9"/>
      <c r="E58" s="9"/>
    </row>
    <row r="59" spans="1:5" x14ac:dyDescent="0.25">
      <c r="B59" s="9"/>
      <c r="C59" s="9"/>
      <c r="D59" s="9"/>
      <c r="E59" s="9"/>
    </row>
    <row r="60" spans="1:5" x14ac:dyDescent="0.25">
      <c r="B60" s="9"/>
      <c r="C60" s="9"/>
      <c r="D60" s="9"/>
      <c r="E60" s="9"/>
    </row>
    <row r="61" spans="1:5" x14ac:dyDescent="0.25">
      <c r="B61" s="9"/>
      <c r="C61" s="9"/>
      <c r="D61" s="9"/>
      <c r="E61" s="9"/>
    </row>
    <row r="62" spans="1:5" x14ac:dyDescent="0.25">
      <c r="B62" s="9"/>
      <c r="C62" s="9"/>
      <c r="D62" s="9"/>
      <c r="E62" s="9"/>
    </row>
    <row r="63" spans="1:5" x14ac:dyDescent="0.25">
      <c r="B63" s="9"/>
      <c r="C63" s="9"/>
      <c r="D63" s="9"/>
      <c r="E63" s="9"/>
    </row>
    <row r="64" spans="1:5" x14ac:dyDescent="0.25">
      <c r="B64" s="9"/>
      <c r="C64" s="9"/>
      <c r="D64" s="9"/>
      <c r="E64" s="9"/>
    </row>
    <row r="65" spans="2:5" x14ac:dyDescent="0.25">
      <c r="B65" s="9"/>
      <c r="C65" s="9"/>
      <c r="D65" s="9"/>
      <c r="E65" s="9"/>
    </row>
    <row r="66" spans="2:5" x14ac:dyDescent="0.25">
      <c r="B66" s="9"/>
      <c r="C66" s="9"/>
      <c r="D66" s="9"/>
      <c r="E66" s="9"/>
    </row>
    <row r="67" spans="2:5" x14ac:dyDescent="0.25">
      <c r="B67" s="9"/>
      <c r="C67" s="9"/>
      <c r="D67" s="9"/>
      <c r="E67" s="9"/>
    </row>
    <row r="68" spans="2:5" x14ac:dyDescent="0.25">
      <c r="B68" s="9"/>
      <c r="C68" s="9"/>
      <c r="D68" s="9"/>
      <c r="E68" s="9"/>
    </row>
    <row r="69" spans="2:5" x14ac:dyDescent="0.25">
      <c r="B69" s="9"/>
      <c r="C69" s="9"/>
      <c r="D69" s="9"/>
      <c r="E69" s="9"/>
    </row>
    <row r="70" spans="2:5" x14ac:dyDescent="0.25">
      <c r="B70" s="9"/>
      <c r="C70" s="9"/>
      <c r="D70" s="9"/>
      <c r="E70" s="9"/>
    </row>
    <row r="71" spans="2:5" x14ac:dyDescent="0.25">
      <c r="B71" s="9"/>
      <c r="C71" s="9"/>
      <c r="D71" s="9"/>
      <c r="E71" s="9"/>
    </row>
    <row r="72" spans="2:5" x14ac:dyDescent="0.25">
      <c r="B72" s="9"/>
      <c r="C72" s="9"/>
      <c r="D72" s="9"/>
      <c r="E72" s="9"/>
    </row>
    <row r="73" spans="2:5" x14ac:dyDescent="0.25">
      <c r="B73" s="9"/>
      <c r="C73" s="9"/>
      <c r="D73" s="9"/>
      <c r="E73" s="9"/>
    </row>
    <row r="74" spans="2:5" x14ac:dyDescent="0.25">
      <c r="B74" s="9"/>
      <c r="C74" s="9"/>
      <c r="D74" s="9"/>
      <c r="E74" s="9"/>
    </row>
    <row r="75" spans="2:5" x14ac:dyDescent="0.25">
      <c r="B75" s="9"/>
      <c r="C75" s="9"/>
      <c r="D75" s="9"/>
      <c r="E75" s="9"/>
    </row>
    <row r="76" spans="2:5" x14ac:dyDescent="0.25">
      <c r="B76" s="9"/>
      <c r="C76" s="9"/>
      <c r="D76" s="9"/>
      <c r="E76" s="9"/>
    </row>
    <row r="77" spans="2:5" x14ac:dyDescent="0.25">
      <c r="B77" s="9"/>
      <c r="C77" s="9"/>
      <c r="D77" s="9"/>
      <c r="E77" s="9"/>
    </row>
    <row r="78" spans="2:5" x14ac:dyDescent="0.25">
      <c r="B78" s="9"/>
      <c r="C78" s="9"/>
      <c r="D78" s="9"/>
      <c r="E78" s="9"/>
    </row>
    <row r="79" spans="2:5" x14ac:dyDescent="0.25">
      <c r="B79" s="9"/>
      <c r="C79" s="9"/>
      <c r="D79" s="9"/>
      <c r="E79" s="9"/>
    </row>
    <row r="80" spans="2:5" x14ac:dyDescent="0.25">
      <c r="B80" s="9"/>
      <c r="C80" s="9"/>
      <c r="D80" s="9"/>
      <c r="E80" s="9"/>
    </row>
    <row r="81" spans="2:5" x14ac:dyDescent="0.25">
      <c r="B81" s="9"/>
      <c r="C81" s="9"/>
      <c r="D81" s="9"/>
      <c r="E81" s="9"/>
    </row>
    <row r="82" spans="2:5" x14ac:dyDescent="0.25">
      <c r="B82" s="9"/>
      <c r="C82" s="9"/>
      <c r="D82" s="9"/>
      <c r="E82" s="9"/>
    </row>
    <row r="83" spans="2:5" x14ac:dyDescent="0.25">
      <c r="B83" s="9"/>
      <c r="C83" s="9"/>
      <c r="D83" s="9"/>
      <c r="E83" s="9"/>
    </row>
    <row r="84" spans="2:5" x14ac:dyDescent="0.25">
      <c r="B84" s="9"/>
      <c r="C84" s="9"/>
      <c r="D84" s="9"/>
      <c r="E84" s="9"/>
    </row>
    <row r="85" spans="2:5" x14ac:dyDescent="0.25">
      <c r="B85" s="9"/>
      <c r="C85" s="9"/>
      <c r="D85" s="9"/>
      <c r="E85" s="9"/>
    </row>
    <row r="86" spans="2:5" x14ac:dyDescent="0.25">
      <c r="B86" s="9"/>
      <c r="C86" s="9"/>
      <c r="D86" s="9"/>
      <c r="E86" s="9"/>
    </row>
    <row r="87" spans="2:5" x14ac:dyDescent="0.25">
      <c r="B87" s="9"/>
      <c r="C87" s="9"/>
      <c r="D87" s="9"/>
      <c r="E87" s="9"/>
    </row>
    <row r="88" spans="2:5" x14ac:dyDescent="0.25">
      <c r="B88" s="9"/>
      <c r="C88" s="9"/>
      <c r="D88" s="9"/>
      <c r="E88" s="9"/>
    </row>
    <row r="89" spans="2:5" x14ac:dyDescent="0.25">
      <c r="B89" s="9"/>
      <c r="C89" s="9"/>
      <c r="D89" s="9"/>
      <c r="E89" s="9"/>
    </row>
    <row r="90" spans="2:5" x14ac:dyDescent="0.25">
      <c r="B90" s="9"/>
      <c r="C90" s="9"/>
      <c r="D90" s="9"/>
      <c r="E90" s="9"/>
    </row>
    <row r="91" spans="2:5" x14ac:dyDescent="0.25">
      <c r="B91" s="9"/>
      <c r="C91" s="9"/>
      <c r="D91" s="9"/>
      <c r="E91" s="9"/>
    </row>
    <row r="92" spans="2:5" x14ac:dyDescent="0.25">
      <c r="B92" s="9"/>
      <c r="C92" s="9"/>
      <c r="D92" s="9"/>
      <c r="E92" s="9"/>
    </row>
    <row r="93" spans="2:5" x14ac:dyDescent="0.25">
      <c r="B93" s="9"/>
      <c r="C93" s="9"/>
      <c r="D93" s="9"/>
      <c r="E93" s="9"/>
    </row>
    <row r="94" spans="2:5" x14ac:dyDescent="0.25">
      <c r="B94" s="9"/>
      <c r="C94" s="9"/>
      <c r="D94" s="9"/>
      <c r="E94" s="9"/>
    </row>
    <row r="95" spans="2:5" x14ac:dyDescent="0.25">
      <c r="B95" s="9"/>
      <c r="C95" s="9"/>
      <c r="D95" s="9"/>
      <c r="E95" s="9"/>
    </row>
    <row r="96" spans="2:5" x14ac:dyDescent="0.25">
      <c r="B96" s="9"/>
      <c r="C96" s="9"/>
      <c r="D96" s="9"/>
      <c r="E96" s="9"/>
    </row>
    <row r="97" spans="2:5" x14ac:dyDescent="0.25">
      <c r="B97" s="9"/>
      <c r="C97" s="9"/>
      <c r="D97" s="9"/>
      <c r="E97" s="9"/>
    </row>
    <row r="98" spans="2:5" x14ac:dyDescent="0.25">
      <c r="B98" s="9"/>
      <c r="C98" s="9"/>
      <c r="D98" s="9"/>
      <c r="E98" s="9"/>
    </row>
    <row r="99" spans="2:5" x14ac:dyDescent="0.25">
      <c r="B99" s="9"/>
      <c r="C99" s="9"/>
      <c r="D99" s="9"/>
      <c r="E99" s="9"/>
    </row>
    <row r="100" spans="2:5" x14ac:dyDescent="0.25">
      <c r="B100" s="9"/>
      <c r="C100" s="9"/>
      <c r="D100" s="9"/>
      <c r="E100" s="9"/>
    </row>
    <row r="101" spans="2:5" x14ac:dyDescent="0.25">
      <c r="B101" s="9"/>
      <c r="C101" s="9"/>
      <c r="D101" s="9"/>
      <c r="E101" s="9"/>
    </row>
    <row r="102" spans="2:5" x14ac:dyDescent="0.25">
      <c r="B102" s="9"/>
      <c r="C102" s="9"/>
      <c r="D102" s="9"/>
      <c r="E102" s="9"/>
    </row>
    <row r="103" spans="2:5" x14ac:dyDescent="0.25">
      <c r="B103" s="9"/>
      <c r="C103" s="9"/>
      <c r="D103" s="9"/>
      <c r="E103" s="9"/>
    </row>
    <row r="104" spans="2:5" x14ac:dyDescent="0.25">
      <c r="B104" s="9"/>
      <c r="C104" s="9"/>
      <c r="D104" s="9"/>
      <c r="E104" s="9"/>
    </row>
  </sheetData>
  <mergeCells count="2">
    <mergeCell ref="A7:A8"/>
    <mergeCell ref="B7:B8"/>
  </mergeCells>
  <hyperlinks>
    <hyperlink ref="A2" location="TOC!A1" display="Return to Table of Contents"/>
  </hyperlinks>
  <pageMargins left="0.25" right="0.25" top="0.75" bottom="0.75" header="0.3" footer="0.3"/>
  <pageSetup scale="71" orientation="portrait" r:id="rId1"/>
  <headerFooter>
    <oddHeader xml:space="preserve">&amp;L2011-12 and 2012-13 &amp;"Arial,Italic"Survey of Allied Dental Education&amp;"Arial,Regular"
Report 2: Dental Assisting Education Programs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6"/>
  <sheetViews>
    <sheetView zoomScaleNormal="100" workbookViewId="0">
      <pane xSplit="2" ySplit="3" topLeftCell="C4" activePane="bottomRight" state="frozen"/>
      <selection pane="topRight" activeCell="C1" sqref="C1"/>
      <selection pane="bottomLeft" activeCell="A5" sqref="A5"/>
      <selection pane="bottomRight"/>
    </sheetView>
  </sheetViews>
  <sheetFormatPr defaultColWidth="9.109375" defaultRowHeight="13.2" x14ac:dyDescent="0.25"/>
  <cols>
    <col min="1" max="1" width="5.44140625" style="55" customWidth="1"/>
    <col min="2" max="2" width="52.88671875" style="3" customWidth="1"/>
    <col min="3" max="3" width="10.6640625" style="69" customWidth="1"/>
    <col min="4" max="4" width="12.109375" style="69" customWidth="1"/>
    <col min="5" max="5" width="10.6640625" style="69" customWidth="1"/>
    <col min="6" max="6" width="11.5546875" style="69" customWidth="1"/>
    <col min="7" max="7" width="9.6640625" style="69" customWidth="1"/>
    <col min="8" max="8" width="12.88671875" style="69" customWidth="1"/>
    <col min="9" max="9" width="12.44140625" style="69" customWidth="1"/>
    <col min="10" max="10" width="10.5546875" style="69" customWidth="1"/>
    <col min="11" max="11" width="9.33203125" style="69" customWidth="1"/>
    <col min="12" max="12" width="11.88671875" style="69" customWidth="1"/>
    <col min="13" max="16384" width="9.109375" style="3"/>
  </cols>
  <sheetData>
    <row r="1" spans="1:12" x14ac:dyDescent="0.25">
      <c r="A1" s="89" t="s">
        <v>141</v>
      </c>
    </row>
    <row r="2" spans="1:12" ht="13.8" thickBot="1" x14ac:dyDescent="0.3">
      <c r="A2" s="410" t="s">
        <v>10</v>
      </c>
      <c r="B2" s="410"/>
    </row>
    <row r="3" spans="1:12" s="332" customFormat="1" ht="40.200000000000003" thickBot="1" x14ac:dyDescent="0.3">
      <c r="A3" s="381" t="s">
        <v>178</v>
      </c>
      <c r="B3" s="90" t="s">
        <v>179</v>
      </c>
      <c r="C3" s="381" t="s">
        <v>459</v>
      </c>
      <c r="D3" s="381" t="s">
        <v>487</v>
      </c>
      <c r="E3" s="381" t="s">
        <v>488</v>
      </c>
      <c r="F3" s="381" t="s">
        <v>489</v>
      </c>
      <c r="G3" s="381" t="s">
        <v>758</v>
      </c>
      <c r="H3" s="381" t="s">
        <v>490</v>
      </c>
      <c r="I3" s="381" t="s">
        <v>491</v>
      </c>
      <c r="J3" s="381" t="s">
        <v>492</v>
      </c>
      <c r="K3" s="381" t="s">
        <v>184</v>
      </c>
      <c r="L3" s="381" t="s">
        <v>493</v>
      </c>
    </row>
    <row r="4" spans="1:12" s="14" customFormat="1" ht="14.25" customHeight="1" x14ac:dyDescent="0.25">
      <c r="A4" s="337" t="s">
        <v>44</v>
      </c>
      <c r="B4" s="336" t="s">
        <v>215</v>
      </c>
      <c r="C4" s="337">
        <v>50</v>
      </c>
      <c r="D4" s="337">
        <v>7</v>
      </c>
      <c r="E4" s="337">
        <v>0</v>
      </c>
      <c r="F4" s="337">
        <v>0</v>
      </c>
      <c r="G4" s="337">
        <v>0</v>
      </c>
      <c r="H4" s="337">
        <v>0</v>
      </c>
      <c r="I4" s="337">
        <v>0</v>
      </c>
      <c r="J4" s="337">
        <v>0</v>
      </c>
      <c r="K4" s="337">
        <v>0</v>
      </c>
      <c r="L4" s="337">
        <v>57</v>
      </c>
    </row>
    <row r="5" spans="1:12" s="14" customFormat="1" ht="14.25" customHeight="1" x14ac:dyDescent="0.25">
      <c r="A5" s="337" t="s">
        <v>44</v>
      </c>
      <c r="B5" s="336" t="s">
        <v>285</v>
      </c>
      <c r="C5" s="337">
        <v>11</v>
      </c>
      <c r="D5" s="337">
        <v>3</v>
      </c>
      <c r="E5" s="337">
        <v>6</v>
      </c>
      <c r="F5" s="337">
        <v>0</v>
      </c>
      <c r="G5" s="337">
        <v>0</v>
      </c>
      <c r="H5" s="337">
        <v>0</v>
      </c>
      <c r="I5" s="337">
        <v>0</v>
      </c>
      <c r="J5" s="337">
        <v>0</v>
      </c>
      <c r="K5" s="337">
        <v>0</v>
      </c>
      <c r="L5" s="337">
        <v>20</v>
      </c>
    </row>
    <row r="6" spans="1:12" s="14" customFormat="1" ht="14.25" customHeight="1" x14ac:dyDescent="0.25">
      <c r="A6" s="337" t="s">
        <v>44</v>
      </c>
      <c r="B6" s="336" t="s">
        <v>286</v>
      </c>
      <c r="C6" s="337">
        <v>0</v>
      </c>
      <c r="D6" s="337">
        <v>1</v>
      </c>
      <c r="E6" s="337">
        <v>11</v>
      </c>
      <c r="F6" s="337">
        <v>6</v>
      </c>
      <c r="G6" s="337">
        <v>2</v>
      </c>
      <c r="H6" s="337">
        <v>2</v>
      </c>
      <c r="I6" s="337">
        <v>0</v>
      </c>
      <c r="J6" s="337">
        <v>2</v>
      </c>
      <c r="K6" s="337">
        <v>0</v>
      </c>
      <c r="L6" s="337">
        <v>24</v>
      </c>
    </row>
    <row r="7" spans="1:12" s="14" customFormat="1" ht="14.25" customHeight="1" x14ac:dyDescent="0.25">
      <c r="A7" s="337" t="s">
        <v>44</v>
      </c>
      <c r="B7" s="336" t="s">
        <v>287</v>
      </c>
      <c r="C7" s="337">
        <v>0</v>
      </c>
      <c r="D7" s="337">
        <v>0</v>
      </c>
      <c r="E7" s="337">
        <v>8</v>
      </c>
      <c r="F7" s="337">
        <v>14</v>
      </c>
      <c r="G7" s="337">
        <v>1</v>
      </c>
      <c r="H7" s="337">
        <v>5</v>
      </c>
      <c r="I7" s="337">
        <v>1</v>
      </c>
      <c r="J7" s="337">
        <v>1</v>
      </c>
      <c r="K7" s="337">
        <v>0</v>
      </c>
      <c r="L7" s="337">
        <v>30</v>
      </c>
    </row>
    <row r="8" spans="1:12" s="14" customFormat="1" ht="14.25" customHeight="1" x14ac:dyDescent="0.25">
      <c r="A8" s="337" t="s">
        <v>44</v>
      </c>
      <c r="B8" s="336" t="s">
        <v>288</v>
      </c>
      <c r="C8" s="337">
        <v>19</v>
      </c>
      <c r="D8" s="337">
        <v>0</v>
      </c>
      <c r="E8" s="337">
        <v>0</v>
      </c>
      <c r="F8" s="337">
        <v>0</v>
      </c>
      <c r="G8" s="337">
        <v>0</v>
      </c>
      <c r="H8" s="337">
        <v>0</v>
      </c>
      <c r="I8" s="337">
        <v>1</v>
      </c>
      <c r="J8" s="337">
        <v>0</v>
      </c>
      <c r="K8" s="337">
        <v>0</v>
      </c>
      <c r="L8" s="337">
        <v>20</v>
      </c>
    </row>
    <row r="9" spans="1:12" s="14" customFormat="1" ht="14.25" customHeight="1" x14ac:dyDescent="0.25">
      <c r="A9" s="337" t="s">
        <v>44</v>
      </c>
      <c r="B9" s="336" t="s">
        <v>187</v>
      </c>
      <c r="C9" s="337">
        <v>1</v>
      </c>
      <c r="D9" s="337">
        <v>0</v>
      </c>
      <c r="E9" s="337">
        <v>4</v>
      </c>
      <c r="F9" s="337">
        <v>15</v>
      </c>
      <c r="G9" s="337">
        <v>1</v>
      </c>
      <c r="H9" s="337">
        <v>0</v>
      </c>
      <c r="I9" s="337">
        <v>0</v>
      </c>
      <c r="J9" s="337">
        <v>0</v>
      </c>
      <c r="K9" s="337">
        <v>0</v>
      </c>
      <c r="L9" s="337">
        <v>21</v>
      </c>
    </row>
    <row r="10" spans="1:12" s="14" customFormat="1" ht="14.25" customHeight="1" x14ac:dyDescent="0.25">
      <c r="A10" s="337" t="s">
        <v>46</v>
      </c>
      <c r="B10" s="336" t="s">
        <v>289</v>
      </c>
      <c r="C10" s="337">
        <v>3</v>
      </c>
      <c r="D10" s="337">
        <v>1</v>
      </c>
      <c r="E10" s="337">
        <v>4</v>
      </c>
      <c r="F10" s="337">
        <v>3</v>
      </c>
      <c r="G10" s="337">
        <v>1</v>
      </c>
      <c r="H10" s="337">
        <v>3</v>
      </c>
      <c r="I10" s="337">
        <v>2</v>
      </c>
      <c r="J10" s="337">
        <v>1</v>
      </c>
      <c r="K10" s="337">
        <v>0</v>
      </c>
      <c r="L10" s="337">
        <v>18</v>
      </c>
    </row>
    <row r="11" spans="1:12" s="14" customFormat="1" ht="14.25" customHeight="1" x14ac:dyDescent="0.25">
      <c r="A11" s="337" t="s">
        <v>48</v>
      </c>
      <c r="B11" s="336" t="s">
        <v>189</v>
      </c>
      <c r="C11" s="337">
        <v>0</v>
      </c>
      <c r="D11" s="337">
        <v>3</v>
      </c>
      <c r="E11" s="337">
        <v>6</v>
      </c>
      <c r="F11" s="337">
        <v>9</v>
      </c>
      <c r="G11" s="337">
        <v>4</v>
      </c>
      <c r="H11" s="337">
        <v>3</v>
      </c>
      <c r="I11" s="337">
        <v>2</v>
      </c>
      <c r="J11" s="337">
        <v>1</v>
      </c>
      <c r="K11" s="337">
        <v>1</v>
      </c>
      <c r="L11" s="337">
        <v>29</v>
      </c>
    </row>
    <row r="12" spans="1:12" s="14" customFormat="1" ht="14.25" customHeight="1" x14ac:dyDescent="0.25">
      <c r="A12" s="337" t="s">
        <v>48</v>
      </c>
      <c r="B12" s="336" t="s">
        <v>190</v>
      </c>
      <c r="C12" s="337">
        <v>4</v>
      </c>
      <c r="D12" s="337">
        <v>1</v>
      </c>
      <c r="E12" s="337">
        <v>5</v>
      </c>
      <c r="F12" s="337">
        <v>6</v>
      </c>
      <c r="G12" s="337">
        <v>2</v>
      </c>
      <c r="H12" s="337">
        <v>3</v>
      </c>
      <c r="I12" s="337">
        <v>2</v>
      </c>
      <c r="J12" s="337">
        <v>0</v>
      </c>
      <c r="K12" s="337">
        <v>0</v>
      </c>
      <c r="L12" s="337">
        <v>23</v>
      </c>
    </row>
    <row r="13" spans="1:12" s="14" customFormat="1" ht="14.25" customHeight="1" x14ac:dyDescent="0.25">
      <c r="A13" s="337" t="s">
        <v>48</v>
      </c>
      <c r="B13" s="336" t="s">
        <v>191</v>
      </c>
      <c r="C13" s="337">
        <v>0</v>
      </c>
      <c r="D13" s="337">
        <v>0</v>
      </c>
      <c r="E13" s="337">
        <v>1</v>
      </c>
      <c r="F13" s="337">
        <v>2</v>
      </c>
      <c r="G13" s="337">
        <v>0</v>
      </c>
      <c r="H13" s="337">
        <v>0</v>
      </c>
      <c r="I13" s="337">
        <v>0</v>
      </c>
      <c r="J13" s="337">
        <v>1</v>
      </c>
      <c r="K13" s="337">
        <v>0</v>
      </c>
      <c r="L13" s="337">
        <v>4</v>
      </c>
    </row>
    <row r="14" spans="1:12" s="14" customFormat="1" ht="14.25" customHeight="1" x14ac:dyDescent="0.25">
      <c r="A14" s="337" t="s">
        <v>50</v>
      </c>
      <c r="B14" s="336" t="s">
        <v>290</v>
      </c>
      <c r="C14" s="337">
        <v>7</v>
      </c>
      <c r="D14" s="337">
        <v>4</v>
      </c>
      <c r="E14" s="337">
        <v>2</v>
      </c>
      <c r="F14" s="337">
        <v>1</v>
      </c>
      <c r="G14" s="337">
        <v>1</v>
      </c>
      <c r="H14" s="337">
        <v>0</v>
      </c>
      <c r="I14" s="337">
        <v>0</v>
      </c>
      <c r="J14" s="337">
        <v>0</v>
      </c>
      <c r="K14" s="337">
        <v>0</v>
      </c>
      <c r="L14" s="337">
        <v>15</v>
      </c>
    </row>
    <row r="15" spans="1:12" s="14" customFormat="1" ht="14.25" customHeight="1" x14ac:dyDescent="0.25">
      <c r="A15" s="337" t="s">
        <v>50</v>
      </c>
      <c r="B15" s="336" t="s">
        <v>291</v>
      </c>
      <c r="C15" s="337">
        <v>1</v>
      </c>
      <c r="D15" s="337">
        <v>1</v>
      </c>
      <c r="E15" s="337">
        <v>6</v>
      </c>
      <c r="F15" s="337">
        <v>11</v>
      </c>
      <c r="G15" s="337">
        <v>3</v>
      </c>
      <c r="H15" s="337">
        <v>2</v>
      </c>
      <c r="I15" s="337">
        <v>2</v>
      </c>
      <c r="J15" s="337">
        <v>0</v>
      </c>
      <c r="K15" s="337">
        <v>0</v>
      </c>
      <c r="L15" s="337">
        <v>26</v>
      </c>
    </row>
    <row r="16" spans="1:12" s="14" customFormat="1" ht="14.25" customHeight="1" x14ac:dyDescent="0.25">
      <c r="A16" s="337" t="s">
        <v>52</v>
      </c>
      <c r="B16" s="336" t="s">
        <v>192</v>
      </c>
      <c r="C16" s="337">
        <v>10</v>
      </c>
      <c r="D16" s="337">
        <v>0</v>
      </c>
      <c r="E16" s="337">
        <v>11</v>
      </c>
      <c r="F16" s="337">
        <v>15</v>
      </c>
      <c r="G16" s="337">
        <v>3</v>
      </c>
      <c r="H16" s="337">
        <v>3</v>
      </c>
      <c r="I16" s="337">
        <v>0</v>
      </c>
      <c r="J16" s="337">
        <v>1</v>
      </c>
      <c r="K16" s="337">
        <v>0</v>
      </c>
      <c r="L16" s="337">
        <v>43</v>
      </c>
    </row>
    <row r="17" spans="1:12" s="14" customFormat="1" ht="14.25" customHeight="1" x14ac:dyDescent="0.25">
      <c r="A17" s="337" t="s">
        <v>52</v>
      </c>
      <c r="B17" s="336" t="s">
        <v>292</v>
      </c>
      <c r="C17" s="337">
        <v>9</v>
      </c>
      <c r="D17" s="337">
        <v>4</v>
      </c>
      <c r="E17" s="337">
        <v>3</v>
      </c>
      <c r="F17" s="337">
        <v>3</v>
      </c>
      <c r="G17" s="337">
        <v>1</v>
      </c>
      <c r="H17" s="337">
        <v>0</v>
      </c>
      <c r="I17" s="337">
        <v>0</v>
      </c>
      <c r="J17" s="337">
        <v>1</v>
      </c>
      <c r="K17" s="337">
        <v>0</v>
      </c>
      <c r="L17" s="337">
        <v>21</v>
      </c>
    </row>
    <row r="18" spans="1:12" s="14" customFormat="1" ht="14.25" customHeight="1" x14ac:dyDescent="0.25">
      <c r="A18" s="337" t="s">
        <v>52</v>
      </c>
      <c r="B18" s="336" t="s">
        <v>293</v>
      </c>
      <c r="C18" s="337">
        <v>23</v>
      </c>
      <c r="D18" s="337">
        <v>7</v>
      </c>
      <c r="E18" s="337">
        <v>3</v>
      </c>
      <c r="F18" s="337">
        <v>10</v>
      </c>
      <c r="G18" s="337">
        <v>6</v>
      </c>
      <c r="H18" s="337">
        <v>0</v>
      </c>
      <c r="I18" s="337">
        <v>1</v>
      </c>
      <c r="J18" s="337">
        <v>4</v>
      </c>
      <c r="K18" s="337">
        <v>0</v>
      </c>
      <c r="L18" s="337">
        <v>54</v>
      </c>
    </row>
    <row r="19" spans="1:12" s="14" customFormat="1" ht="14.25" customHeight="1" x14ac:dyDescent="0.25">
      <c r="A19" s="337" t="s">
        <v>52</v>
      </c>
      <c r="B19" s="336" t="s">
        <v>294</v>
      </c>
      <c r="C19" s="337">
        <v>6</v>
      </c>
      <c r="D19" s="337">
        <v>0</v>
      </c>
      <c r="E19" s="337">
        <v>1</v>
      </c>
      <c r="F19" s="337">
        <v>7</v>
      </c>
      <c r="G19" s="337">
        <v>2</v>
      </c>
      <c r="H19" s="337">
        <v>4</v>
      </c>
      <c r="I19" s="337">
        <v>0</v>
      </c>
      <c r="J19" s="337">
        <v>0</v>
      </c>
      <c r="K19" s="337">
        <v>0</v>
      </c>
      <c r="L19" s="337">
        <v>20</v>
      </c>
    </row>
    <row r="20" spans="1:12" s="14" customFormat="1" ht="14.25" customHeight="1" x14ac:dyDescent="0.25">
      <c r="A20" s="337" t="s">
        <v>52</v>
      </c>
      <c r="B20" s="336" t="s">
        <v>295</v>
      </c>
      <c r="C20" s="337">
        <v>0</v>
      </c>
      <c r="D20" s="337">
        <v>0</v>
      </c>
      <c r="E20" s="337">
        <v>3</v>
      </c>
      <c r="F20" s="337">
        <v>9</v>
      </c>
      <c r="G20" s="337">
        <v>0</v>
      </c>
      <c r="H20" s="337">
        <v>0</v>
      </c>
      <c r="I20" s="337">
        <v>0</v>
      </c>
      <c r="J20" s="337">
        <v>0</v>
      </c>
      <c r="K20" s="337">
        <v>0</v>
      </c>
      <c r="L20" s="337">
        <v>12</v>
      </c>
    </row>
    <row r="21" spans="1:12" s="14" customFormat="1" ht="14.25" customHeight="1" x14ac:dyDescent="0.25">
      <c r="A21" s="337" t="s">
        <v>52</v>
      </c>
      <c r="B21" s="336" t="s">
        <v>296</v>
      </c>
      <c r="C21" s="337">
        <v>17</v>
      </c>
      <c r="D21" s="337">
        <v>0</v>
      </c>
      <c r="E21" s="337">
        <v>1</v>
      </c>
      <c r="F21" s="337">
        <v>2</v>
      </c>
      <c r="G21" s="337">
        <v>2</v>
      </c>
      <c r="H21" s="337">
        <v>3</v>
      </c>
      <c r="I21" s="337">
        <v>3</v>
      </c>
      <c r="J21" s="337">
        <v>1</v>
      </c>
      <c r="K21" s="337">
        <v>0</v>
      </c>
      <c r="L21" s="337">
        <v>29</v>
      </c>
    </row>
    <row r="22" spans="1:12" s="14" customFormat="1" ht="14.25" customHeight="1" x14ac:dyDescent="0.25">
      <c r="A22" s="337" t="s">
        <v>52</v>
      </c>
      <c r="B22" s="336" t="s">
        <v>297</v>
      </c>
      <c r="C22" s="337">
        <v>15</v>
      </c>
      <c r="D22" s="337">
        <v>4</v>
      </c>
      <c r="E22" s="337">
        <v>8</v>
      </c>
      <c r="F22" s="337">
        <v>9</v>
      </c>
      <c r="G22" s="337">
        <v>3</v>
      </c>
      <c r="H22" s="337">
        <v>5</v>
      </c>
      <c r="I22" s="337">
        <v>0</v>
      </c>
      <c r="J22" s="337">
        <v>5</v>
      </c>
      <c r="K22" s="337">
        <v>1</v>
      </c>
      <c r="L22" s="337">
        <v>50</v>
      </c>
    </row>
    <row r="23" spans="1:12" s="14" customFormat="1" ht="14.25" customHeight="1" x14ac:dyDescent="0.25">
      <c r="A23" s="337" t="s">
        <v>52</v>
      </c>
      <c r="B23" s="336" t="s">
        <v>298</v>
      </c>
      <c r="C23" s="337">
        <v>4</v>
      </c>
      <c r="D23" s="337">
        <v>4</v>
      </c>
      <c r="E23" s="337">
        <v>5</v>
      </c>
      <c r="F23" s="337">
        <v>8</v>
      </c>
      <c r="G23" s="337">
        <v>1</v>
      </c>
      <c r="H23" s="337">
        <v>1</v>
      </c>
      <c r="I23" s="337">
        <v>1</v>
      </c>
      <c r="J23" s="337">
        <v>1</v>
      </c>
      <c r="K23" s="337">
        <v>0</v>
      </c>
      <c r="L23" s="337">
        <v>25</v>
      </c>
    </row>
    <row r="24" spans="1:12" s="14" customFormat="1" ht="14.25" customHeight="1" x14ac:dyDescent="0.25">
      <c r="A24" s="337" t="s">
        <v>52</v>
      </c>
      <c r="B24" s="336" t="s">
        <v>299</v>
      </c>
      <c r="C24" s="337">
        <v>0</v>
      </c>
      <c r="D24" s="337">
        <v>0</v>
      </c>
      <c r="E24" s="337">
        <v>0</v>
      </c>
      <c r="F24" s="337">
        <v>0</v>
      </c>
      <c r="G24" s="337">
        <v>0</v>
      </c>
      <c r="H24" s="337">
        <v>0</v>
      </c>
      <c r="I24" s="337">
        <v>0</v>
      </c>
      <c r="J24" s="337">
        <v>0</v>
      </c>
      <c r="K24" s="337">
        <v>0</v>
      </c>
      <c r="L24" s="337">
        <v>0</v>
      </c>
    </row>
    <row r="25" spans="1:12" s="14" customFormat="1" ht="14.25" customHeight="1" x14ac:dyDescent="0.25">
      <c r="A25" s="337" t="s">
        <v>52</v>
      </c>
      <c r="B25" s="336" t="s">
        <v>193</v>
      </c>
      <c r="C25" s="337">
        <v>3</v>
      </c>
      <c r="D25" s="337">
        <v>1</v>
      </c>
      <c r="E25" s="337">
        <v>2</v>
      </c>
      <c r="F25" s="337">
        <v>7</v>
      </c>
      <c r="G25" s="337">
        <v>1</v>
      </c>
      <c r="H25" s="337">
        <v>7</v>
      </c>
      <c r="I25" s="337">
        <v>3</v>
      </c>
      <c r="J25" s="337">
        <v>0</v>
      </c>
      <c r="K25" s="337">
        <v>0</v>
      </c>
      <c r="L25" s="337">
        <v>24</v>
      </c>
    </row>
    <row r="26" spans="1:12" s="14" customFormat="1" ht="14.25" customHeight="1" x14ac:dyDescent="0.25">
      <c r="A26" s="337" t="s">
        <v>52</v>
      </c>
      <c r="B26" s="336" t="s">
        <v>194</v>
      </c>
      <c r="C26" s="337">
        <v>7</v>
      </c>
      <c r="D26" s="337">
        <v>1</v>
      </c>
      <c r="E26" s="337">
        <v>6</v>
      </c>
      <c r="F26" s="337">
        <v>4</v>
      </c>
      <c r="G26" s="337">
        <v>2</v>
      </c>
      <c r="H26" s="337">
        <v>2</v>
      </c>
      <c r="I26" s="337">
        <v>1</v>
      </c>
      <c r="J26" s="337">
        <v>1</v>
      </c>
      <c r="K26" s="337">
        <v>0</v>
      </c>
      <c r="L26" s="337">
        <v>24</v>
      </c>
    </row>
    <row r="27" spans="1:12" s="14" customFormat="1" ht="14.25" customHeight="1" x14ac:dyDescent="0.25">
      <c r="A27" s="337" t="s">
        <v>52</v>
      </c>
      <c r="B27" s="336" t="s">
        <v>195</v>
      </c>
      <c r="C27" s="337">
        <v>3</v>
      </c>
      <c r="D27" s="337">
        <v>0</v>
      </c>
      <c r="E27" s="337">
        <v>4</v>
      </c>
      <c r="F27" s="337">
        <v>8</v>
      </c>
      <c r="G27" s="337">
        <v>5</v>
      </c>
      <c r="H27" s="337">
        <v>0</v>
      </c>
      <c r="I27" s="337">
        <v>3</v>
      </c>
      <c r="J27" s="337">
        <v>1</v>
      </c>
      <c r="K27" s="337">
        <v>3</v>
      </c>
      <c r="L27" s="337">
        <v>27</v>
      </c>
    </row>
    <row r="28" spans="1:12" s="14" customFormat="1" ht="14.25" customHeight="1" x14ac:dyDescent="0.25">
      <c r="A28" s="337" t="s">
        <v>52</v>
      </c>
      <c r="B28" s="336" t="s">
        <v>300</v>
      </c>
      <c r="C28" s="337">
        <v>14</v>
      </c>
      <c r="D28" s="337">
        <v>2</v>
      </c>
      <c r="E28" s="337">
        <v>2</v>
      </c>
      <c r="F28" s="337">
        <v>0</v>
      </c>
      <c r="G28" s="337">
        <v>2</v>
      </c>
      <c r="H28" s="337">
        <v>3</v>
      </c>
      <c r="I28" s="337">
        <v>0</v>
      </c>
      <c r="J28" s="337">
        <v>0</v>
      </c>
      <c r="K28" s="337">
        <v>0</v>
      </c>
      <c r="L28" s="337">
        <v>23</v>
      </c>
    </row>
    <row r="29" spans="1:12" s="14" customFormat="1" ht="14.25" customHeight="1" x14ac:dyDescent="0.25">
      <c r="A29" s="337" t="s">
        <v>52</v>
      </c>
      <c r="B29" s="336" t="s">
        <v>301</v>
      </c>
      <c r="C29" s="337">
        <v>77</v>
      </c>
      <c r="D29" s="337">
        <v>0</v>
      </c>
      <c r="E29" s="337">
        <v>0</v>
      </c>
      <c r="F29" s="337">
        <v>0</v>
      </c>
      <c r="G29" s="337">
        <v>0</v>
      </c>
      <c r="H29" s="337">
        <v>0</v>
      </c>
      <c r="I29" s="337">
        <v>0</v>
      </c>
      <c r="J29" s="337">
        <v>0</v>
      </c>
      <c r="K29" s="337">
        <v>0</v>
      </c>
      <c r="L29" s="337">
        <v>77</v>
      </c>
    </row>
    <row r="30" spans="1:12" s="14" customFormat="1" ht="14.25" customHeight="1" x14ac:dyDescent="0.25">
      <c r="A30" s="337" t="s">
        <v>52</v>
      </c>
      <c r="B30" s="336" t="s">
        <v>302</v>
      </c>
      <c r="C30" s="337">
        <v>63</v>
      </c>
      <c r="D30" s="337">
        <v>1</v>
      </c>
      <c r="E30" s="337">
        <v>0</v>
      </c>
      <c r="F30" s="337">
        <v>1</v>
      </c>
      <c r="G30" s="337">
        <v>0</v>
      </c>
      <c r="H30" s="337">
        <v>0</v>
      </c>
      <c r="I30" s="337">
        <v>0</v>
      </c>
      <c r="J30" s="337">
        <v>0</v>
      </c>
      <c r="K30" s="337">
        <v>0</v>
      </c>
      <c r="L30" s="337">
        <v>65</v>
      </c>
    </row>
    <row r="31" spans="1:12" s="14" customFormat="1" ht="14.25" customHeight="1" x14ac:dyDescent="0.25">
      <c r="A31" s="337" t="s">
        <v>52</v>
      </c>
      <c r="B31" s="336" t="s">
        <v>303</v>
      </c>
      <c r="C31" s="337">
        <v>65</v>
      </c>
      <c r="D31" s="337">
        <v>0</v>
      </c>
      <c r="E31" s="337">
        <v>0</v>
      </c>
      <c r="F31" s="337">
        <v>0</v>
      </c>
      <c r="G31" s="337">
        <v>0</v>
      </c>
      <c r="H31" s="337">
        <v>0</v>
      </c>
      <c r="I31" s="337">
        <v>0</v>
      </c>
      <c r="J31" s="337">
        <v>0</v>
      </c>
      <c r="K31" s="337">
        <v>0</v>
      </c>
      <c r="L31" s="337">
        <v>65</v>
      </c>
    </row>
    <row r="32" spans="1:12" s="14" customFormat="1" ht="14.25" customHeight="1" x14ac:dyDescent="0.25">
      <c r="A32" s="337" t="s">
        <v>52</v>
      </c>
      <c r="B32" s="336" t="s">
        <v>644</v>
      </c>
      <c r="C32" s="337">
        <v>5</v>
      </c>
      <c r="D32" s="337">
        <v>2</v>
      </c>
      <c r="E32" s="337">
        <v>4</v>
      </c>
      <c r="F32" s="337">
        <v>4</v>
      </c>
      <c r="G32" s="337">
        <v>2</v>
      </c>
      <c r="H32" s="337">
        <v>2</v>
      </c>
      <c r="I32" s="337">
        <v>0</v>
      </c>
      <c r="J32" s="337">
        <v>0</v>
      </c>
      <c r="K32" s="337">
        <v>0</v>
      </c>
      <c r="L32" s="337">
        <v>19</v>
      </c>
    </row>
    <row r="33" spans="1:12" s="14" customFormat="1" ht="14.25" customHeight="1" x14ac:dyDescent="0.25">
      <c r="A33" s="337" t="s">
        <v>52</v>
      </c>
      <c r="B33" s="336" t="s">
        <v>304</v>
      </c>
      <c r="C33" s="337">
        <v>0</v>
      </c>
      <c r="D33" s="337">
        <v>0</v>
      </c>
      <c r="E33" s="337">
        <v>1</v>
      </c>
      <c r="F33" s="337">
        <v>6</v>
      </c>
      <c r="G33" s="337">
        <v>7</v>
      </c>
      <c r="H33" s="337">
        <v>12</v>
      </c>
      <c r="I33" s="337">
        <v>0</v>
      </c>
      <c r="J33" s="337">
        <v>0</v>
      </c>
      <c r="K33" s="337">
        <v>0</v>
      </c>
      <c r="L33" s="337">
        <v>26</v>
      </c>
    </row>
    <row r="34" spans="1:12" s="14" customFormat="1" ht="14.25" customHeight="1" x14ac:dyDescent="0.25">
      <c r="A34" s="337" t="s">
        <v>52</v>
      </c>
      <c r="B34" s="336" t="s">
        <v>305</v>
      </c>
      <c r="C34" s="337">
        <v>0</v>
      </c>
      <c r="D34" s="337">
        <v>9</v>
      </c>
      <c r="E34" s="337">
        <v>4</v>
      </c>
      <c r="F34" s="337">
        <v>5</v>
      </c>
      <c r="G34" s="337">
        <v>1</v>
      </c>
      <c r="H34" s="337">
        <v>9</v>
      </c>
      <c r="I34" s="337">
        <v>0</v>
      </c>
      <c r="J34" s="337">
        <v>0</v>
      </c>
      <c r="K34" s="337">
        <v>0</v>
      </c>
      <c r="L34" s="337">
        <v>28</v>
      </c>
    </row>
    <row r="35" spans="1:12" s="14" customFormat="1" ht="14.25" customHeight="1" x14ac:dyDescent="0.25">
      <c r="A35" s="337" t="s">
        <v>52</v>
      </c>
      <c r="B35" s="336" t="s">
        <v>196</v>
      </c>
      <c r="C35" s="337">
        <v>8</v>
      </c>
      <c r="D35" s="337">
        <v>2</v>
      </c>
      <c r="E35" s="337">
        <v>3</v>
      </c>
      <c r="F35" s="337">
        <v>6</v>
      </c>
      <c r="G35" s="337">
        <v>0</v>
      </c>
      <c r="H35" s="337">
        <v>0</v>
      </c>
      <c r="I35" s="337">
        <v>0</v>
      </c>
      <c r="J35" s="337">
        <v>1</v>
      </c>
      <c r="K35" s="337">
        <v>0</v>
      </c>
      <c r="L35" s="337">
        <v>20</v>
      </c>
    </row>
    <row r="36" spans="1:12" s="14" customFormat="1" ht="14.25" customHeight="1" x14ac:dyDescent="0.25">
      <c r="A36" s="337" t="s">
        <v>52</v>
      </c>
      <c r="B36" s="336" t="s">
        <v>197</v>
      </c>
      <c r="C36" s="337">
        <v>3</v>
      </c>
      <c r="D36" s="337">
        <v>2</v>
      </c>
      <c r="E36" s="337">
        <v>4</v>
      </c>
      <c r="F36" s="337">
        <v>9</v>
      </c>
      <c r="G36" s="337">
        <v>0</v>
      </c>
      <c r="H36" s="337">
        <v>7</v>
      </c>
      <c r="I36" s="337">
        <v>1</v>
      </c>
      <c r="J36" s="337">
        <v>2</v>
      </c>
      <c r="K36" s="337">
        <v>0</v>
      </c>
      <c r="L36" s="337">
        <v>28</v>
      </c>
    </row>
    <row r="37" spans="1:12" s="14" customFormat="1" ht="14.25" customHeight="1" x14ac:dyDescent="0.25">
      <c r="A37" s="337" t="s">
        <v>52</v>
      </c>
      <c r="B37" s="336" t="s">
        <v>306</v>
      </c>
      <c r="C37" s="337">
        <v>4</v>
      </c>
      <c r="D37" s="337">
        <v>5</v>
      </c>
      <c r="E37" s="337">
        <v>4</v>
      </c>
      <c r="F37" s="337">
        <v>4</v>
      </c>
      <c r="G37" s="337">
        <v>5</v>
      </c>
      <c r="H37" s="337">
        <v>5</v>
      </c>
      <c r="I37" s="337">
        <v>1</v>
      </c>
      <c r="J37" s="337">
        <v>0</v>
      </c>
      <c r="K37" s="337">
        <v>2</v>
      </c>
      <c r="L37" s="337">
        <v>30</v>
      </c>
    </row>
    <row r="38" spans="1:12" s="14" customFormat="1" ht="14.25" customHeight="1" x14ac:dyDescent="0.25">
      <c r="A38" s="337" t="s">
        <v>52</v>
      </c>
      <c r="B38" s="336" t="s">
        <v>307</v>
      </c>
      <c r="C38" s="337">
        <v>16</v>
      </c>
      <c r="D38" s="337">
        <v>10</v>
      </c>
      <c r="E38" s="337">
        <v>8</v>
      </c>
      <c r="F38" s="337">
        <v>8</v>
      </c>
      <c r="G38" s="337">
        <v>2</v>
      </c>
      <c r="H38" s="337">
        <v>9</v>
      </c>
      <c r="I38" s="337">
        <v>4</v>
      </c>
      <c r="J38" s="337">
        <v>3</v>
      </c>
      <c r="K38" s="337">
        <v>0</v>
      </c>
      <c r="L38" s="337">
        <v>60</v>
      </c>
    </row>
    <row r="39" spans="1:12" s="14" customFormat="1" ht="14.25" customHeight="1" x14ac:dyDescent="0.25">
      <c r="A39" s="337" t="s">
        <v>52</v>
      </c>
      <c r="B39" s="336" t="s">
        <v>198</v>
      </c>
      <c r="C39" s="337">
        <v>0</v>
      </c>
      <c r="D39" s="337">
        <v>0</v>
      </c>
      <c r="E39" s="337">
        <v>9</v>
      </c>
      <c r="F39" s="337">
        <v>5</v>
      </c>
      <c r="G39" s="337">
        <v>6</v>
      </c>
      <c r="H39" s="337">
        <v>7</v>
      </c>
      <c r="I39" s="337">
        <v>1</v>
      </c>
      <c r="J39" s="337">
        <v>0</v>
      </c>
      <c r="K39" s="337">
        <v>0</v>
      </c>
      <c r="L39" s="337">
        <v>28</v>
      </c>
    </row>
    <row r="40" spans="1:12" s="14" customFormat="1" ht="14.25" customHeight="1" x14ac:dyDescent="0.25">
      <c r="A40" s="337" t="s">
        <v>54</v>
      </c>
      <c r="B40" s="336" t="s">
        <v>308</v>
      </c>
      <c r="C40" s="337">
        <v>10</v>
      </c>
      <c r="D40" s="337">
        <v>5</v>
      </c>
      <c r="E40" s="337">
        <v>12</v>
      </c>
      <c r="F40" s="337">
        <v>8</v>
      </c>
      <c r="G40" s="337">
        <v>3</v>
      </c>
      <c r="H40" s="337">
        <v>3</v>
      </c>
      <c r="I40" s="337">
        <v>1</v>
      </c>
      <c r="J40" s="337">
        <v>3</v>
      </c>
      <c r="K40" s="337">
        <v>0</v>
      </c>
      <c r="L40" s="337">
        <v>45</v>
      </c>
    </row>
    <row r="41" spans="1:12" s="14" customFormat="1" ht="14.25" customHeight="1" x14ac:dyDescent="0.25">
      <c r="A41" s="337" t="s">
        <v>54</v>
      </c>
      <c r="B41" s="336" t="s">
        <v>309</v>
      </c>
      <c r="C41" s="337">
        <v>21</v>
      </c>
      <c r="D41" s="337">
        <v>29</v>
      </c>
      <c r="E41" s="337">
        <v>0</v>
      </c>
      <c r="F41" s="337">
        <v>0</v>
      </c>
      <c r="G41" s="337">
        <v>4</v>
      </c>
      <c r="H41" s="337">
        <v>0</v>
      </c>
      <c r="I41" s="337">
        <v>0</v>
      </c>
      <c r="J41" s="337">
        <v>2</v>
      </c>
      <c r="K41" s="337">
        <v>0</v>
      </c>
      <c r="L41" s="337">
        <v>56</v>
      </c>
    </row>
    <row r="42" spans="1:12" s="14" customFormat="1" ht="14.25" customHeight="1" x14ac:dyDescent="0.25">
      <c r="A42" s="337" t="s">
        <v>54</v>
      </c>
      <c r="B42" s="336" t="s">
        <v>310</v>
      </c>
      <c r="C42" s="337">
        <v>28</v>
      </c>
      <c r="D42" s="337">
        <v>2</v>
      </c>
      <c r="E42" s="337">
        <v>0</v>
      </c>
      <c r="F42" s="337">
        <v>0</v>
      </c>
      <c r="G42" s="337">
        <v>0</v>
      </c>
      <c r="H42" s="337">
        <v>0</v>
      </c>
      <c r="I42" s="337">
        <v>0</v>
      </c>
      <c r="J42" s="337">
        <v>0</v>
      </c>
      <c r="K42" s="337">
        <v>0</v>
      </c>
      <c r="L42" s="337">
        <v>30</v>
      </c>
    </row>
    <row r="43" spans="1:12" s="14" customFormat="1" ht="14.25" customHeight="1" x14ac:dyDescent="0.25">
      <c r="A43" s="337" t="s">
        <v>54</v>
      </c>
      <c r="B43" s="336" t="s">
        <v>311</v>
      </c>
      <c r="C43" s="337">
        <v>16</v>
      </c>
      <c r="D43" s="337">
        <v>6</v>
      </c>
      <c r="E43" s="337">
        <v>13</v>
      </c>
      <c r="F43" s="337">
        <v>8</v>
      </c>
      <c r="G43" s="337">
        <v>3</v>
      </c>
      <c r="H43" s="337">
        <v>2</v>
      </c>
      <c r="I43" s="337">
        <v>4</v>
      </c>
      <c r="J43" s="337">
        <v>1</v>
      </c>
      <c r="K43" s="337">
        <v>1</v>
      </c>
      <c r="L43" s="337">
        <v>54</v>
      </c>
    </row>
    <row r="44" spans="1:12" s="14" customFormat="1" ht="14.25" customHeight="1" x14ac:dyDescent="0.25">
      <c r="A44" s="337" t="s">
        <v>54</v>
      </c>
      <c r="B44" s="336" t="s">
        <v>199</v>
      </c>
      <c r="C44" s="337">
        <v>0</v>
      </c>
      <c r="D44" s="337">
        <v>0</v>
      </c>
      <c r="E44" s="337">
        <v>6</v>
      </c>
      <c r="F44" s="337">
        <v>4</v>
      </c>
      <c r="G44" s="337">
        <v>0</v>
      </c>
      <c r="H44" s="337">
        <v>3</v>
      </c>
      <c r="I44" s="337">
        <v>0</v>
      </c>
      <c r="J44" s="337">
        <v>0</v>
      </c>
      <c r="K44" s="337">
        <v>0</v>
      </c>
      <c r="L44" s="337">
        <v>13</v>
      </c>
    </row>
    <row r="45" spans="1:12" s="14" customFormat="1" ht="14.25" customHeight="1" x14ac:dyDescent="0.25">
      <c r="A45" s="337" t="s">
        <v>56</v>
      </c>
      <c r="B45" s="336" t="s">
        <v>312</v>
      </c>
      <c r="C45" s="337">
        <v>6</v>
      </c>
      <c r="D45" s="337">
        <v>2</v>
      </c>
      <c r="E45" s="337">
        <v>0</v>
      </c>
      <c r="F45" s="337">
        <v>1</v>
      </c>
      <c r="G45" s="337">
        <v>3</v>
      </c>
      <c r="H45" s="337">
        <v>1</v>
      </c>
      <c r="I45" s="337">
        <v>0</v>
      </c>
      <c r="J45" s="337">
        <v>1</v>
      </c>
      <c r="K45" s="337">
        <v>2</v>
      </c>
      <c r="L45" s="337">
        <v>16</v>
      </c>
    </row>
    <row r="46" spans="1:12" s="14" customFormat="1" ht="14.25" customHeight="1" x14ac:dyDescent="0.25">
      <c r="A46" s="337" t="s">
        <v>56</v>
      </c>
      <c r="B46" s="336" t="s">
        <v>645</v>
      </c>
      <c r="C46" s="337">
        <v>2</v>
      </c>
      <c r="D46" s="337">
        <v>3</v>
      </c>
      <c r="E46" s="337">
        <v>1</v>
      </c>
      <c r="F46" s="337">
        <v>8</v>
      </c>
      <c r="G46" s="337">
        <v>1</v>
      </c>
      <c r="H46" s="337">
        <v>1</v>
      </c>
      <c r="I46" s="337">
        <v>1</v>
      </c>
      <c r="J46" s="337">
        <v>1</v>
      </c>
      <c r="K46" s="337">
        <v>0</v>
      </c>
      <c r="L46" s="337">
        <v>18</v>
      </c>
    </row>
    <row r="47" spans="1:12" s="14" customFormat="1" ht="14.25" customHeight="1" x14ac:dyDescent="0.25">
      <c r="A47" s="337" t="s">
        <v>56</v>
      </c>
      <c r="B47" s="336" t="s">
        <v>313</v>
      </c>
      <c r="C47" s="337">
        <v>2</v>
      </c>
      <c r="D47" s="337">
        <v>5</v>
      </c>
      <c r="E47" s="337">
        <v>0</v>
      </c>
      <c r="F47" s="337">
        <v>8</v>
      </c>
      <c r="G47" s="337">
        <v>1</v>
      </c>
      <c r="H47" s="337">
        <v>2</v>
      </c>
      <c r="I47" s="337">
        <v>1</v>
      </c>
      <c r="J47" s="337">
        <v>1</v>
      </c>
      <c r="K47" s="337">
        <v>0</v>
      </c>
      <c r="L47" s="337">
        <v>20</v>
      </c>
    </row>
    <row r="48" spans="1:12" s="14" customFormat="1" ht="14.25" customHeight="1" x14ac:dyDescent="0.25">
      <c r="A48" s="337" t="s">
        <v>56</v>
      </c>
      <c r="B48" s="336" t="s">
        <v>314</v>
      </c>
      <c r="C48" s="337">
        <v>5</v>
      </c>
      <c r="D48" s="337">
        <v>4</v>
      </c>
      <c r="E48" s="337">
        <v>4</v>
      </c>
      <c r="F48" s="337">
        <v>2</v>
      </c>
      <c r="G48" s="337">
        <v>0</v>
      </c>
      <c r="H48" s="337">
        <v>0</v>
      </c>
      <c r="I48" s="337">
        <v>1</v>
      </c>
      <c r="J48" s="337">
        <v>0</v>
      </c>
      <c r="K48" s="337">
        <v>0</v>
      </c>
      <c r="L48" s="337">
        <v>16</v>
      </c>
    </row>
    <row r="49" spans="1:12" s="14" customFormat="1" ht="14.25" customHeight="1" x14ac:dyDescent="0.25">
      <c r="A49" s="337" t="s">
        <v>60</v>
      </c>
      <c r="B49" s="336" t="s">
        <v>315</v>
      </c>
      <c r="C49" s="337">
        <v>14</v>
      </c>
      <c r="D49" s="337">
        <v>1</v>
      </c>
      <c r="E49" s="337">
        <v>2</v>
      </c>
      <c r="F49" s="337">
        <v>0</v>
      </c>
      <c r="G49" s="337">
        <v>1</v>
      </c>
      <c r="H49" s="337">
        <v>0</v>
      </c>
      <c r="I49" s="337">
        <v>0</v>
      </c>
      <c r="J49" s="337">
        <v>0</v>
      </c>
      <c r="K49" s="337">
        <v>0</v>
      </c>
      <c r="L49" s="337">
        <v>18</v>
      </c>
    </row>
    <row r="50" spans="1:12" s="14" customFormat="1" ht="14.25" customHeight="1" x14ac:dyDescent="0.25">
      <c r="A50" s="337" t="s">
        <v>60</v>
      </c>
      <c r="B50" s="336" t="s">
        <v>200</v>
      </c>
      <c r="C50" s="337">
        <v>0</v>
      </c>
      <c r="D50" s="337">
        <v>2</v>
      </c>
      <c r="E50" s="337">
        <v>3</v>
      </c>
      <c r="F50" s="337">
        <v>9</v>
      </c>
      <c r="G50" s="337">
        <v>10</v>
      </c>
      <c r="H50" s="337">
        <v>2</v>
      </c>
      <c r="I50" s="337">
        <v>5</v>
      </c>
      <c r="J50" s="337">
        <v>0</v>
      </c>
      <c r="K50" s="337">
        <v>0</v>
      </c>
      <c r="L50" s="337">
        <v>31</v>
      </c>
    </row>
    <row r="51" spans="1:12" s="14" customFormat="1" ht="14.25" customHeight="1" x14ac:dyDescent="0.25">
      <c r="A51" s="337" t="s">
        <v>60</v>
      </c>
      <c r="B51" s="336" t="s">
        <v>201</v>
      </c>
      <c r="C51" s="337">
        <v>4</v>
      </c>
      <c r="D51" s="337">
        <v>1</v>
      </c>
      <c r="E51" s="337">
        <v>7</v>
      </c>
      <c r="F51" s="337">
        <v>10</v>
      </c>
      <c r="G51" s="337">
        <v>6</v>
      </c>
      <c r="H51" s="337">
        <v>4</v>
      </c>
      <c r="I51" s="337">
        <v>4</v>
      </c>
      <c r="J51" s="337">
        <v>3</v>
      </c>
      <c r="K51" s="337">
        <v>1</v>
      </c>
      <c r="L51" s="337">
        <v>40</v>
      </c>
    </row>
    <row r="52" spans="1:12" s="14" customFormat="1" ht="14.25" customHeight="1" x14ac:dyDescent="0.25">
      <c r="A52" s="337" t="s">
        <v>60</v>
      </c>
      <c r="B52" s="336" t="s">
        <v>316</v>
      </c>
      <c r="C52" s="337">
        <v>10</v>
      </c>
      <c r="D52" s="337">
        <v>1</v>
      </c>
      <c r="E52" s="337">
        <v>4</v>
      </c>
      <c r="F52" s="337">
        <v>1</v>
      </c>
      <c r="G52" s="337">
        <v>3</v>
      </c>
      <c r="H52" s="337">
        <v>1</v>
      </c>
      <c r="I52" s="337">
        <v>0</v>
      </c>
      <c r="J52" s="337">
        <v>0</v>
      </c>
      <c r="K52" s="337">
        <v>0</v>
      </c>
      <c r="L52" s="337">
        <v>20</v>
      </c>
    </row>
    <row r="53" spans="1:12" s="14" customFormat="1" ht="14.25" customHeight="1" x14ac:dyDescent="0.25">
      <c r="A53" s="337" t="s">
        <v>60</v>
      </c>
      <c r="B53" s="336" t="s">
        <v>647</v>
      </c>
      <c r="C53" s="337">
        <v>10</v>
      </c>
      <c r="D53" s="337">
        <v>0</v>
      </c>
      <c r="E53" s="337">
        <v>2</v>
      </c>
      <c r="F53" s="337">
        <v>4</v>
      </c>
      <c r="G53" s="337">
        <v>0</v>
      </c>
      <c r="H53" s="337">
        <v>0</v>
      </c>
      <c r="I53" s="337">
        <v>0</v>
      </c>
      <c r="J53" s="337">
        <v>0</v>
      </c>
      <c r="K53" s="337">
        <v>0</v>
      </c>
      <c r="L53" s="337">
        <v>16</v>
      </c>
    </row>
    <row r="54" spans="1:12" s="14" customFormat="1" ht="14.25" customHeight="1" x14ac:dyDescent="0.25">
      <c r="A54" s="337" t="s">
        <v>60</v>
      </c>
      <c r="B54" s="336" t="s">
        <v>317</v>
      </c>
      <c r="C54" s="337">
        <v>8</v>
      </c>
      <c r="D54" s="337">
        <v>2</v>
      </c>
      <c r="E54" s="337">
        <v>6</v>
      </c>
      <c r="F54" s="337">
        <v>5</v>
      </c>
      <c r="G54" s="337">
        <v>0</v>
      </c>
      <c r="H54" s="337">
        <v>0</v>
      </c>
      <c r="I54" s="337">
        <v>2</v>
      </c>
      <c r="J54" s="337">
        <v>0</v>
      </c>
      <c r="K54" s="337">
        <v>0</v>
      </c>
      <c r="L54" s="337">
        <v>23</v>
      </c>
    </row>
    <row r="55" spans="1:12" s="14" customFormat="1" ht="14.25" customHeight="1" x14ac:dyDescent="0.25">
      <c r="A55" s="337" t="s">
        <v>60</v>
      </c>
      <c r="B55" s="336" t="s">
        <v>202</v>
      </c>
      <c r="C55" s="337">
        <v>0</v>
      </c>
      <c r="D55" s="337">
        <v>0</v>
      </c>
      <c r="E55" s="337">
        <v>7</v>
      </c>
      <c r="F55" s="337">
        <v>7</v>
      </c>
      <c r="G55" s="337">
        <v>5</v>
      </c>
      <c r="H55" s="337">
        <v>2</v>
      </c>
      <c r="I55" s="337">
        <v>2</v>
      </c>
      <c r="J55" s="337">
        <v>0</v>
      </c>
      <c r="K55" s="337">
        <v>0</v>
      </c>
      <c r="L55" s="337">
        <v>23</v>
      </c>
    </row>
    <row r="56" spans="1:12" s="14" customFormat="1" ht="14.25" customHeight="1" x14ac:dyDescent="0.25">
      <c r="A56" s="337" t="s">
        <v>60</v>
      </c>
      <c r="B56" s="336" t="s">
        <v>318</v>
      </c>
      <c r="C56" s="337">
        <v>5</v>
      </c>
      <c r="D56" s="337">
        <v>0</v>
      </c>
      <c r="E56" s="337">
        <v>13</v>
      </c>
      <c r="F56" s="337">
        <v>3</v>
      </c>
      <c r="G56" s="337">
        <v>1</v>
      </c>
      <c r="H56" s="337">
        <v>0</v>
      </c>
      <c r="I56" s="337">
        <v>1</v>
      </c>
      <c r="J56" s="337">
        <v>1</v>
      </c>
      <c r="K56" s="337">
        <v>0</v>
      </c>
      <c r="L56" s="337">
        <v>24</v>
      </c>
    </row>
    <row r="57" spans="1:12" s="14" customFormat="1" ht="14.25" customHeight="1" x14ac:dyDescent="0.25">
      <c r="A57" s="337" t="s">
        <v>60</v>
      </c>
      <c r="B57" s="336" t="s">
        <v>203</v>
      </c>
      <c r="C57" s="337">
        <v>6</v>
      </c>
      <c r="D57" s="337">
        <v>0</v>
      </c>
      <c r="E57" s="337">
        <v>4</v>
      </c>
      <c r="F57" s="337">
        <v>3</v>
      </c>
      <c r="G57" s="337">
        <v>2</v>
      </c>
      <c r="H57" s="337">
        <v>2</v>
      </c>
      <c r="I57" s="337">
        <v>0</v>
      </c>
      <c r="J57" s="337">
        <v>1</v>
      </c>
      <c r="K57" s="337">
        <v>0</v>
      </c>
      <c r="L57" s="337">
        <v>18</v>
      </c>
    </row>
    <row r="58" spans="1:12" s="14" customFormat="1" ht="14.25" customHeight="1" x14ac:dyDescent="0.25">
      <c r="A58" s="337" t="s">
        <v>60</v>
      </c>
      <c r="B58" s="336" t="s">
        <v>204</v>
      </c>
      <c r="C58" s="337">
        <v>9</v>
      </c>
      <c r="D58" s="337">
        <v>4</v>
      </c>
      <c r="E58" s="337">
        <v>2</v>
      </c>
      <c r="F58" s="337">
        <v>2</v>
      </c>
      <c r="G58" s="337">
        <v>4</v>
      </c>
      <c r="H58" s="337">
        <v>0</v>
      </c>
      <c r="I58" s="337">
        <v>0</v>
      </c>
      <c r="J58" s="337">
        <v>0</v>
      </c>
      <c r="K58" s="337">
        <v>0</v>
      </c>
      <c r="L58" s="337">
        <v>21</v>
      </c>
    </row>
    <row r="59" spans="1:12" s="14" customFormat="1" ht="14.25" customHeight="1" x14ac:dyDescent="0.25">
      <c r="A59" s="337" t="s">
        <v>60</v>
      </c>
      <c r="B59" s="336" t="s">
        <v>205</v>
      </c>
      <c r="C59" s="337">
        <v>0</v>
      </c>
      <c r="D59" s="337">
        <v>3</v>
      </c>
      <c r="E59" s="337">
        <v>4</v>
      </c>
      <c r="F59" s="337">
        <v>8</v>
      </c>
      <c r="G59" s="337">
        <v>2</v>
      </c>
      <c r="H59" s="337">
        <v>2</v>
      </c>
      <c r="I59" s="337">
        <v>0</v>
      </c>
      <c r="J59" s="337">
        <v>0</v>
      </c>
      <c r="K59" s="337">
        <v>0</v>
      </c>
      <c r="L59" s="337">
        <v>19</v>
      </c>
    </row>
    <row r="60" spans="1:12" s="14" customFormat="1" ht="14.25" customHeight="1" x14ac:dyDescent="0.25">
      <c r="A60" s="337" t="s">
        <v>60</v>
      </c>
      <c r="B60" s="336" t="s">
        <v>319</v>
      </c>
      <c r="C60" s="337">
        <v>14</v>
      </c>
      <c r="D60" s="337">
        <v>0</v>
      </c>
      <c r="E60" s="337">
        <v>0</v>
      </c>
      <c r="F60" s="337">
        <v>0</v>
      </c>
      <c r="G60" s="337">
        <v>0</v>
      </c>
      <c r="H60" s="337">
        <v>0</v>
      </c>
      <c r="I60" s="337">
        <v>0</v>
      </c>
      <c r="J60" s="337">
        <v>0</v>
      </c>
      <c r="K60" s="337">
        <v>0</v>
      </c>
      <c r="L60" s="337">
        <v>14</v>
      </c>
    </row>
    <row r="61" spans="1:12" s="14" customFormat="1" ht="14.25" customHeight="1" x14ac:dyDescent="0.25">
      <c r="A61" s="337" t="s">
        <v>60</v>
      </c>
      <c r="B61" s="336" t="s">
        <v>320</v>
      </c>
      <c r="C61" s="337">
        <v>13</v>
      </c>
      <c r="D61" s="337">
        <v>0</v>
      </c>
      <c r="E61" s="337">
        <v>0</v>
      </c>
      <c r="F61" s="337">
        <v>0</v>
      </c>
      <c r="G61" s="337">
        <v>0</v>
      </c>
      <c r="H61" s="337">
        <v>0</v>
      </c>
      <c r="I61" s="337">
        <v>0</v>
      </c>
      <c r="J61" s="337">
        <v>0</v>
      </c>
      <c r="K61" s="337">
        <v>0</v>
      </c>
      <c r="L61" s="337">
        <v>13</v>
      </c>
    </row>
    <row r="62" spans="1:12" s="14" customFormat="1" ht="14.25" customHeight="1" x14ac:dyDescent="0.25">
      <c r="A62" s="337" t="s">
        <v>60</v>
      </c>
      <c r="B62" s="336" t="s">
        <v>321</v>
      </c>
      <c r="C62" s="337">
        <v>17</v>
      </c>
      <c r="D62" s="337">
        <v>0</v>
      </c>
      <c r="E62" s="337">
        <v>0</v>
      </c>
      <c r="F62" s="337">
        <v>0</v>
      </c>
      <c r="G62" s="337">
        <v>0</v>
      </c>
      <c r="H62" s="337">
        <v>0</v>
      </c>
      <c r="I62" s="337">
        <v>0</v>
      </c>
      <c r="J62" s="337">
        <v>0</v>
      </c>
      <c r="K62" s="337">
        <v>0</v>
      </c>
      <c r="L62" s="337">
        <v>17</v>
      </c>
    </row>
    <row r="63" spans="1:12" s="14" customFormat="1" ht="14.25" customHeight="1" x14ac:dyDescent="0.25">
      <c r="A63" s="337" t="s">
        <v>60</v>
      </c>
      <c r="B63" s="336" t="s">
        <v>322</v>
      </c>
      <c r="C63" s="337">
        <v>25</v>
      </c>
      <c r="D63" s="337">
        <v>8</v>
      </c>
      <c r="E63" s="337">
        <v>8</v>
      </c>
      <c r="F63" s="337">
        <v>6</v>
      </c>
      <c r="G63" s="337">
        <v>5</v>
      </c>
      <c r="H63" s="337">
        <v>4</v>
      </c>
      <c r="I63" s="337">
        <v>0</v>
      </c>
      <c r="J63" s="337">
        <v>0</v>
      </c>
      <c r="K63" s="337">
        <v>0</v>
      </c>
      <c r="L63" s="337">
        <v>56</v>
      </c>
    </row>
    <row r="64" spans="1:12" s="14" customFormat="1" ht="14.25" customHeight="1" x14ac:dyDescent="0.25">
      <c r="A64" s="337" t="s">
        <v>60</v>
      </c>
      <c r="B64" s="336" t="s">
        <v>646</v>
      </c>
      <c r="C64" s="337">
        <v>12</v>
      </c>
      <c r="D64" s="337">
        <v>5</v>
      </c>
      <c r="E64" s="337">
        <v>1</v>
      </c>
      <c r="F64" s="337">
        <v>2</v>
      </c>
      <c r="G64" s="337">
        <v>4</v>
      </c>
      <c r="H64" s="337">
        <v>0</v>
      </c>
      <c r="I64" s="337">
        <v>0</v>
      </c>
      <c r="J64" s="337">
        <v>0</v>
      </c>
      <c r="K64" s="337">
        <v>0</v>
      </c>
      <c r="L64" s="337">
        <v>24</v>
      </c>
    </row>
    <row r="65" spans="1:12" s="14" customFormat="1" ht="14.25" customHeight="1" x14ac:dyDescent="0.25">
      <c r="A65" s="337" t="s">
        <v>60</v>
      </c>
      <c r="B65" s="336" t="s">
        <v>323</v>
      </c>
      <c r="C65" s="337">
        <v>6</v>
      </c>
      <c r="D65" s="337">
        <v>5</v>
      </c>
      <c r="E65" s="337">
        <v>2</v>
      </c>
      <c r="F65" s="337">
        <v>3</v>
      </c>
      <c r="G65" s="337">
        <v>3</v>
      </c>
      <c r="H65" s="337">
        <v>1</v>
      </c>
      <c r="I65" s="337">
        <v>1</v>
      </c>
      <c r="J65" s="337">
        <v>1</v>
      </c>
      <c r="K65" s="337">
        <v>0</v>
      </c>
      <c r="L65" s="337">
        <v>22</v>
      </c>
    </row>
    <row r="66" spans="1:12" s="14" customFormat="1" ht="14.25" customHeight="1" x14ac:dyDescent="0.25">
      <c r="A66" s="337" t="s">
        <v>60</v>
      </c>
      <c r="B66" s="336" t="s">
        <v>206</v>
      </c>
      <c r="C66" s="337">
        <v>4</v>
      </c>
      <c r="D66" s="337">
        <v>3</v>
      </c>
      <c r="E66" s="337">
        <v>0</v>
      </c>
      <c r="F66" s="337">
        <v>7</v>
      </c>
      <c r="G66" s="337">
        <v>6</v>
      </c>
      <c r="H66" s="337">
        <v>1</v>
      </c>
      <c r="I66" s="337">
        <v>1</v>
      </c>
      <c r="J66" s="337">
        <v>0</v>
      </c>
      <c r="K66" s="337">
        <v>0</v>
      </c>
      <c r="L66" s="337">
        <v>22</v>
      </c>
    </row>
    <row r="67" spans="1:12" s="14" customFormat="1" ht="14.25" customHeight="1" x14ac:dyDescent="0.25">
      <c r="A67" s="337" t="s">
        <v>60</v>
      </c>
      <c r="B67" s="336" t="s">
        <v>324</v>
      </c>
      <c r="C67" s="337">
        <v>5</v>
      </c>
      <c r="D67" s="337">
        <v>1</v>
      </c>
      <c r="E67" s="337">
        <v>2</v>
      </c>
      <c r="F67" s="337">
        <v>1</v>
      </c>
      <c r="G67" s="337">
        <v>1</v>
      </c>
      <c r="H67" s="337">
        <v>1</v>
      </c>
      <c r="I67" s="337">
        <v>1</v>
      </c>
      <c r="J67" s="337">
        <v>0</v>
      </c>
      <c r="K67" s="337">
        <v>0</v>
      </c>
      <c r="L67" s="337">
        <v>12</v>
      </c>
    </row>
    <row r="68" spans="1:12" s="14" customFormat="1" ht="14.25" customHeight="1" x14ac:dyDescent="0.25">
      <c r="A68" s="337" t="s">
        <v>60</v>
      </c>
      <c r="B68" s="336" t="s">
        <v>325</v>
      </c>
      <c r="C68" s="337">
        <v>71</v>
      </c>
      <c r="D68" s="337">
        <v>1</v>
      </c>
      <c r="E68" s="337">
        <v>6</v>
      </c>
      <c r="F68" s="337">
        <v>3</v>
      </c>
      <c r="G68" s="337">
        <v>2</v>
      </c>
      <c r="H68" s="337">
        <v>0</v>
      </c>
      <c r="I68" s="337">
        <v>0</v>
      </c>
      <c r="J68" s="337">
        <v>0</v>
      </c>
      <c r="K68" s="337">
        <v>0</v>
      </c>
      <c r="L68" s="337">
        <v>83</v>
      </c>
    </row>
    <row r="69" spans="1:12" s="14" customFormat="1" ht="14.25" customHeight="1" x14ac:dyDescent="0.25">
      <c r="A69" s="337" t="s">
        <v>60</v>
      </c>
      <c r="B69" s="336" t="s">
        <v>326</v>
      </c>
      <c r="C69" s="337">
        <v>41</v>
      </c>
      <c r="D69" s="337">
        <v>0</v>
      </c>
      <c r="E69" s="337">
        <v>1</v>
      </c>
      <c r="F69" s="337">
        <v>3</v>
      </c>
      <c r="G69" s="337">
        <v>1</v>
      </c>
      <c r="H69" s="337">
        <v>0</v>
      </c>
      <c r="I69" s="337">
        <v>0</v>
      </c>
      <c r="J69" s="337">
        <v>0</v>
      </c>
      <c r="K69" s="337">
        <v>0</v>
      </c>
      <c r="L69" s="337">
        <v>46</v>
      </c>
    </row>
    <row r="70" spans="1:12" s="14" customFormat="1" ht="14.25" customHeight="1" x14ac:dyDescent="0.25">
      <c r="A70" s="337" t="s">
        <v>60</v>
      </c>
      <c r="B70" s="336" t="s">
        <v>207</v>
      </c>
      <c r="C70" s="337">
        <v>1</v>
      </c>
      <c r="D70" s="337">
        <v>2</v>
      </c>
      <c r="E70" s="337">
        <v>4</v>
      </c>
      <c r="F70" s="337">
        <v>6</v>
      </c>
      <c r="G70" s="337">
        <v>5</v>
      </c>
      <c r="H70" s="337">
        <v>3</v>
      </c>
      <c r="I70" s="337">
        <v>2</v>
      </c>
      <c r="J70" s="337">
        <v>3</v>
      </c>
      <c r="K70" s="337">
        <v>0</v>
      </c>
      <c r="L70" s="337">
        <v>26</v>
      </c>
    </row>
    <row r="71" spans="1:12" s="14" customFormat="1" ht="14.25" customHeight="1" x14ac:dyDescent="0.25">
      <c r="A71" s="337" t="s">
        <v>60</v>
      </c>
      <c r="B71" s="336" t="s">
        <v>208</v>
      </c>
      <c r="C71" s="337">
        <v>9</v>
      </c>
      <c r="D71" s="337">
        <v>0</v>
      </c>
      <c r="E71" s="337">
        <v>0</v>
      </c>
      <c r="F71" s="337">
        <v>0</v>
      </c>
      <c r="G71" s="337">
        <v>0</v>
      </c>
      <c r="H71" s="337">
        <v>0</v>
      </c>
      <c r="I71" s="337">
        <v>0</v>
      </c>
      <c r="J71" s="337">
        <v>0</v>
      </c>
      <c r="K71" s="337">
        <v>3</v>
      </c>
      <c r="L71" s="337">
        <v>12</v>
      </c>
    </row>
    <row r="72" spans="1:12" s="14" customFormat="1" ht="14.25" customHeight="1" x14ac:dyDescent="0.25">
      <c r="A72" s="337" t="s">
        <v>60</v>
      </c>
      <c r="B72" s="336" t="s">
        <v>209</v>
      </c>
      <c r="C72" s="337">
        <v>0</v>
      </c>
      <c r="D72" s="337">
        <v>0</v>
      </c>
      <c r="E72" s="337">
        <v>0</v>
      </c>
      <c r="F72" s="337">
        <v>5</v>
      </c>
      <c r="G72" s="337">
        <v>2</v>
      </c>
      <c r="H72" s="337">
        <v>2</v>
      </c>
      <c r="I72" s="337">
        <v>2</v>
      </c>
      <c r="J72" s="337">
        <v>0</v>
      </c>
      <c r="K72" s="337">
        <v>1</v>
      </c>
      <c r="L72" s="337">
        <v>12</v>
      </c>
    </row>
    <row r="73" spans="1:12" s="14" customFormat="1" ht="14.25" customHeight="1" x14ac:dyDescent="0.25">
      <c r="A73" s="337" t="s">
        <v>60</v>
      </c>
      <c r="B73" s="336" t="s">
        <v>327</v>
      </c>
      <c r="C73" s="337">
        <v>3</v>
      </c>
      <c r="D73" s="337">
        <v>1</v>
      </c>
      <c r="E73" s="337">
        <v>5</v>
      </c>
      <c r="F73" s="337">
        <v>2</v>
      </c>
      <c r="G73" s="337">
        <v>1</v>
      </c>
      <c r="H73" s="337">
        <v>0</v>
      </c>
      <c r="I73" s="337">
        <v>0</v>
      </c>
      <c r="J73" s="337">
        <v>0</v>
      </c>
      <c r="K73" s="337">
        <v>0</v>
      </c>
      <c r="L73" s="337">
        <v>12</v>
      </c>
    </row>
    <row r="74" spans="1:12" s="14" customFormat="1" ht="14.25" customHeight="1" x14ac:dyDescent="0.25">
      <c r="A74" s="337" t="s">
        <v>62</v>
      </c>
      <c r="B74" s="336" t="s">
        <v>328</v>
      </c>
      <c r="C74" s="337">
        <v>31</v>
      </c>
      <c r="D74" s="337">
        <v>9</v>
      </c>
      <c r="E74" s="337">
        <v>0</v>
      </c>
      <c r="F74" s="337">
        <v>0</v>
      </c>
      <c r="G74" s="337">
        <v>0</v>
      </c>
      <c r="H74" s="337">
        <v>0</v>
      </c>
      <c r="I74" s="337">
        <v>0</v>
      </c>
      <c r="J74" s="337">
        <v>0</v>
      </c>
      <c r="K74" s="337">
        <v>0</v>
      </c>
      <c r="L74" s="337">
        <v>40</v>
      </c>
    </row>
    <row r="75" spans="1:12" s="14" customFormat="1" ht="14.25" customHeight="1" x14ac:dyDescent="0.25">
      <c r="A75" s="337" t="s">
        <v>62</v>
      </c>
      <c r="B75" s="336" t="s">
        <v>211</v>
      </c>
      <c r="C75" s="337">
        <v>0</v>
      </c>
      <c r="D75" s="337">
        <v>0</v>
      </c>
      <c r="E75" s="337">
        <v>4</v>
      </c>
      <c r="F75" s="337">
        <v>4</v>
      </c>
      <c r="G75" s="337">
        <v>1</v>
      </c>
      <c r="H75" s="337">
        <v>1</v>
      </c>
      <c r="I75" s="337">
        <v>1</v>
      </c>
      <c r="J75" s="337">
        <v>0</v>
      </c>
      <c r="K75" s="337">
        <v>0</v>
      </c>
      <c r="L75" s="337">
        <v>11</v>
      </c>
    </row>
    <row r="76" spans="1:12" s="14" customFormat="1" ht="14.25" customHeight="1" x14ac:dyDescent="0.25">
      <c r="A76" s="337" t="s">
        <v>62</v>
      </c>
      <c r="B76" s="336" t="s">
        <v>212</v>
      </c>
      <c r="C76" s="337">
        <v>3</v>
      </c>
      <c r="D76" s="337">
        <v>7</v>
      </c>
      <c r="E76" s="337">
        <v>5</v>
      </c>
      <c r="F76" s="337">
        <v>6</v>
      </c>
      <c r="G76" s="337">
        <v>2</v>
      </c>
      <c r="H76" s="337">
        <v>0</v>
      </c>
      <c r="I76" s="337">
        <v>0</v>
      </c>
      <c r="J76" s="337">
        <v>1</v>
      </c>
      <c r="K76" s="337">
        <v>0</v>
      </c>
      <c r="L76" s="337">
        <v>24</v>
      </c>
    </row>
    <row r="77" spans="1:12" s="14" customFormat="1" ht="14.25" customHeight="1" x14ac:dyDescent="0.25">
      <c r="A77" s="337" t="s">
        <v>62</v>
      </c>
      <c r="B77" s="336" t="s">
        <v>329</v>
      </c>
      <c r="C77" s="337">
        <v>41</v>
      </c>
      <c r="D77" s="337">
        <v>1</v>
      </c>
      <c r="E77" s="337">
        <v>1</v>
      </c>
      <c r="F77" s="337">
        <v>0</v>
      </c>
      <c r="G77" s="337">
        <v>0</v>
      </c>
      <c r="H77" s="337">
        <v>0</v>
      </c>
      <c r="I77" s="337">
        <v>0</v>
      </c>
      <c r="J77" s="337">
        <v>0</v>
      </c>
      <c r="K77" s="337">
        <v>0</v>
      </c>
      <c r="L77" s="337">
        <v>43</v>
      </c>
    </row>
    <row r="78" spans="1:12" s="14" customFormat="1" ht="14.25" customHeight="1" x14ac:dyDescent="0.25">
      <c r="A78" s="337" t="s">
        <v>62</v>
      </c>
      <c r="B78" s="336" t="s">
        <v>213</v>
      </c>
      <c r="C78" s="337">
        <v>0</v>
      </c>
      <c r="D78" s="337">
        <v>13</v>
      </c>
      <c r="E78" s="337">
        <v>0</v>
      </c>
      <c r="F78" s="337">
        <v>0</v>
      </c>
      <c r="G78" s="337">
        <v>0</v>
      </c>
      <c r="H78" s="337">
        <v>0</v>
      </c>
      <c r="I78" s="337">
        <v>0</v>
      </c>
      <c r="J78" s="337">
        <v>0</v>
      </c>
      <c r="K78" s="337">
        <v>0</v>
      </c>
      <c r="L78" s="337">
        <v>13</v>
      </c>
    </row>
    <row r="79" spans="1:12" s="14" customFormat="1" ht="14.25" customHeight="1" x14ac:dyDescent="0.25">
      <c r="A79" s="337" t="s">
        <v>62</v>
      </c>
      <c r="B79" s="336" t="s">
        <v>215</v>
      </c>
      <c r="C79" s="337">
        <v>33</v>
      </c>
      <c r="D79" s="337">
        <v>6</v>
      </c>
      <c r="E79" s="337">
        <v>7</v>
      </c>
      <c r="F79" s="337">
        <v>2</v>
      </c>
      <c r="G79" s="337">
        <v>1</v>
      </c>
      <c r="H79" s="337">
        <v>0</v>
      </c>
      <c r="I79" s="337">
        <v>0</v>
      </c>
      <c r="J79" s="337">
        <v>0</v>
      </c>
      <c r="K79" s="337">
        <v>0</v>
      </c>
      <c r="L79" s="337">
        <v>49</v>
      </c>
    </row>
    <row r="80" spans="1:12" s="14" customFormat="1" ht="14.25" customHeight="1" x14ac:dyDescent="0.25">
      <c r="A80" s="337" t="s">
        <v>62</v>
      </c>
      <c r="B80" s="336" t="s">
        <v>330</v>
      </c>
      <c r="C80" s="337">
        <v>0</v>
      </c>
      <c r="D80" s="337">
        <v>0</v>
      </c>
      <c r="E80" s="337">
        <v>10</v>
      </c>
      <c r="F80" s="337">
        <v>3</v>
      </c>
      <c r="G80" s="337">
        <v>0</v>
      </c>
      <c r="H80" s="337">
        <v>2</v>
      </c>
      <c r="I80" s="337">
        <v>0</v>
      </c>
      <c r="J80" s="337">
        <v>0</v>
      </c>
      <c r="K80" s="337">
        <v>0</v>
      </c>
      <c r="L80" s="337">
        <v>15</v>
      </c>
    </row>
    <row r="81" spans="1:12" s="14" customFormat="1" ht="14.25" customHeight="1" x14ac:dyDescent="0.25">
      <c r="A81" s="337" t="s">
        <v>62</v>
      </c>
      <c r="B81" s="336" t="s">
        <v>331</v>
      </c>
      <c r="C81" s="337">
        <v>0</v>
      </c>
      <c r="D81" s="337">
        <v>6</v>
      </c>
      <c r="E81" s="337">
        <v>3</v>
      </c>
      <c r="F81" s="337">
        <v>6</v>
      </c>
      <c r="G81" s="337">
        <v>0</v>
      </c>
      <c r="H81" s="337">
        <v>2</v>
      </c>
      <c r="I81" s="337">
        <v>1</v>
      </c>
      <c r="J81" s="337">
        <v>0</v>
      </c>
      <c r="K81" s="337">
        <v>0</v>
      </c>
      <c r="L81" s="337">
        <v>18</v>
      </c>
    </row>
    <row r="82" spans="1:12" s="14" customFormat="1" ht="14.25" customHeight="1" x14ac:dyDescent="0.25">
      <c r="A82" s="337" t="s">
        <v>62</v>
      </c>
      <c r="B82" s="336" t="s">
        <v>214</v>
      </c>
      <c r="C82" s="337">
        <v>3</v>
      </c>
      <c r="D82" s="337">
        <v>1</v>
      </c>
      <c r="E82" s="337">
        <v>4</v>
      </c>
      <c r="F82" s="337">
        <v>4</v>
      </c>
      <c r="G82" s="337">
        <v>0</v>
      </c>
      <c r="H82" s="337">
        <v>5</v>
      </c>
      <c r="I82" s="337">
        <v>0</v>
      </c>
      <c r="J82" s="337">
        <v>0</v>
      </c>
      <c r="K82" s="337">
        <v>0</v>
      </c>
      <c r="L82" s="337">
        <v>17</v>
      </c>
    </row>
    <row r="83" spans="1:12" s="14" customFormat="1" ht="14.25" customHeight="1" x14ac:dyDescent="0.25">
      <c r="A83" s="337" t="s">
        <v>62</v>
      </c>
      <c r="B83" s="336" t="s">
        <v>332</v>
      </c>
      <c r="C83" s="337">
        <v>0</v>
      </c>
      <c r="D83" s="337">
        <v>1</v>
      </c>
      <c r="E83" s="337">
        <v>6</v>
      </c>
      <c r="F83" s="337">
        <v>2</v>
      </c>
      <c r="G83" s="337">
        <v>1</v>
      </c>
      <c r="H83" s="337">
        <v>3</v>
      </c>
      <c r="I83" s="337">
        <v>0</v>
      </c>
      <c r="J83" s="337">
        <v>0</v>
      </c>
      <c r="K83" s="337">
        <v>0</v>
      </c>
      <c r="L83" s="337">
        <v>13</v>
      </c>
    </row>
    <row r="84" spans="1:12" s="14" customFormat="1" ht="14.25" customHeight="1" x14ac:dyDescent="0.25">
      <c r="A84" s="337" t="s">
        <v>62</v>
      </c>
      <c r="B84" s="336" t="s">
        <v>210</v>
      </c>
      <c r="C84" s="337">
        <v>0</v>
      </c>
      <c r="D84" s="337">
        <v>6</v>
      </c>
      <c r="E84" s="337">
        <v>9</v>
      </c>
      <c r="F84" s="337">
        <v>6</v>
      </c>
      <c r="G84" s="337">
        <v>1</v>
      </c>
      <c r="H84" s="337">
        <v>1</v>
      </c>
      <c r="I84" s="337">
        <v>0</v>
      </c>
      <c r="J84" s="337">
        <v>0</v>
      </c>
      <c r="K84" s="337">
        <v>0</v>
      </c>
      <c r="L84" s="337">
        <v>23</v>
      </c>
    </row>
    <row r="85" spans="1:12" s="14" customFormat="1" ht="14.25" customHeight="1" x14ac:dyDescent="0.25">
      <c r="A85" s="337" t="s">
        <v>62</v>
      </c>
      <c r="B85" s="336" t="s">
        <v>648</v>
      </c>
      <c r="C85" s="337">
        <v>16</v>
      </c>
      <c r="D85" s="337">
        <v>1</v>
      </c>
      <c r="E85" s="337">
        <v>0</v>
      </c>
      <c r="F85" s="337">
        <v>0</v>
      </c>
      <c r="G85" s="337">
        <v>1</v>
      </c>
      <c r="H85" s="337">
        <v>0</v>
      </c>
      <c r="I85" s="337">
        <v>0</v>
      </c>
      <c r="J85" s="337">
        <v>0</v>
      </c>
      <c r="K85" s="337">
        <v>0</v>
      </c>
      <c r="L85" s="337">
        <v>18</v>
      </c>
    </row>
    <row r="86" spans="1:12" s="14" customFormat="1" ht="14.25" customHeight="1" x14ac:dyDescent="0.25">
      <c r="A86" s="337" t="s">
        <v>62</v>
      </c>
      <c r="B86" s="336" t="s">
        <v>642</v>
      </c>
      <c r="C86" s="337">
        <v>1</v>
      </c>
      <c r="D86" s="337">
        <v>0</v>
      </c>
      <c r="E86" s="337">
        <v>4</v>
      </c>
      <c r="F86" s="337">
        <v>4</v>
      </c>
      <c r="G86" s="337">
        <v>0</v>
      </c>
      <c r="H86" s="337">
        <v>3</v>
      </c>
      <c r="I86" s="337">
        <v>1</v>
      </c>
      <c r="J86" s="337">
        <v>0</v>
      </c>
      <c r="K86" s="337">
        <v>1</v>
      </c>
      <c r="L86" s="337">
        <v>14</v>
      </c>
    </row>
    <row r="87" spans="1:12" s="14" customFormat="1" ht="14.25" customHeight="1" x14ac:dyDescent="0.25">
      <c r="A87" s="337" t="s">
        <v>64</v>
      </c>
      <c r="B87" s="336" t="s">
        <v>333</v>
      </c>
      <c r="C87" s="337">
        <v>49</v>
      </c>
      <c r="D87" s="337">
        <v>10</v>
      </c>
      <c r="E87" s="337">
        <v>0</v>
      </c>
      <c r="F87" s="337">
        <v>0</v>
      </c>
      <c r="G87" s="337">
        <v>0</v>
      </c>
      <c r="H87" s="337">
        <v>0</v>
      </c>
      <c r="I87" s="337">
        <v>0</v>
      </c>
      <c r="J87" s="337">
        <v>0</v>
      </c>
      <c r="K87" s="337">
        <v>0</v>
      </c>
      <c r="L87" s="337">
        <v>59</v>
      </c>
    </row>
    <row r="88" spans="1:12" s="14" customFormat="1" ht="14.25" customHeight="1" x14ac:dyDescent="0.25">
      <c r="A88" s="337" t="s">
        <v>64</v>
      </c>
      <c r="B88" s="336" t="s">
        <v>334</v>
      </c>
      <c r="C88" s="337">
        <v>1</v>
      </c>
      <c r="D88" s="337">
        <v>0</v>
      </c>
      <c r="E88" s="337">
        <v>6</v>
      </c>
      <c r="F88" s="337">
        <v>2</v>
      </c>
      <c r="G88" s="337">
        <v>4</v>
      </c>
      <c r="H88" s="337">
        <v>4</v>
      </c>
      <c r="I88" s="337">
        <v>1</v>
      </c>
      <c r="J88" s="337">
        <v>0</v>
      </c>
      <c r="K88" s="337">
        <v>0</v>
      </c>
      <c r="L88" s="337">
        <v>18</v>
      </c>
    </row>
    <row r="89" spans="1:12" s="14" customFormat="1" ht="14.25" customHeight="1" x14ac:dyDescent="0.25">
      <c r="A89" s="337" t="s">
        <v>66</v>
      </c>
      <c r="B89" s="336" t="s">
        <v>643</v>
      </c>
      <c r="C89" s="337">
        <v>24</v>
      </c>
      <c r="D89" s="337">
        <v>0</v>
      </c>
      <c r="E89" s="337">
        <v>0</v>
      </c>
      <c r="F89" s="337">
        <v>0</v>
      </c>
      <c r="G89" s="337">
        <v>0</v>
      </c>
      <c r="H89" s="337">
        <v>0</v>
      </c>
      <c r="I89" s="337">
        <v>0</v>
      </c>
      <c r="J89" s="337">
        <v>0</v>
      </c>
      <c r="K89" s="337">
        <v>18</v>
      </c>
      <c r="L89" s="337">
        <v>42</v>
      </c>
    </row>
    <row r="90" spans="1:12" s="14" customFormat="1" ht="14.25" customHeight="1" x14ac:dyDescent="0.25">
      <c r="A90" s="337" t="s">
        <v>66</v>
      </c>
      <c r="B90" s="336" t="s">
        <v>335</v>
      </c>
      <c r="C90" s="337">
        <v>6</v>
      </c>
      <c r="D90" s="337">
        <v>5</v>
      </c>
      <c r="E90" s="337">
        <v>4</v>
      </c>
      <c r="F90" s="337">
        <v>2</v>
      </c>
      <c r="G90" s="337">
        <v>0</v>
      </c>
      <c r="H90" s="337">
        <v>1</v>
      </c>
      <c r="I90" s="337">
        <v>1</v>
      </c>
      <c r="J90" s="337">
        <v>1</v>
      </c>
      <c r="K90" s="337">
        <v>0</v>
      </c>
      <c r="L90" s="337">
        <v>20</v>
      </c>
    </row>
    <row r="91" spans="1:12" s="14" customFormat="1" ht="14.25" customHeight="1" x14ac:dyDescent="0.25">
      <c r="A91" s="337" t="s">
        <v>68</v>
      </c>
      <c r="B91" s="336" t="s">
        <v>336</v>
      </c>
      <c r="C91" s="337">
        <v>10</v>
      </c>
      <c r="D91" s="337">
        <v>5</v>
      </c>
      <c r="E91" s="337">
        <v>8</v>
      </c>
      <c r="F91" s="337">
        <v>3</v>
      </c>
      <c r="G91" s="337">
        <v>4</v>
      </c>
      <c r="H91" s="337">
        <v>0</v>
      </c>
      <c r="I91" s="337">
        <v>0</v>
      </c>
      <c r="J91" s="337">
        <v>2</v>
      </c>
      <c r="K91" s="337">
        <v>0</v>
      </c>
      <c r="L91" s="337">
        <v>32</v>
      </c>
    </row>
    <row r="92" spans="1:12" s="14" customFormat="1" ht="14.25" customHeight="1" x14ac:dyDescent="0.25">
      <c r="A92" s="337" t="s">
        <v>68</v>
      </c>
      <c r="B92" s="336" t="s">
        <v>337</v>
      </c>
      <c r="C92" s="337">
        <v>4</v>
      </c>
      <c r="D92" s="337">
        <v>2</v>
      </c>
      <c r="E92" s="337">
        <v>7</v>
      </c>
      <c r="F92" s="337">
        <v>4</v>
      </c>
      <c r="G92" s="337">
        <v>1</v>
      </c>
      <c r="H92" s="337">
        <v>0</v>
      </c>
      <c r="I92" s="337">
        <v>0</v>
      </c>
      <c r="J92" s="337">
        <v>0</v>
      </c>
      <c r="K92" s="337">
        <v>0</v>
      </c>
      <c r="L92" s="337">
        <v>18</v>
      </c>
    </row>
    <row r="93" spans="1:12" s="14" customFormat="1" ht="14.25" customHeight="1" x14ac:dyDescent="0.25">
      <c r="A93" s="337" t="s">
        <v>68</v>
      </c>
      <c r="B93" s="336" t="s">
        <v>216</v>
      </c>
      <c r="C93" s="337">
        <v>5</v>
      </c>
      <c r="D93" s="337">
        <v>0</v>
      </c>
      <c r="E93" s="337">
        <v>7</v>
      </c>
      <c r="F93" s="337">
        <v>9</v>
      </c>
      <c r="G93" s="337">
        <v>5</v>
      </c>
      <c r="H93" s="337">
        <v>2</v>
      </c>
      <c r="I93" s="337">
        <v>1</v>
      </c>
      <c r="J93" s="337">
        <v>1</v>
      </c>
      <c r="K93" s="337">
        <v>0</v>
      </c>
      <c r="L93" s="337">
        <v>30</v>
      </c>
    </row>
    <row r="94" spans="1:12" s="14" customFormat="1" ht="14.25" customHeight="1" x14ac:dyDescent="0.25">
      <c r="A94" s="337" t="s">
        <v>68</v>
      </c>
      <c r="B94" s="336" t="s">
        <v>338</v>
      </c>
      <c r="C94" s="337">
        <v>5</v>
      </c>
      <c r="D94" s="337">
        <v>2</v>
      </c>
      <c r="E94" s="337">
        <v>4</v>
      </c>
      <c r="F94" s="337">
        <v>4</v>
      </c>
      <c r="G94" s="337">
        <v>4</v>
      </c>
      <c r="H94" s="337">
        <v>5</v>
      </c>
      <c r="I94" s="337">
        <v>0</v>
      </c>
      <c r="J94" s="337">
        <v>0</v>
      </c>
      <c r="K94" s="337">
        <v>0</v>
      </c>
      <c r="L94" s="337">
        <v>24</v>
      </c>
    </row>
    <row r="95" spans="1:12" s="14" customFormat="1" ht="14.25" customHeight="1" x14ac:dyDescent="0.25">
      <c r="A95" s="337" t="s">
        <v>68</v>
      </c>
      <c r="B95" s="336" t="s">
        <v>339</v>
      </c>
      <c r="C95" s="337">
        <v>1</v>
      </c>
      <c r="D95" s="337">
        <v>3</v>
      </c>
      <c r="E95" s="337">
        <v>4</v>
      </c>
      <c r="F95" s="337">
        <v>10</v>
      </c>
      <c r="G95" s="337">
        <v>1</v>
      </c>
      <c r="H95" s="337">
        <v>4</v>
      </c>
      <c r="I95" s="337">
        <v>1</v>
      </c>
      <c r="J95" s="337">
        <v>4</v>
      </c>
      <c r="K95" s="337">
        <v>0</v>
      </c>
      <c r="L95" s="337">
        <v>28</v>
      </c>
    </row>
    <row r="96" spans="1:12" s="14" customFormat="1" ht="14.25" customHeight="1" x14ac:dyDescent="0.25">
      <c r="A96" s="337" t="s">
        <v>70</v>
      </c>
      <c r="B96" s="336" t="s">
        <v>340</v>
      </c>
      <c r="C96" s="337">
        <v>1</v>
      </c>
      <c r="D96" s="337">
        <v>2</v>
      </c>
      <c r="E96" s="337">
        <v>0</v>
      </c>
      <c r="F96" s="337">
        <v>13</v>
      </c>
      <c r="G96" s="337">
        <v>0</v>
      </c>
      <c r="H96" s="337">
        <v>0</v>
      </c>
      <c r="I96" s="337">
        <v>3</v>
      </c>
      <c r="J96" s="337">
        <v>0</v>
      </c>
      <c r="K96" s="337">
        <v>0</v>
      </c>
      <c r="L96" s="337">
        <v>19</v>
      </c>
    </row>
    <row r="97" spans="1:12" s="14" customFormat="1" ht="14.25" customHeight="1" x14ac:dyDescent="0.25">
      <c r="A97" s="337" t="s">
        <v>70</v>
      </c>
      <c r="B97" s="336" t="s">
        <v>217</v>
      </c>
      <c r="C97" s="337">
        <v>1</v>
      </c>
      <c r="D97" s="337">
        <v>1</v>
      </c>
      <c r="E97" s="337">
        <v>5</v>
      </c>
      <c r="F97" s="337">
        <v>14</v>
      </c>
      <c r="G97" s="337">
        <v>0</v>
      </c>
      <c r="H97" s="337">
        <v>7</v>
      </c>
      <c r="I97" s="337">
        <v>2</v>
      </c>
      <c r="J97" s="337">
        <v>3</v>
      </c>
      <c r="K97" s="337">
        <v>0</v>
      </c>
      <c r="L97" s="337">
        <v>33</v>
      </c>
    </row>
    <row r="98" spans="1:12" s="14" customFormat="1" ht="14.25" customHeight="1" x14ac:dyDescent="0.25">
      <c r="A98" s="337" t="s">
        <v>70</v>
      </c>
      <c r="B98" s="336" t="s">
        <v>218</v>
      </c>
      <c r="C98" s="337">
        <v>17</v>
      </c>
      <c r="D98" s="337">
        <v>1</v>
      </c>
      <c r="E98" s="337">
        <v>2</v>
      </c>
      <c r="F98" s="337">
        <v>2</v>
      </c>
      <c r="G98" s="337">
        <v>0</v>
      </c>
      <c r="H98" s="337">
        <v>0</v>
      </c>
      <c r="I98" s="337">
        <v>0</v>
      </c>
      <c r="J98" s="337">
        <v>0</v>
      </c>
      <c r="K98" s="337">
        <v>0</v>
      </c>
      <c r="L98" s="337">
        <v>22</v>
      </c>
    </row>
    <row r="99" spans="1:12" s="14" customFormat="1" ht="14.25" customHeight="1" x14ac:dyDescent="0.25">
      <c r="A99" s="337" t="s">
        <v>70</v>
      </c>
      <c r="B99" s="336" t="s">
        <v>219</v>
      </c>
      <c r="C99" s="337">
        <v>0</v>
      </c>
      <c r="D99" s="337">
        <v>1</v>
      </c>
      <c r="E99" s="337">
        <v>16</v>
      </c>
      <c r="F99" s="337">
        <v>5</v>
      </c>
      <c r="G99" s="337">
        <v>0</v>
      </c>
      <c r="H99" s="337">
        <v>2</v>
      </c>
      <c r="I99" s="337">
        <v>0</v>
      </c>
      <c r="J99" s="337">
        <v>0</v>
      </c>
      <c r="K99" s="337">
        <v>0</v>
      </c>
      <c r="L99" s="337">
        <v>24</v>
      </c>
    </row>
    <row r="100" spans="1:12" s="14" customFormat="1" ht="14.25" customHeight="1" x14ac:dyDescent="0.25">
      <c r="A100" s="337" t="s">
        <v>70</v>
      </c>
      <c r="B100" s="336" t="s">
        <v>341</v>
      </c>
      <c r="C100" s="337">
        <v>28</v>
      </c>
      <c r="D100" s="337">
        <v>3</v>
      </c>
      <c r="E100" s="337">
        <v>0</v>
      </c>
      <c r="F100" s="337">
        <v>1</v>
      </c>
      <c r="G100" s="337">
        <v>0</v>
      </c>
      <c r="H100" s="337">
        <v>0</v>
      </c>
      <c r="I100" s="337">
        <v>0</v>
      </c>
      <c r="J100" s="337">
        <v>0</v>
      </c>
      <c r="K100" s="337">
        <v>0</v>
      </c>
      <c r="L100" s="337">
        <v>32</v>
      </c>
    </row>
    <row r="101" spans="1:12" s="14" customFormat="1" ht="14.25" customHeight="1" x14ac:dyDescent="0.25">
      <c r="A101" s="337" t="s">
        <v>70</v>
      </c>
      <c r="B101" s="336" t="s">
        <v>342</v>
      </c>
      <c r="C101" s="337">
        <v>2</v>
      </c>
      <c r="D101" s="337">
        <v>0</v>
      </c>
      <c r="E101" s="337">
        <v>10</v>
      </c>
      <c r="F101" s="337">
        <v>4</v>
      </c>
      <c r="G101" s="337">
        <v>1</v>
      </c>
      <c r="H101" s="337">
        <v>0</v>
      </c>
      <c r="I101" s="337">
        <v>0</v>
      </c>
      <c r="J101" s="337">
        <v>1</v>
      </c>
      <c r="K101" s="337">
        <v>0</v>
      </c>
      <c r="L101" s="337">
        <v>18</v>
      </c>
    </row>
    <row r="102" spans="1:12" s="14" customFormat="1" ht="14.25" customHeight="1" x14ac:dyDescent="0.25">
      <c r="A102" s="337" t="s">
        <v>70</v>
      </c>
      <c r="B102" s="336" t="s">
        <v>343</v>
      </c>
      <c r="C102" s="337">
        <v>0</v>
      </c>
      <c r="D102" s="337">
        <v>0</v>
      </c>
      <c r="E102" s="337">
        <v>24</v>
      </c>
      <c r="F102" s="337">
        <v>0</v>
      </c>
      <c r="G102" s="337">
        <v>0</v>
      </c>
      <c r="H102" s="337">
        <v>0</v>
      </c>
      <c r="I102" s="337">
        <v>0</v>
      </c>
      <c r="J102" s="337">
        <v>0</v>
      </c>
      <c r="K102" s="337">
        <v>0</v>
      </c>
      <c r="L102" s="337">
        <v>24</v>
      </c>
    </row>
    <row r="103" spans="1:12" s="14" customFormat="1" ht="14.25" customHeight="1" x14ac:dyDescent="0.25">
      <c r="A103" s="337" t="s">
        <v>70</v>
      </c>
      <c r="B103" s="336" t="s">
        <v>344</v>
      </c>
      <c r="C103" s="337">
        <v>0</v>
      </c>
      <c r="D103" s="337">
        <v>2</v>
      </c>
      <c r="E103" s="337">
        <v>18</v>
      </c>
      <c r="F103" s="337">
        <v>0</v>
      </c>
      <c r="G103" s="337">
        <v>2</v>
      </c>
      <c r="H103" s="337">
        <v>0</v>
      </c>
      <c r="I103" s="337">
        <v>0</v>
      </c>
      <c r="J103" s="337">
        <v>2</v>
      </c>
      <c r="K103" s="337">
        <v>0</v>
      </c>
      <c r="L103" s="337">
        <v>24</v>
      </c>
    </row>
    <row r="104" spans="1:12" s="14" customFormat="1" ht="14.25" customHeight="1" x14ac:dyDescent="0.25">
      <c r="A104" s="337" t="s">
        <v>70</v>
      </c>
      <c r="B104" s="336" t="s">
        <v>220</v>
      </c>
      <c r="C104" s="337">
        <v>0</v>
      </c>
      <c r="D104" s="337">
        <v>0</v>
      </c>
      <c r="E104" s="337">
        <v>3</v>
      </c>
      <c r="F104" s="337">
        <v>5</v>
      </c>
      <c r="G104" s="337">
        <v>1</v>
      </c>
      <c r="H104" s="337">
        <v>1</v>
      </c>
      <c r="I104" s="337">
        <v>0</v>
      </c>
      <c r="J104" s="337">
        <v>0</v>
      </c>
      <c r="K104" s="337">
        <v>0</v>
      </c>
      <c r="L104" s="337">
        <v>10</v>
      </c>
    </row>
    <row r="105" spans="1:12" s="14" customFormat="1" ht="14.25" customHeight="1" x14ac:dyDescent="0.25">
      <c r="A105" s="337" t="s">
        <v>70</v>
      </c>
      <c r="B105" s="336" t="s">
        <v>345</v>
      </c>
      <c r="C105" s="337">
        <v>56</v>
      </c>
      <c r="D105" s="337">
        <v>31</v>
      </c>
      <c r="E105" s="337">
        <v>0</v>
      </c>
      <c r="F105" s="337">
        <v>0</v>
      </c>
      <c r="G105" s="337">
        <v>3</v>
      </c>
      <c r="H105" s="337">
        <v>0</v>
      </c>
      <c r="I105" s="337">
        <v>0</v>
      </c>
      <c r="J105" s="337">
        <v>1</v>
      </c>
      <c r="K105" s="337">
        <v>0</v>
      </c>
      <c r="L105" s="337">
        <v>91</v>
      </c>
    </row>
    <row r="106" spans="1:12" s="14" customFormat="1" ht="14.25" customHeight="1" x14ac:dyDescent="0.25">
      <c r="A106" s="337" t="s">
        <v>70</v>
      </c>
      <c r="B106" s="336" t="s">
        <v>221</v>
      </c>
      <c r="C106" s="337">
        <v>0</v>
      </c>
      <c r="D106" s="337">
        <v>1</v>
      </c>
      <c r="E106" s="337">
        <v>5</v>
      </c>
      <c r="F106" s="337">
        <v>13</v>
      </c>
      <c r="G106" s="337">
        <v>0</v>
      </c>
      <c r="H106" s="337">
        <v>5</v>
      </c>
      <c r="I106" s="337">
        <v>0</v>
      </c>
      <c r="J106" s="337">
        <v>0</v>
      </c>
      <c r="K106" s="337">
        <v>0</v>
      </c>
      <c r="L106" s="337">
        <v>24</v>
      </c>
    </row>
    <row r="107" spans="1:12" s="14" customFormat="1" ht="14.25" customHeight="1" x14ac:dyDescent="0.25">
      <c r="A107" s="337" t="s">
        <v>72</v>
      </c>
      <c r="B107" s="336" t="s">
        <v>222</v>
      </c>
      <c r="C107" s="337">
        <v>0</v>
      </c>
      <c r="D107" s="337">
        <v>13</v>
      </c>
      <c r="E107" s="337">
        <v>6</v>
      </c>
      <c r="F107" s="337">
        <v>15</v>
      </c>
      <c r="G107" s="337">
        <v>6</v>
      </c>
      <c r="H107" s="337">
        <v>0</v>
      </c>
      <c r="I107" s="337">
        <v>0</v>
      </c>
      <c r="J107" s="337">
        <v>0</v>
      </c>
      <c r="K107" s="337">
        <v>0</v>
      </c>
      <c r="L107" s="337">
        <v>40</v>
      </c>
    </row>
    <row r="108" spans="1:12" s="14" customFormat="1" ht="14.25" customHeight="1" x14ac:dyDescent="0.25">
      <c r="A108" s="337" t="s">
        <v>72</v>
      </c>
      <c r="B108" s="336" t="s">
        <v>223</v>
      </c>
      <c r="C108" s="337">
        <v>3</v>
      </c>
      <c r="D108" s="337">
        <v>0</v>
      </c>
      <c r="E108" s="337">
        <v>6</v>
      </c>
      <c r="F108" s="337">
        <v>6</v>
      </c>
      <c r="G108" s="337">
        <v>0</v>
      </c>
      <c r="H108" s="337">
        <v>8</v>
      </c>
      <c r="I108" s="337">
        <v>0</v>
      </c>
      <c r="J108" s="337">
        <v>0</v>
      </c>
      <c r="K108" s="337">
        <v>0</v>
      </c>
      <c r="L108" s="337">
        <v>23</v>
      </c>
    </row>
    <row r="109" spans="1:12" s="14" customFormat="1" ht="14.25" customHeight="1" x14ac:dyDescent="0.25">
      <c r="A109" s="337" t="s">
        <v>72</v>
      </c>
      <c r="B109" s="336" t="s">
        <v>224</v>
      </c>
      <c r="C109" s="337">
        <v>8</v>
      </c>
      <c r="D109" s="337">
        <v>1</v>
      </c>
      <c r="E109" s="337">
        <v>6</v>
      </c>
      <c r="F109" s="337">
        <v>2</v>
      </c>
      <c r="G109" s="337">
        <v>0</v>
      </c>
      <c r="H109" s="337">
        <v>0</v>
      </c>
      <c r="I109" s="337">
        <v>0</v>
      </c>
      <c r="J109" s="337">
        <v>0</v>
      </c>
      <c r="K109" s="337">
        <v>0</v>
      </c>
      <c r="L109" s="337">
        <v>17</v>
      </c>
    </row>
    <row r="110" spans="1:12" s="14" customFormat="1" ht="14.25" customHeight="1" x14ac:dyDescent="0.25">
      <c r="A110" s="337" t="s">
        <v>72</v>
      </c>
      <c r="B110" s="336" t="s">
        <v>225</v>
      </c>
      <c r="C110" s="337">
        <v>3</v>
      </c>
      <c r="D110" s="337">
        <v>11</v>
      </c>
      <c r="E110" s="337">
        <v>9</v>
      </c>
      <c r="F110" s="337">
        <v>7</v>
      </c>
      <c r="G110" s="337">
        <v>1</v>
      </c>
      <c r="H110" s="337">
        <v>3</v>
      </c>
      <c r="I110" s="337">
        <v>3</v>
      </c>
      <c r="J110" s="337">
        <v>2</v>
      </c>
      <c r="K110" s="337">
        <v>0</v>
      </c>
      <c r="L110" s="337">
        <v>39</v>
      </c>
    </row>
    <row r="111" spans="1:12" s="14" customFormat="1" ht="14.25" customHeight="1" x14ac:dyDescent="0.25">
      <c r="A111" s="337" t="s">
        <v>72</v>
      </c>
      <c r="B111" s="336" t="s">
        <v>346</v>
      </c>
      <c r="C111" s="337">
        <v>4</v>
      </c>
      <c r="D111" s="337">
        <v>0</v>
      </c>
      <c r="E111" s="337">
        <v>6</v>
      </c>
      <c r="F111" s="337">
        <v>1</v>
      </c>
      <c r="G111" s="337">
        <v>3</v>
      </c>
      <c r="H111" s="337">
        <v>0</v>
      </c>
      <c r="I111" s="337">
        <v>0</v>
      </c>
      <c r="J111" s="337">
        <v>0</v>
      </c>
      <c r="K111" s="337">
        <v>0</v>
      </c>
      <c r="L111" s="337">
        <v>14</v>
      </c>
    </row>
    <row r="112" spans="1:12" s="14" customFormat="1" ht="14.25" customHeight="1" x14ac:dyDescent="0.25">
      <c r="A112" s="337" t="s">
        <v>72</v>
      </c>
      <c r="B112" s="336" t="s">
        <v>347</v>
      </c>
      <c r="C112" s="337">
        <v>2</v>
      </c>
      <c r="D112" s="337">
        <v>3</v>
      </c>
      <c r="E112" s="337">
        <v>7</v>
      </c>
      <c r="F112" s="337">
        <v>7</v>
      </c>
      <c r="G112" s="337">
        <v>1</v>
      </c>
      <c r="H112" s="337">
        <v>1</v>
      </c>
      <c r="I112" s="337">
        <v>0</v>
      </c>
      <c r="J112" s="337">
        <v>0</v>
      </c>
      <c r="K112" s="337">
        <v>0</v>
      </c>
      <c r="L112" s="337">
        <v>21</v>
      </c>
    </row>
    <row r="113" spans="1:12" s="14" customFormat="1" ht="14.25" customHeight="1" x14ac:dyDescent="0.25">
      <c r="A113" s="337" t="s">
        <v>72</v>
      </c>
      <c r="B113" s="336" t="s">
        <v>348</v>
      </c>
      <c r="C113" s="337">
        <v>14</v>
      </c>
      <c r="D113" s="337">
        <v>1</v>
      </c>
      <c r="E113" s="337">
        <v>1</v>
      </c>
      <c r="F113" s="337">
        <v>0</v>
      </c>
      <c r="G113" s="337">
        <v>0</v>
      </c>
      <c r="H113" s="337">
        <v>0</v>
      </c>
      <c r="I113" s="337">
        <v>0</v>
      </c>
      <c r="J113" s="337">
        <v>0</v>
      </c>
      <c r="K113" s="337">
        <v>0</v>
      </c>
      <c r="L113" s="337">
        <v>16</v>
      </c>
    </row>
    <row r="114" spans="1:12" s="14" customFormat="1" ht="14.25" customHeight="1" x14ac:dyDescent="0.25">
      <c r="A114" s="337" t="s">
        <v>72</v>
      </c>
      <c r="B114" s="336" t="s">
        <v>349</v>
      </c>
      <c r="C114" s="337">
        <v>25</v>
      </c>
      <c r="D114" s="337">
        <v>1</v>
      </c>
      <c r="E114" s="337">
        <v>0</v>
      </c>
      <c r="F114" s="337">
        <v>0</v>
      </c>
      <c r="G114" s="337">
        <v>1</v>
      </c>
      <c r="H114" s="337">
        <v>0</v>
      </c>
      <c r="I114" s="337">
        <v>0</v>
      </c>
      <c r="J114" s="337">
        <v>0</v>
      </c>
      <c r="K114" s="337">
        <v>0</v>
      </c>
      <c r="L114" s="337">
        <v>27</v>
      </c>
    </row>
    <row r="115" spans="1:12" s="14" customFormat="1" ht="14.25" customHeight="1" x14ac:dyDescent="0.25">
      <c r="A115" s="337" t="s">
        <v>72</v>
      </c>
      <c r="B115" s="336" t="s">
        <v>350</v>
      </c>
      <c r="C115" s="337">
        <v>7</v>
      </c>
      <c r="D115" s="337">
        <v>6</v>
      </c>
      <c r="E115" s="337">
        <v>10</v>
      </c>
      <c r="F115" s="337">
        <v>9</v>
      </c>
      <c r="G115" s="337">
        <v>3</v>
      </c>
      <c r="H115" s="337">
        <v>2</v>
      </c>
      <c r="I115" s="337">
        <v>1</v>
      </c>
      <c r="J115" s="337">
        <v>0</v>
      </c>
      <c r="K115" s="337">
        <v>0</v>
      </c>
      <c r="L115" s="337">
        <v>38</v>
      </c>
    </row>
    <row r="116" spans="1:12" s="14" customFormat="1" ht="14.25" customHeight="1" x14ac:dyDescent="0.25">
      <c r="A116" s="337" t="s">
        <v>74</v>
      </c>
      <c r="B116" s="336" t="s">
        <v>226</v>
      </c>
      <c r="C116" s="337">
        <v>10</v>
      </c>
      <c r="D116" s="337">
        <v>0</v>
      </c>
      <c r="E116" s="337">
        <v>8</v>
      </c>
      <c r="F116" s="337">
        <v>6</v>
      </c>
      <c r="G116" s="337">
        <v>0</v>
      </c>
      <c r="H116" s="337">
        <v>6</v>
      </c>
      <c r="I116" s="337">
        <v>0</v>
      </c>
      <c r="J116" s="337">
        <v>1</v>
      </c>
      <c r="K116" s="337">
        <v>0</v>
      </c>
      <c r="L116" s="337">
        <v>31</v>
      </c>
    </row>
    <row r="117" spans="1:12" s="14" customFormat="1" ht="14.25" customHeight="1" x14ac:dyDescent="0.25">
      <c r="A117" s="337" t="s">
        <v>74</v>
      </c>
      <c r="B117" s="336" t="s">
        <v>351</v>
      </c>
      <c r="C117" s="337">
        <v>1</v>
      </c>
      <c r="D117" s="337">
        <v>1</v>
      </c>
      <c r="E117" s="337">
        <v>3</v>
      </c>
      <c r="F117" s="337">
        <v>1</v>
      </c>
      <c r="G117" s="337">
        <v>1</v>
      </c>
      <c r="H117" s="337">
        <v>0</v>
      </c>
      <c r="I117" s="337">
        <v>0</v>
      </c>
      <c r="J117" s="337">
        <v>0</v>
      </c>
      <c r="K117" s="337">
        <v>0</v>
      </c>
      <c r="L117" s="337">
        <v>7</v>
      </c>
    </row>
    <row r="118" spans="1:12" s="14" customFormat="1" ht="14.25" customHeight="1" x14ac:dyDescent="0.25">
      <c r="A118" s="337" t="s">
        <v>74</v>
      </c>
      <c r="B118" s="336" t="s">
        <v>352</v>
      </c>
      <c r="C118" s="337">
        <v>14</v>
      </c>
      <c r="D118" s="337">
        <v>0</v>
      </c>
      <c r="E118" s="337">
        <v>3</v>
      </c>
      <c r="F118" s="337">
        <v>2</v>
      </c>
      <c r="G118" s="337">
        <v>0</v>
      </c>
      <c r="H118" s="337">
        <v>0</v>
      </c>
      <c r="I118" s="337">
        <v>0</v>
      </c>
      <c r="J118" s="337">
        <v>0</v>
      </c>
      <c r="K118" s="337">
        <v>0</v>
      </c>
      <c r="L118" s="337">
        <v>19</v>
      </c>
    </row>
    <row r="119" spans="1:12" s="14" customFormat="1" ht="14.25" customHeight="1" x14ac:dyDescent="0.25">
      <c r="A119" s="337" t="s">
        <v>74</v>
      </c>
      <c r="B119" s="336" t="s">
        <v>353</v>
      </c>
      <c r="C119" s="337">
        <v>0</v>
      </c>
      <c r="D119" s="337">
        <v>6</v>
      </c>
      <c r="E119" s="337">
        <v>5</v>
      </c>
      <c r="F119" s="337">
        <v>4</v>
      </c>
      <c r="G119" s="337">
        <v>1</v>
      </c>
      <c r="H119" s="337">
        <v>2</v>
      </c>
      <c r="I119" s="337">
        <v>0</v>
      </c>
      <c r="J119" s="337">
        <v>1</v>
      </c>
      <c r="K119" s="337">
        <v>0</v>
      </c>
      <c r="L119" s="337">
        <v>19</v>
      </c>
    </row>
    <row r="120" spans="1:12" s="14" customFormat="1" ht="14.25" customHeight="1" x14ac:dyDescent="0.25">
      <c r="A120" s="337" t="s">
        <v>76</v>
      </c>
      <c r="B120" s="336" t="s">
        <v>656</v>
      </c>
      <c r="C120" s="337">
        <v>0</v>
      </c>
      <c r="D120" s="337">
        <v>1</v>
      </c>
      <c r="E120" s="337">
        <v>2</v>
      </c>
      <c r="F120" s="337">
        <v>18</v>
      </c>
      <c r="G120" s="337">
        <v>9</v>
      </c>
      <c r="H120" s="337">
        <v>3</v>
      </c>
      <c r="I120" s="337">
        <v>1</v>
      </c>
      <c r="J120" s="337">
        <v>1</v>
      </c>
      <c r="K120" s="337">
        <v>0</v>
      </c>
      <c r="L120" s="337">
        <v>35</v>
      </c>
    </row>
    <row r="121" spans="1:12" s="14" customFormat="1" ht="14.25" customHeight="1" x14ac:dyDescent="0.25">
      <c r="A121" s="337" t="s">
        <v>76</v>
      </c>
      <c r="B121" s="336" t="s">
        <v>354</v>
      </c>
      <c r="C121" s="337">
        <v>1</v>
      </c>
      <c r="D121" s="337">
        <v>0</v>
      </c>
      <c r="E121" s="337">
        <v>3</v>
      </c>
      <c r="F121" s="337">
        <v>3</v>
      </c>
      <c r="G121" s="337">
        <v>1</v>
      </c>
      <c r="H121" s="337">
        <v>2</v>
      </c>
      <c r="I121" s="337">
        <v>2</v>
      </c>
      <c r="J121" s="337">
        <v>1</v>
      </c>
      <c r="K121" s="337">
        <v>0</v>
      </c>
      <c r="L121" s="337">
        <v>13</v>
      </c>
    </row>
    <row r="122" spans="1:12" s="14" customFormat="1" ht="14.25" customHeight="1" x14ac:dyDescent="0.25">
      <c r="A122" s="337" t="s">
        <v>79</v>
      </c>
      <c r="B122" s="336" t="s">
        <v>355</v>
      </c>
      <c r="C122" s="337">
        <v>0</v>
      </c>
      <c r="D122" s="337">
        <v>4</v>
      </c>
      <c r="E122" s="337">
        <v>8</v>
      </c>
      <c r="F122" s="337">
        <v>2</v>
      </c>
      <c r="G122" s="337">
        <v>0</v>
      </c>
      <c r="H122" s="337">
        <v>1</v>
      </c>
      <c r="I122" s="337">
        <v>0</v>
      </c>
      <c r="J122" s="337">
        <v>2</v>
      </c>
      <c r="K122" s="337">
        <v>0</v>
      </c>
      <c r="L122" s="337">
        <v>17</v>
      </c>
    </row>
    <row r="123" spans="1:12" s="14" customFormat="1" ht="14.25" customHeight="1" x14ac:dyDescent="0.25">
      <c r="A123" s="337" t="s">
        <v>81</v>
      </c>
      <c r="B123" s="336" t="s">
        <v>356</v>
      </c>
      <c r="C123" s="337">
        <v>9</v>
      </c>
      <c r="D123" s="337">
        <v>11</v>
      </c>
      <c r="E123" s="337">
        <v>1</v>
      </c>
      <c r="F123" s="337">
        <v>0</v>
      </c>
      <c r="G123" s="337">
        <v>0</v>
      </c>
      <c r="H123" s="337">
        <v>0</v>
      </c>
      <c r="I123" s="337">
        <v>0</v>
      </c>
      <c r="J123" s="337">
        <v>0</v>
      </c>
      <c r="K123" s="337">
        <v>0</v>
      </c>
      <c r="L123" s="337">
        <v>21</v>
      </c>
    </row>
    <row r="124" spans="1:12" s="14" customFormat="1" ht="14.25" customHeight="1" x14ac:dyDescent="0.25">
      <c r="A124" s="337" t="s">
        <v>83</v>
      </c>
      <c r="B124" s="336" t="s">
        <v>357</v>
      </c>
      <c r="C124" s="337">
        <v>5</v>
      </c>
      <c r="D124" s="337">
        <v>3</v>
      </c>
      <c r="E124" s="337">
        <v>1</v>
      </c>
      <c r="F124" s="337">
        <v>0</v>
      </c>
      <c r="G124" s="337">
        <v>0</v>
      </c>
      <c r="H124" s="337">
        <v>0</v>
      </c>
      <c r="I124" s="337">
        <v>0</v>
      </c>
      <c r="J124" s="337">
        <v>0</v>
      </c>
      <c r="K124" s="337">
        <v>0</v>
      </c>
      <c r="L124" s="337">
        <v>9</v>
      </c>
    </row>
    <row r="125" spans="1:12" s="14" customFormat="1" ht="14.25" customHeight="1" x14ac:dyDescent="0.25">
      <c r="A125" s="337" t="s">
        <v>83</v>
      </c>
      <c r="B125" s="336" t="s">
        <v>358</v>
      </c>
      <c r="C125" s="337">
        <v>7</v>
      </c>
      <c r="D125" s="337">
        <v>2</v>
      </c>
      <c r="E125" s="337">
        <v>3</v>
      </c>
      <c r="F125" s="337">
        <v>1</v>
      </c>
      <c r="G125" s="337">
        <v>4</v>
      </c>
      <c r="H125" s="337">
        <v>0</v>
      </c>
      <c r="I125" s="337">
        <v>0</v>
      </c>
      <c r="J125" s="337">
        <v>1</v>
      </c>
      <c r="K125" s="337">
        <v>0</v>
      </c>
      <c r="L125" s="337">
        <v>18</v>
      </c>
    </row>
    <row r="126" spans="1:12" s="14" customFormat="1" ht="14.25" customHeight="1" x14ac:dyDescent="0.25">
      <c r="A126" s="337" t="s">
        <v>83</v>
      </c>
      <c r="B126" s="336" t="s">
        <v>227</v>
      </c>
      <c r="C126" s="337">
        <v>1</v>
      </c>
      <c r="D126" s="337">
        <v>0</v>
      </c>
      <c r="E126" s="337">
        <v>7</v>
      </c>
      <c r="F126" s="337">
        <v>4</v>
      </c>
      <c r="G126" s="337">
        <v>2</v>
      </c>
      <c r="H126" s="337">
        <v>2</v>
      </c>
      <c r="I126" s="337">
        <v>0</v>
      </c>
      <c r="J126" s="337">
        <v>1</v>
      </c>
      <c r="K126" s="337">
        <v>0</v>
      </c>
      <c r="L126" s="337">
        <v>17</v>
      </c>
    </row>
    <row r="127" spans="1:12" s="14" customFormat="1" ht="14.25" customHeight="1" x14ac:dyDescent="0.25">
      <c r="A127" s="337" t="s">
        <v>83</v>
      </c>
      <c r="B127" s="336" t="s">
        <v>228</v>
      </c>
      <c r="C127" s="337">
        <v>0</v>
      </c>
      <c r="D127" s="337">
        <v>0</v>
      </c>
      <c r="E127" s="337">
        <v>0</v>
      </c>
      <c r="F127" s="337">
        <v>0</v>
      </c>
      <c r="G127" s="337">
        <v>0</v>
      </c>
      <c r="H127" s="337">
        <v>0</v>
      </c>
      <c r="I127" s="337">
        <v>0</v>
      </c>
      <c r="J127" s="337">
        <v>0</v>
      </c>
      <c r="K127" s="337">
        <v>0</v>
      </c>
      <c r="L127" s="337">
        <v>0</v>
      </c>
    </row>
    <row r="128" spans="1:12" s="14" customFormat="1" ht="14.25" customHeight="1" x14ac:dyDescent="0.25">
      <c r="A128" s="337" t="s">
        <v>83</v>
      </c>
      <c r="B128" s="336" t="s">
        <v>359</v>
      </c>
      <c r="C128" s="337">
        <v>16</v>
      </c>
      <c r="D128" s="337">
        <v>4</v>
      </c>
      <c r="E128" s="337">
        <v>0</v>
      </c>
      <c r="F128" s="337">
        <v>0</v>
      </c>
      <c r="G128" s="337">
        <v>2</v>
      </c>
      <c r="H128" s="337">
        <v>2</v>
      </c>
      <c r="I128" s="337">
        <v>0</v>
      </c>
      <c r="J128" s="337">
        <v>0</v>
      </c>
      <c r="K128" s="337">
        <v>0</v>
      </c>
      <c r="L128" s="337">
        <v>24</v>
      </c>
    </row>
    <row r="129" spans="1:12" s="14" customFormat="1" ht="14.25" customHeight="1" x14ac:dyDescent="0.25">
      <c r="A129" s="337" t="s">
        <v>83</v>
      </c>
      <c r="B129" s="336" t="s">
        <v>229</v>
      </c>
      <c r="C129" s="337">
        <v>2</v>
      </c>
      <c r="D129" s="337">
        <v>1</v>
      </c>
      <c r="E129" s="337">
        <v>4</v>
      </c>
      <c r="F129" s="337">
        <v>4</v>
      </c>
      <c r="G129" s="337">
        <v>2</v>
      </c>
      <c r="H129" s="337">
        <v>2</v>
      </c>
      <c r="I129" s="337">
        <v>0</v>
      </c>
      <c r="J129" s="337">
        <v>0</v>
      </c>
      <c r="K129" s="337">
        <v>0</v>
      </c>
      <c r="L129" s="337">
        <v>15</v>
      </c>
    </row>
    <row r="130" spans="1:12" s="14" customFormat="1" ht="14.25" customHeight="1" x14ac:dyDescent="0.25">
      <c r="A130" s="337" t="s">
        <v>83</v>
      </c>
      <c r="B130" s="336" t="s">
        <v>360</v>
      </c>
      <c r="C130" s="337">
        <v>0</v>
      </c>
      <c r="D130" s="337">
        <v>0</v>
      </c>
      <c r="E130" s="337">
        <v>0</v>
      </c>
      <c r="F130" s="337">
        <v>0</v>
      </c>
      <c r="G130" s="337">
        <v>0</v>
      </c>
      <c r="H130" s="337">
        <v>0</v>
      </c>
      <c r="I130" s="337">
        <v>0</v>
      </c>
      <c r="J130" s="337">
        <v>0</v>
      </c>
      <c r="K130" s="337">
        <v>0</v>
      </c>
      <c r="L130" s="337">
        <v>0</v>
      </c>
    </row>
    <row r="131" spans="1:12" s="14" customFormat="1" ht="14.25" customHeight="1" x14ac:dyDescent="0.25">
      <c r="A131" s="337" t="s">
        <v>83</v>
      </c>
      <c r="B131" s="336" t="s">
        <v>361</v>
      </c>
      <c r="C131" s="337">
        <v>10</v>
      </c>
      <c r="D131" s="337">
        <v>2</v>
      </c>
      <c r="E131" s="337">
        <v>0</v>
      </c>
      <c r="F131" s="337">
        <v>7</v>
      </c>
      <c r="G131" s="337">
        <v>5</v>
      </c>
      <c r="H131" s="337">
        <v>1</v>
      </c>
      <c r="I131" s="337">
        <v>0</v>
      </c>
      <c r="J131" s="337">
        <v>2</v>
      </c>
      <c r="K131" s="337">
        <v>1</v>
      </c>
      <c r="L131" s="337">
        <v>28</v>
      </c>
    </row>
    <row r="132" spans="1:12" s="14" customFormat="1" ht="14.25" customHeight="1" x14ac:dyDescent="0.25">
      <c r="A132" s="337" t="s">
        <v>83</v>
      </c>
      <c r="B132" s="336" t="s">
        <v>362</v>
      </c>
      <c r="C132" s="337">
        <v>0</v>
      </c>
      <c r="D132" s="337">
        <v>1</v>
      </c>
      <c r="E132" s="337">
        <v>8</v>
      </c>
      <c r="F132" s="337">
        <v>4</v>
      </c>
      <c r="G132" s="337">
        <v>1</v>
      </c>
      <c r="H132" s="337">
        <v>3</v>
      </c>
      <c r="I132" s="337">
        <v>2</v>
      </c>
      <c r="J132" s="337">
        <v>0</v>
      </c>
      <c r="K132" s="337">
        <v>0</v>
      </c>
      <c r="L132" s="337">
        <v>19</v>
      </c>
    </row>
    <row r="133" spans="1:12" s="14" customFormat="1" ht="14.25" customHeight="1" x14ac:dyDescent="0.25">
      <c r="A133" s="337" t="s">
        <v>85</v>
      </c>
      <c r="B133" s="336" t="s">
        <v>230</v>
      </c>
      <c r="C133" s="337">
        <v>0</v>
      </c>
      <c r="D133" s="337">
        <v>0</v>
      </c>
      <c r="E133" s="337">
        <v>5</v>
      </c>
      <c r="F133" s="337">
        <v>4</v>
      </c>
      <c r="G133" s="337">
        <v>1</v>
      </c>
      <c r="H133" s="337">
        <v>0</v>
      </c>
      <c r="I133" s="337">
        <v>2</v>
      </c>
      <c r="J133" s="337">
        <v>0</v>
      </c>
      <c r="K133" s="337">
        <v>0</v>
      </c>
      <c r="L133" s="337">
        <v>12</v>
      </c>
    </row>
    <row r="134" spans="1:12" s="14" customFormat="1" ht="14.25" customHeight="1" x14ac:dyDescent="0.25">
      <c r="A134" s="337" t="s">
        <v>85</v>
      </c>
      <c r="B134" s="336" t="s">
        <v>231</v>
      </c>
      <c r="C134" s="337">
        <v>0</v>
      </c>
      <c r="D134" s="337">
        <v>0</v>
      </c>
      <c r="E134" s="337">
        <v>3</v>
      </c>
      <c r="F134" s="337">
        <v>6</v>
      </c>
      <c r="G134" s="337">
        <v>0</v>
      </c>
      <c r="H134" s="337">
        <v>1</v>
      </c>
      <c r="I134" s="337">
        <v>1</v>
      </c>
      <c r="J134" s="337">
        <v>0</v>
      </c>
      <c r="K134" s="337">
        <v>0</v>
      </c>
      <c r="L134" s="337">
        <v>11</v>
      </c>
    </row>
    <row r="135" spans="1:12" s="14" customFormat="1" ht="14.25" customHeight="1" x14ac:dyDescent="0.25">
      <c r="A135" s="337" t="s">
        <v>85</v>
      </c>
      <c r="B135" s="336" t="s">
        <v>232</v>
      </c>
      <c r="C135" s="337">
        <v>0</v>
      </c>
      <c r="D135" s="337">
        <v>0</v>
      </c>
      <c r="E135" s="337">
        <v>2</v>
      </c>
      <c r="F135" s="337">
        <v>9</v>
      </c>
      <c r="G135" s="337">
        <v>0</v>
      </c>
      <c r="H135" s="337">
        <v>5</v>
      </c>
      <c r="I135" s="337">
        <v>4</v>
      </c>
      <c r="J135" s="337">
        <v>0</v>
      </c>
      <c r="K135" s="337">
        <v>0</v>
      </c>
      <c r="L135" s="337">
        <v>20</v>
      </c>
    </row>
    <row r="136" spans="1:12" s="14" customFormat="1" ht="14.25" customHeight="1" x14ac:dyDescent="0.25">
      <c r="A136" s="337" t="s">
        <v>85</v>
      </c>
      <c r="B136" s="336" t="s">
        <v>233</v>
      </c>
      <c r="C136" s="337">
        <v>0</v>
      </c>
      <c r="D136" s="337">
        <v>4</v>
      </c>
      <c r="E136" s="337">
        <v>5</v>
      </c>
      <c r="F136" s="337">
        <v>13</v>
      </c>
      <c r="G136" s="337">
        <v>1</v>
      </c>
      <c r="H136" s="337">
        <v>0</v>
      </c>
      <c r="I136" s="337">
        <v>0</v>
      </c>
      <c r="J136" s="337">
        <v>1</v>
      </c>
      <c r="K136" s="337">
        <v>0</v>
      </c>
      <c r="L136" s="337">
        <v>24</v>
      </c>
    </row>
    <row r="137" spans="1:12" s="14" customFormat="1" ht="14.25" customHeight="1" x14ac:dyDescent="0.25">
      <c r="A137" s="337" t="s">
        <v>85</v>
      </c>
      <c r="B137" s="336" t="s">
        <v>363</v>
      </c>
      <c r="C137" s="337">
        <v>36</v>
      </c>
      <c r="D137" s="337">
        <v>21</v>
      </c>
      <c r="E137" s="337">
        <v>0</v>
      </c>
      <c r="F137" s="337">
        <v>0</v>
      </c>
      <c r="G137" s="337">
        <v>0</v>
      </c>
      <c r="H137" s="337">
        <v>0</v>
      </c>
      <c r="I137" s="337">
        <v>0</v>
      </c>
      <c r="J137" s="337">
        <v>1</v>
      </c>
      <c r="K137" s="337">
        <v>0</v>
      </c>
      <c r="L137" s="337">
        <v>58</v>
      </c>
    </row>
    <row r="138" spans="1:12" s="14" customFormat="1" ht="14.25" customHeight="1" x14ac:dyDescent="0.25">
      <c r="A138" s="337" t="s">
        <v>85</v>
      </c>
      <c r="B138" s="336" t="s">
        <v>364</v>
      </c>
      <c r="C138" s="337">
        <v>28</v>
      </c>
      <c r="D138" s="337">
        <v>13</v>
      </c>
      <c r="E138" s="337">
        <v>12</v>
      </c>
      <c r="F138" s="337">
        <v>4</v>
      </c>
      <c r="G138" s="337">
        <v>2</v>
      </c>
      <c r="H138" s="337">
        <v>2</v>
      </c>
      <c r="I138" s="337">
        <v>2</v>
      </c>
      <c r="J138" s="337">
        <v>2</v>
      </c>
      <c r="K138" s="337">
        <v>0</v>
      </c>
      <c r="L138" s="337">
        <v>65</v>
      </c>
    </row>
    <row r="139" spans="1:12" s="14" customFormat="1" ht="14.25" customHeight="1" x14ac:dyDescent="0.25">
      <c r="A139" s="337" t="s">
        <v>85</v>
      </c>
      <c r="B139" s="336" t="s">
        <v>234</v>
      </c>
      <c r="C139" s="337">
        <v>0</v>
      </c>
      <c r="D139" s="337">
        <v>0</v>
      </c>
      <c r="E139" s="337">
        <v>12</v>
      </c>
      <c r="F139" s="337">
        <v>6</v>
      </c>
      <c r="G139" s="337">
        <v>0</v>
      </c>
      <c r="H139" s="337">
        <v>0</v>
      </c>
      <c r="I139" s="337">
        <v>0</v>
      </c>
      <c r="J139" s="337">
        <v>0</v>
      </c>
      <c r="K139" s="337">
        <v>0</v>
      </c>
      <c r="L139" s="337">
        <v>18</v>
      </c>
    </row>
    <row r="140" spans="1:12" s="14" customFormat="1" ht="14.25" customHeight="1" x14ac:dyDescent="0.25">
      <c r="A140" s="337" t="s">
        <v>85</v>
      </c>
      <c r="B140" s="336" t="s">
        <v>365</v>
      </c>
      <c r="C140" s="337">
        <v>3</v>
      </c>
      <c r="D140" s="337">
        <v>1</v>
      </c>
      <c r="E140" s="337">
        <v>8</v>
      </c>
      <c r="F140" s="337">
        <v>8</v>
      </c>
      <c r="G140" s="337">
        <v>0</v>
      </c>
      <c r="H140" s="337">
        <v>2</v>
      </c>
      <c r="I140" s="337">
        <v>2</v>
      </c>
      <c r="J140" s="337">
        <v>1</v>
      </c>
      <c r="K140" s="337">
        <v>0</v>
      </c>
      <c r="L140" s="337">
        <v>25</v>
      </c>
    </row>
    <row r="141" spans="1:12" s="14" customFormat="1" ht="14.25" customHeight="1" x14ac:dyDescent="0.25">
      <c r="A141" s="337" t="s">
        <v>85</v>
      </c>
      <c r="B141" s="336" t="s">
        <v>366</v>
      </c>
      <c r="C141" s="337">
        <v>2</v>
      </c>
      <c r="D141" s="337">
        <v>7</v>
      </c>
      <c r="E141" s="337">
        <v>2</v>
      </c>
      <c r="F141" s="337">
        <v>7</v>
      </c>
      <c r="G141" s="337">
        <v>3</v>
      </c>
      <c r="H141" s="337">
        <v>2</v>
      </c>
      <c r="I141" s="337">
        <v>2</v>
      </c>
      <c r="J141" s="337">
        <v>1</v>
      </c>
      <c r="K141" s="337">
        <v>0</v>
      </c>
      <c r="L141" s="337">
        <v>26</v>
      </c>
    </row>
    <row r="142" spans="1:12" s="14" customFormat="1" ht="14.25" customHeight="1" x14ac:dyDescent="0.25">
      <c r="A142" s="337" t="s">
        <v>85</v>
      </c>
      <c r="B142" s="336" t="s">
        <v>235</v>
      </c>
      <c r="C142" s="337">
        <v>11</v>
      </c>
      <c r="D142" s="337">
        <v>2</v>
      </c>
      <c r="E142" s="337">
        <v>3</v>
      </c>
      <c r="F142" s="337">
        <v>3</v>
      </c>
      <c r="G142" s="337">
        <v>0</v>
      </c>
      <c r="H142" s="337">
        <v>0</v>
      </c>
      <c r="I142" s="337">
        <v>0</v>
      </c>
      <c r="J142" s="337">
        <v>0</v>
      </c>
      <c r="K142" s="337">
        <v>0</v>
      </c>
      <c r="L142" s="337">
        <v>19</v>
      </c>
    </row>
    <row r="143" spans="1:12" s="14" customFormat="1" ht="14.25" customHeight="1" x14ac:dyDescent="0.25">
      <c r="A143" s="337" t="s">
        <v>87</v>
      </c>
      <c r="B143" s="336" t="s">
        <v>367</v>
      </c>
      <c r="C143" s="337">
        <v>6</v>
      </c>
      <c r="D143" s="337">
        <v>7</v>
      </c>
      <c r="E143" s="337">
        <v>2</v>
      </c>
      <c r="F143" s="337">
        <v>2</v>
      </c>
      <c r="G143" s="337">
        <v>2</v>
      </c>
      <c r="H143" s="337">
        <v>2</v>
      </c>
      <c r="I143" s="337">
        <v>0</v>
      </c>
      <c r="J143" s="337">
        <v>0</v>
      </c>
      <c r="K143" s="337">
        <v>0</v>
      </c>
      <c r="L143" s="337">
        <v>21</v>
      </c>
    </row>
    <row r="144" spans="1:12" s="14" customFormat="1" ht="14.25" customHeight="1" x14ac:dyDescent="0.25">
      <c r="A144" s="337" t="s">
        <v>87</v>
      </c>
      <c r="B144" s="336" t="s">
        <v>236</v>
      </c>
      <c r="C144" s="337">
        <v>0</v>
      </c>
      <c r="D144" s="337">
        <v>0</v>
      </c>
      <c r="E144" s="337">
        <v>0</v>
      </c>
      <c r="F144" s="337">
        <v>0</v>
      </c>
      <c r="G144" s="337">
        <v>0</v>
      </c>
      <c r="H144" s="337">
        <v>0</v>
      </c>
      <c r="I144" s="337">
        <v>0</v>
      </c>
      <c r="J144" s="337">
        <v>0</v>
      </c>
      <c r="K144" s="337">
        <v>62</v>
      </c>
      <c r="L144" s="337">
        <v>62</v>
      </c>
    </row>
    <row r="145" spans="1:12" s="14" customFormat="1" ht="14.25" customHeight="1" x14ac:dyDescent="0.25">
      <c r="A145" s="337" t="s">
        <v>87</v>
      </c>
      <c r="B145" s="336" t="s">
        <v>368</v>
      </c>
      <c r="C145" s="337">
        <v>12</v>
      </c>
      <c r="D145" s="337">
        <v>7</v>
      </c>
      <c r="E145" s="337">
        <v>11</v>
      </c>
      <c r="F145" s="337">
        <v>11</v>
      </c>
      <c r="G145" s="337">
        <v>4</v>
      </c>
      <c r="H145" s="337">
        <v>0</v>
      </c>
      <c r="I145" s="337">
        <v>0</v>
      </c>
      <c r="J145" s="337">
        <v>0</v>
      </c>
      <c r="K145" s="337">
        <v>0</v>
      </c>
      <c r="L145" s="337">
        <v>45</v>
      </c>
    </row>
    <row r="146" spans="1:12" s="14" customFormat="1" ht="14.25" customHeight="1" x14ac:dyDescent="0.25">
      <c r="A146" s="337" t="s">
        <v>87</v>
      </c>
      <c r="B146" s="336" t="s">
        <v>369</v>
      </c>
      <c r="C146" s="337">
        <v>0</v>
      </c>
      <c r="D146" s="337">
        <v>7</v>
      </c>
      <c r="E146" s="337">
        <v>18</v>
      </c>
      <c r="F146" s="337">
        <v>17</v>
      </c>
      <c r="G146" s="337">
        <v>4</v>
      </c>
      <c r="H146" s="337">
        <v>6</v>
      </c>
      <c r="I146" s="337">
        <v>1</v>
      </c>
      <c r="J146" s="337">
        <v>4</v>
      </c>
      <c r="K146" s="337">
        <v>2</v>
      </c>
      <c r="L146" s="337">
        <v>59</v>
      </c>
    </row>
    <row r="147" spans="1:12" s="14" customFormat="1" ht="14.25" customHeight="1" x14ac:dyDescent="0.25">
      <c r="A147" s="337" t="s">
        <v>87</v>
      </c>
      <c r="B147" s="336" t="s">
        <v>237</v>
      </c>
      <c r="C147" s="337">
        <v>17</v>
      </c>
      <c r="D147" s="337">
        <v>3</v>
      </c>
      <c r="E147" s="337">
        <v>1</v>
      </c>
      <c r="F147" s="337">
        <v>0</v>
      </c>
      <c r="G147" s="337">
        <v>0</v>
      </c>
      <c r="H147" s="337">
        <v>0</v>
      </c>
      <c r="I147" s="337">
        <v>0</v>
      </c>
      <c r="J147" s="337">
        <v>0</v>
      </c>
      <c r="K147" s="337">
        <v>0</v>
      </c>
      <c r="L147" s="337">
        <v>21</v>
      </c>
    </row>
    <row r="148" spans="1:12" s="14" customFormat="1" ht="14.25" customHeight="1" x14ac:dyDescent="0.25">
      <c r="A148" s="337" t="s">
        <v>87</v>
      </c>
      <c r="B148" s="336" t="s">
        <v>370</v>
      </c>
      <c r="C148" s="337">
        <v>10</v>
      </c>
      <c r="D148" s="337">
        <v>0</v>
      </c>
      <c r="E148" s="337">
        <v>2</v>
      </c>
      <c r="F148" s="337">
        <v>3</v>
      </c>
      <c r="G148" s="337">
        <v>1</v>
      </c>
      <c r="H148" s="337">
        <v>7</v>
      </c>
      <c r="I148" s="337">
        <v>0</v>
      </c>
      <c r="J148" s="337">
        <v>0</v>
      </c>
      <c r="K148" s="337">
        <v>0</v>
      </c>
      <c r="L148" s="337">
        <v>23</v>
      </c>
    </row>
    <row r="149" spans="1:12" s="14" customFormat="1" ht="14.25" customHeight="1" x14ac:dyDescent="0.25">
      <c r="A149" s="337" t="s">
        <v>87</v>
      </c>
      <c r="B149" s="336" t="s">
        <v>371</v>
      </c>
      <c r="C149" s="337">
        <v>0</v>
      </c>
      <c r="D149" s="337">
        <v>7</v>
      </c>
      <c r="E149" s="337">
        <v>8</v>
      </c>
      <c r="F149" s="337">
        <v>0</v>
      </c>
      <c r="G149" s="337">
        <v>0</v>
      </c>
      <c r="H149" s="337">
        <v>0</v>
      </c>
      <c r="I149" s="337">
        <v>0</v>
      </c>
      <c r="J149" s="337">
        <v>0</v>
      </c>
      <c r="K149" s="337">
        <v>0</v>
      </c>
      <c r="L149" s="337">
        <v>15</v>
      </c>
    </row>
    <row r="150" spans="1:12" s="14" customFormat="1" ht="14.25" customHeight="1" x14ac:dyDescent="0.25">
      <c r="A150" s="337" t="s">
        <v>87</v>
      </c>
      <c r="B150" s="336" t="s">
        <v>238</v>
      </c>
      <c r="C150" s="337">
        <v>0</v>
      </c>
      <c r="D150" s="337">
        <v>3</v>
      </c>
      <c r="E150" s="337">
        <v>7</v>
      </c>
      <c r="F150" s="337">
        <v>6</v>
      </c>
      <c r="G150" s="337">
        <v>3</v>
      </c>
      <c r="H150" s="337">
        <v>4</v>
      </c>
      <c r="I150" s="337">
        <v>0</v>
      </c>
      <c r="J150" s="337">
        <v>1</v>
      </c>
      <c r="K150" s="337">
        <v>0</v>
      </c>
      <c r="L150" s="337">
        <v>24</v>
      </c>
    </row>
    <row r="151" spans="1:12" s="14" customFormat="1" ht="14.25" customHeight="1" x14ac:dyDescent="0.25">
      <c r="A151" s="337" t="s">
        <v>87</v>
      </c>
      <c r="B151" s="336" t="s">
        <v>372</v>
      </c>
      <c r="C151" s="337">
        <v>6</v>
      </c>
      <c r="D151" s="337">
        <v>3</v>
      </c>
      <c r="E151" s="337">
        <v>9</v>
      </c>
      <c r="F151" s="337">
        <v>0</v>
      </c>
      <c r="G151" s="337">
        <v>0</v>
      </c>
      <c r="H151" s="337">
        <v>0</v>
      </c>
      <c r="I151" s="337">
        <v>2</v>
      </c>
      <c r="J151" s="337">
        <v>0</v>
      </c>
      <c r="K151" s="337">
        <v>0</v>
      </c>
      <c r="L151" s="337">
        <v>20</v>
      </c>
    </row>
    <row r="152" spans="1:12" s="14" customFormat="1" ht="14.25" customHeight="1" x14ac:dyDescent="0.25">
      <c r="A152" s="337" t="s">
        <v>87</v>
      </c>
      <c r="B152" s="336" t="s">
        <v>373</v>
      </c>
      <c r="C152" s="337">
        <v>13</v>
      </c>
      <c r="D152" s="337">
        <v>1</v>
      </c>
      <c r="E152" s="337">
        <v>6</v>
      </c>
      <c r="F152" s="337">
        <v>2</v>
      </c>
      <c r="G152" s="337">
        <v>3</v>
      </c>
      <c r="H152" s="337">
        <v>2</v>
      </c>
      <c r="I152" s="337">
        <v>0</v>
      </c>
      <c r="J152" s="337">
        <v>1</v>
      </c>
      <c r="K152" s="337">
        <v>0</v>
      </c>
      <c r="L152" s="337">
        <v>28</v>
      </c>
    </row>
    <row r="153" spans="1:12" s="14" customFormat="1" ht="14.25" customHeight="1" x14ac:dyDescent="0.25">
      <c r="A153" s="337" t="s">
        <v>87</v>
      </c>
      <c r="B153" s="336" t="s">
        <v>374</v>
      </c>
      <c r="C153" s="337">
        <v>4</v>
      </c>
      <c r="D153" s="337">
        <v>2</v>
      </c>
      <c r="E153" s="337">
        <v>7</v>
      </c>
      <c r="F153" s="337">
        <v>10</v>
      </c>
      <c r="G153" s="337">
        <v>3</v>
      </c>
      <c r="H153" s="337">
        <v>1</v>
      </c>
      <c r="I153" s="337">
        <v>3</v>
      </c>
      <c r="J153" s="337">
        <v>0</v>
      </c>
      <c r="K153" s="337">
        <v>0</v>
      </c>
      <c r="L153" s="337">
        <v>30</v>
      </c>
    </row>
    <row r="154" spans="1:12" s="14" customFormat="1" ht="14.25" customHeight="1" x14ac:dyDescent="0.25">
      <c r="A154" s="337" t="s">
        <v>87</v>
      </c>
      <c r="B154" s="336" t="s">
        <v>650</v>
      </c>
      <c r="C154" s="337">
        <v>0</v>
      </c>
      <c r="D154" s="337">
        <v>2</v>
      </c>
      <c r="E154" s="337">
        <v>7</v>
      </c>
      <c r="F154" s="337">
        <v>8</v>
      </c>
      <c r="G154" s="337">
        <v>3</v>
      </c>
      <c r="H154" s="337">
        <v>3</v>
      </c>
      <c r="I154" s="337">
        <v>1</v>
      </c>
      <c r="J154" s="337">
        <v>0</v>
      </c>
      <c r="K154" s="337">
        <v>0</v>
      </c>
      <c r="L154" s="337">
        <v>24</v>
      </c>
    </row>
    <row r="155" spans="1:12" s="14" customFormat="1" ht="14.25" customHeight="1" x14ac:dyDescent="0.25">
      <c r="A155" s="337" t="s">
        <v>87</v>
      </c>
      <c r="B155" s="336" t="s">
        <v>239</v>
      </c>
      <c r="C155" s="337">
        <v>0</v>
      </c>
      <c r="D155" s="337">
        <v>1</v>
      </c>
      <c r="E155" s="337">
        <v>9</v>
      </c>
      <c r="F155" s="337">
        <v>13</v>
      </c>
      <c r="G155" s="337">
        <v>2</v>
      </c>
      <c r="H155" s="337">
        <v>4</v>
      </c>
      <c r="I155" s="337">
        <v>1</v>
      </c>
      <c r="J155" s="337">
        <v>0</v>
      </c>
      <c r="K155" s="337">
        <v>0</v>
      </c>
      <c r="L155" s="337">
        <v>30</v>
      </c>
    </row>
    <row r="156" spans="1:12" s="14" customFormat="1" ht="14.25" customHeight="1" x14ac:dyDescent="0.25">
      <c r="A156" s="337" t="s">
        <v>89</v>
      </c>
      <c r="B156" s="336" t="s">
        <v>375</v>
      </c>
      <c r="C156" s="337">
        <v>4</v>
      </c>
      <c r="D156" s="337">
        <v>1</v>
      </c>
      <c r="E156" s="337">
        <v>10</v>
      </c>
      <c r="F156" s="337">
        <v>12</v>
      </c>
      <c r="G156" s="337">
        <v>13</v>
      </c>
      <c r="H156" s="337">
        <v>4</v>
      </c>
      <c r="I156" s="337">
        <v>2</v>
      </c>
      <c r="J156" s="337">
        <v>2</v>
      </c>
      <c r="K156" s="337">
        <v>0</v>
      </c>
      <c r="L156" s="337">
        <v>48</v>
      </c>
    </row>
    <row r="157" spans="1:12" s="14" customFormat="1" ht="14.25" customHeight="1" x14ac:dyDescent="0.25">
      <c r="A157" s="337" t="s">
        <v>89</v>
      </c>
      <c r="B157" s="336" t="s">
        <v>240</v>
      </c>
      <c r="C157" s="337">
        <v>0</v>
      </c>
      <c r="D157" s="337">
        <v>0</v>
      </c>
      <c r="E157" s="337">
        <v>3</v>
      </c>
      <c r="F157" s="337">
        <v>6</v>
      </c>
      <c r="G157" s="337">
        <v>1</v>
      </c>
      <c r="H157" s="337">
        <v>1</v>
      </c>
      <c r="I157" s="337">
        <v>0</v>
      </c>
      <c r="J157" s="337">
        <v>1</v>
      </c>
      <c r="K157" s="337">
        <v>0</v>
      </c>
      <c r="L157" s="337">
        <v>12</v>
      </c>
    </row>
    <row r="158" spans="1:12" s="14" customFormat="1" ht="14.25" customHeight="1" x14ac:dyDescent="0.25">
      <c r="A158" s="337" t="s">
        <v>89</v>
      </c>
      <c r="B158" s="336" t="s">
        <v>241</v>
      </c>
      <c r="C158" s="337">
        <v>12</v>
      </c>
      <c r="D158" s="337">
        <v>0</v>
      </c>
      <c r="E158" s="337">
        <v>3</v>
      </c>
      <c r="F158" s="337">
        <v>0</v>
      </c>
      <c r="G158" s="337">
        <v>2</v>
      </c>
      <c r="H158" s="337">
        <v>0</v>
      </c>
      <c r="I158" s="337">
        <v>0</v>
      </c>
      <c r="J158" s="337">
        <v>1</v>
      </c>
      <c r="K158" s="337">
        <v>0</v>
      </c>
      <c r="L158" s="337">
        <v>18</v>
      </c>
    </row>
    <row r="159" spans="1:12" s="14" customFormat="1" ht="14.25" customHeight="1" x14ac:dyDescent="0.25">
      <c r="A159" s="337" t="s">
        <v>91</v>
      </c>
      <c r="B159" s="336" t="s">
        <v>242</v>
      </c>
      <c r="C159" s="337">
        <v>63</v>
      </c>
      <c r="D159" s="337">
        <v>54</v>
      </c>
      <c r="E159" s="337">
        <v>0</v>
      </c>
      <c r="F159" s="337">
        <v>6</v>
      </c>
      <c r="G159" s="337">
        <v>2</v>
      </c>
      <c r="H159" s="337">
        <v>1</v>
      </c>
      <c r="I159" s="337">
        <v>1</v>
      </c>
      <c r="J159" s="337">
        <v>1</v>
      </c>
      <c r="K159" s="337">
        <v>0</v>
      </c>
      <c r="L159" s="337">
        <v>128</v>
      </c>
    </row>
    <row r="160" spans="1:12" s="14" customFormat="1" ht="14.25" customHeight="1" x14ac:dyDescent="0.25">
      <c r="A160" s="337" t="s">
        <v>91</v>
      </c>
      <c r="B160" s="336" t="s">
        <v>651</v>
      </c>
      <c r="C160" s="337">
        <v>0</v>
      </c>
      <c r="D160" s="337">
        <v>0</v>
      </c>
      <c r="E160" s="337">
        <v>1</v>
      </c>
      <c r="F160" s="337">
        <v>4</v>
      </c>
      <c r="G160" s="337">
        <v>5</v>
      </c>
      <c r="H160" s="337">
        <v>3</v>
      </c>
      <c r="I160" s="337">
        <v>1</v>
      </c>
      <c r="J160" s="337">
        <v>0</v>
      </c>
      <c r="K160" s="337">
        <v>0</v>
      </c>
      <c r="L160" s="337">
        <v>14</v>
      </c>
    </row>
    <row r="161" spans="1:12" s="14" customFormat="1" ht="14.25" customHeight="1" x14ac:dyDescent="0.25">
      <c r="A161" s="337" t="s">
        <v>91</v>
      </c>
      <c r="B161" s="336" t="s">
        <v>243</v>
      </c>
      <c r="C161" s="337">
        <v>115</v>
      </c>
      <c r="D161" s="337">
        <v>0</v>
      </c>
      <c r="E161" s="337">
        <v>7</v>
      </c>
      <c r="F161" s="337">
        <v>0</v>
      </c>
      <c r="G161" s="337">
        <v>1</v>
      </c>
      <c r="H161" s="337">
        <v>0</v>
      </c>
      <c r="I161" s="337">
        <v>0</v>
      </c>
      <c r="J161" s="337">
        <v>0</v>
      </c>
      <c r="K161" s="337">
        <v>0</v>
      </c>
      <c r="L161" s="337">
        <v>123</v>
      </c>
    </row>
    <row r="162" spans="1:12" s="14" customFormat="1" ht="14.25" customHeight="1" x14ac:dyDescent="0.25">
      <c r="A162" s="337" t="s">
        <v>91</v>
      </c>
      <c r="B162" s="336" t="s">
        <v>376</v>
      </c>
      <c r="C162" s="337">
        <v>2</v>
      </c>
      <c r="D162" s="337">
        <v>5</v>
      </c>
      <c r="E162" s="337">
        <v>2</v>
      </c>
      <c r="F162" s="337">
        <v>1</v>
      </c>
      <c r="G162" s="337">
        <v>2</v>
      </c>
      <c r="H162" s="337">
        <v>0</v>
      </c>
      <c r="I162" s="337">
        <v>0</v>
      </c>
      <c r="J162" s="337">
        <v>2</v>
      </c>
      <c r="K162" s="337">
        <v>0</v>
      </c>
      <c r="L162" s="337">
        <v>14</v>
      </c>
    </row>
    <row r="163" spans="1:12" s="14" customFormat="1" ht="14.25" customHeight="1" x14ac:dyDescent="0.25">
      <c r="A163" s="337" t="s">
        <v>91</v>
      </c>
      <c r="B163" s="336" t="s">
        <v>244</v>
      </c>
      <c r="C163" s="337">
        <v>0</v>
      </c>
      <c r="D163" s="337">
        <v>0</v>
      </c>
      <c r="E163" s="337">
        <v>8</v>
      </c>
      <c r="F163" s="337">
        <v>6</v>
      </c>
      <c r="G163" s="337">
        <v>0</v>
      </c>
      <c r="H163" s="337">
        <v>7</v>
      </c>
      <c r="I163" s="337">
        <v>1</v>
      </c>
      <c r="J163" s="337">
        <v>2</v>
      </c>
      <c r="K163" s="337">
        <v>0</v>
      </c>
      <c r="L163" s="337">
        <v>24</v>
      </c>
    </row>
    <row r="164" spans="1:12" s="14" customFormat="1" ht="14.25" customHeight="1" x14ac:dyDescent="0.25">
      <c r="A164" s="337" t="s">
        <v>91</v>
      </c>
      <c r="B164" s="336" t="s">
        <v>245</v>
      </c>
      <c r="C164" s="337">
        <v>0</v>
      </c>
      <c r="D164" s="337">
        <v>0</v>
      </c>
      <c r="E164" s="337">
        <v>5</v>
      </c>
      <c r="F164" s="337">
        <v>7</v>
      </c>
      <c r="G164" s="337">
        <v>2</v>
      </c>
      <c r="H164" s="337">
        <v>1</v>
      </c>
      <c r="I164" s="337">
        <v>0</v>
      </c>
      <c r="J164" s="337">
        <v>1</v>
      </c>
      <c r="K164" s="337">
        <v>0</v>
      </c>
      <c r="L164" s="337">
        <v>16</v>
      </c>
    </row>
    <row r="165" spans="1:12" s="14" customFormat="1" ht="14.25" customHeight="1" x14ac:dyDescent="0.25">
      <c r="A165" s="337" t="s">
        <v>45</v>
      </c>
      <c r="B165" s="336" t="s">
        <v>246</v>
      </c>
      <c r="C165" s="337">
        <v>0</v>
      </c>
      <c r="D165" s="337">
        <v>0</v>
      </c>
      <c r="E165" s="337">
        <v>4</v>
      </c>
      <c r="F165" s="337">
        <v>5</v>
      </c>
      <c r="G165" s="337">
        <v>3</v>
      </c>
      <c r="H165" s="337">
        <v>0</v>
      </c>
      <c r="I165" s="337">
        <v>0</v>
      </c>
      <c r="J165" s="337">
        <v>0</v>
      </c>
      <c r="K165" s="337">
        <v>0</v>
      </c>
      <c r="L165" s="337">
        <v>12</v>
      </c>
    </row>
    <row r="166" spans="1:12" s="14" customFormat="1" ht="14.25" customHeight="1" x14ac:dyDescent="0.25">
      <c r="A166" s="337" t="s">
        <v>45</v>
      </c>
      <c r="B166" s="336" t="s">
        <v>377</v>
      </c>
      <c r="C166" s="337">
        <v>26</v>
      </c>
      <c r="D166" s="337">
        <v>3</v>
      </c>
      <c r="E166" s="337">
        <v>3</v>
      </c>
      <c r="F166" s="337">
        <v>1</v>
      </c>
      <c r="G166" s="337">
        <v>0</v>
      </c>
      <c r="H166" s="337">
        <v>0</v>
      </c>
      <c r="I166" s="337">
        <v>0</v>
      </c>
      <c r="J166" s="337">
        <v>0</v>
      </c>
      <c r="K166" s="337">
        <v>0</v>
      </c>
      <c r="L166" s="337">
        <v>33</v>
      </c>
    </row>
    <row r="167" spans="1:12" s="14" customFormat="1" ht="14.25" customHeight="1" x14ac:dyDescent="0.25">
      <c r="A167" s="337" t="s">
        <v>47</v>
      </c>
      <c r="B167" s="336" t="s">
        <v>247</v>
      </c>
      <c r="C167" s="337">
        <v>2</v>
      </c>
      <c r="D167" s="337">
        <v>1</v>
      </c>
      <c r="E167" s="337">
        <v>9</v>
      </c>
      <c r="F167" s="337">
        <v>4</v>
      </c>
      <c r="G167" s="337">
        <v>0</v>
      </c>
      <c r="H167" s="337">
        <v>5</v>
      </c>
      <c r="I167" s="337">
        <v>0</v>
      </c>
      <c r="J167" s="337">
        <v>0</v>
      </c>
      <c r="K167" s="337">
        <v>0</v>
      </c>
      <c r="L167" s="337">
        <v>21</v>
      </c>
    </row>
    <row r="168" spans="1:12" s="14" customFormat="1" ht="14.25" customHeight="1" x14ac:dyDescent="0.25">
      <c r="A168" s="337" t="s">
        <v>47</v>
      </c>
      <c r="B168" s="336" t="s">
        <v>652</v>
      </c>
      <c r="C168" s="337">
        <v>33</v>
      </c>
      <c r="D168" s="337">
        <v>0</v>
      </c>
      <c r="E168" s="337">
        <v>0</v>
      </c>
      <c r="F168" s="337">
        <v>0</v>
      </c>
      <c r="G168" s="337">
        <v>1</v>
      </c>
      <c r="H168" s="337">
        <v>0</v>
      </c>
      <c r="I168" s="337">
        <v>0</v>
      </c>
      <c r="J168" s="337">
        <v>0</v>
      </c>
      <c r="K168" s="337">
        <v>20</v>
      </c>
      <c r="L168" s="337">
        <v>54</v>
      </c>
    </row>
    <row r="169" spans="1:12" s="14" customFormat="1" ht="14.25" customHeight="1" x14ac:dyDescent="0.25">
      <c r="A169" s="337" t="s">
        <v>47</v>
      </c>
      <c r="B169" s="336" t="s">
        <v>378</v>
      </c>
      <c r="C169" s="337">
        <v>0</v>
      </c>
      <c r="D169" s="337">
        <v>1</v>
      </c>
      <c r="E169" s="337">
        <v>6</v>
      </c>
      <c r="F169" s="337">
        <v>9</v>
      </c>
      <c r="G169" s="337">
        <v>0</v>
      </c>
      <c r="H169" s="337">
        <v>0</v>
      </c>
      <c r="I169" s="337">
        <v>2</v>
      </c>
      <c r="J169" s="337">
        <v>0</v>
      </c>
      <c r="K169" s="337">
        <v>0</v>
      </c>
      <c r="L169" s="337">
        <v>18</v>
      </c>
    </row>
    <row r="170" spans="1:12" s="14" customFormat="1" ht="14.25" customHeight="1" x14ac:dyDescent="0.25">
      <c r="A170" s="337" t="s">
        <v>47</v>
      </c>
      <c r="B170" s="336" t="s">
        <v>379</v>
      </c>
      <c r="C170" s="337">
        <v>1</v>
      </c>
      <c r="D170" s="337">
        <v>3</v>
      </c>
      <c r="E170" s="337">
        <v>0</v>
      </c>
      <c r="F170" s="337">
        <v>2</v>
      </c>
      <c r="G170" s="337">
        <v>0</v>
      </c>
      <c r="H170" s="337">
        <v>0</v>
      </c>
      <c r="I170" s="337">
        <v>0</v>
      </c>
      <c r="J170" s="337">
        <v>0</v>
      </c>
      <c r="K170" s="337">
        <v>0</v>
      </c>
      <c r="L170" s="337">
        <v>6</v>
      </c>
    </row>
    <row r="171" spans="1:12" s="14" customFormat="1" ht="14.25" customHeight="1" x14ac:dyDescent="0.25">
      <c r="A171" s="337" t="s">
        <v>47</v>
      </c>
      <c r="B171" s="336" t="s">
        <v>380</v>
      </c>
      <c r="C171" s="337">
        <v>8</v>
      </c>
      <c r="D171" s="337">
        <v>9</v>
      </c>
      <c r="E171" s="337">
        <v>20</v>
      </c>
      <c r="F171" s="337">
        <v>7</v>
      </c>
      <c r="G171" s="337">
        <v>3</v>
      </c>
      <c r="H171" s="337">
        <v>0</v>
      </c>
      <c r="I171" s="337">
        <v>0</v>
      </c>
      <c r="J171" s="337">
        <v>3</v>
      </c>
      <c r="K171" s="337">
        <v>0</v>
      </c>
      <c r="L171" s="337">
        <v>50</v>
      </c>
    </row>
    <row r="172" spans="1:12" s="14" customFormat="1" ht="14.25" customHeight="1" x14ac:dyDescent="0.25">
      <c r="A172" s="337" t="s">
        <v>47</v>
      </c>
      <c r="B172" s="336" t="s">
        <v>381</v>
      </c>
      <c r="C172" s="337">
        <v>47</v>
      </c>
      <c r="D172" s="337">
        <v>0</v>
      </c>
      <c r="E172" s="337">
        <v>0</v>
      </c>
      <c r="F172" s="337">
        <v>0</v>
      </c>
      <c r="G172" s="337">
        <v>0</v>
      </c>
      <c r="H172" s="337">
        <v>0</v>
      </c>
      <c r="I172" s="337">
        <v>0</v>
      </c>
      <c r="J172" s="337">
        <v>0</v>
      </c>
      <c r="K172" s="337">
        <v>7</v>
      </c>
      <c r="L172" s="337">
        <v>54</v>
      </c>
    </row>
    <row r="173" spans="1:12" s="14" customFormat="1" ht="14.25" customHeight="1" x14ac:dyDescent="0.25">
      <c r="A173" s="337" t="s">
        <v>49</v>
      </c>
      <c r="B173" s="336" t="s">
        <v>248</v>
      </c>
      <c r="C173" s="337">
        <v>0</v>
      </c>
      <c r="D173" s="337">
        <v>13</v>
      </c>
      <c r="E173" s="337">
        <v>3</v>
      </c>
      <c r="F173" s="337">
        <v>0</v>
      </c>
      <c r="G173" s="337">
        <v>0</v>
      </c>
      <c r="H173" s="337">
        <v>0</v>
      </c>
      <c r="I173" s="337">
        <v>0</v>
      </c>
      <c r="J173" s="337">
        <v>0</v>
      </c>
      <c r="K173" s="337">
        <v>0</v>
      </c>
      <c r="L173" s="337">
        <v>16</v>
      </c>
    </row>
    <row r="174" spans="1:12" s="14" customFormat="1" ht="14.25" customHeight="1" x14ac:dyDescent="0.25">
      <c r="A174" s="337" t="s">
        <v>49</v>
      </c>
      <c r="B174" s="336" t="s">
        <v>249</v>
      </c>
      <c r="C174" s="337">
        <v>0</v>
      </c>
      <c r="D174" s="337">
        <v>4</v>
      </c>
      <c r="E174" s="337">
        <v>5</v>
      </c>
      <c r="F174" s="337">
        <v>3</v>
      </c>
      <c r="G174" s="337">
        <v>0</v>
      </c>
      <c r="H174" s="337">
        <v>9</v>
      </c>
      <c r="I174" s="337">
        <v>0</v>
      </c>
      <c r="J174" s="337">
        <v>2</v>
      </c>
      <c r="K174" s="337">
        <v>0</v>
      </c>
      <c r="L174" s="337">
        <v>23</v>
      </c>
    </row>
    <row r="175" spans="1:12" s="14" customFormat="1" ht="14.25" customHeight="1" x14ac:dyDescent="0.25">
      <c r="A175" s="337" t="s">
        <v>51</v>
      </c>
      <c r="B175" s="336" t="s">
        <v>670</v>
      </c>
      <c r="C175" s="337">
        <v>13</v>
      </c>
      <c r="D175" s="337">
        <v>3</v>
      </c>
      <c r="E175" s="337">
        <v>5</v>
      </c>
      <c r="F175" s="337">
        <v>5</v>
      </c>
      <c r="G175" s="337">
        <v>1</v>
      </c>
      <c r="H175" s="337">
        <v>0</v>
      </c>
      <c r="I175" s="337">
        <v>0</v>
      </c>
      <c r="J175" s="337">
        <v>2</v>
      </c>
      <c r="K175" s="337">
        <v>0</v>
      </c>
      <c r="L175" s="337">
        <v>29</v>
      </c>
    </row>
    <row r="176" spans="1:12" s="14" customFormat="1" ht="14.25" customHeight="1" x14ac:dyDescent="0.25">
      <c r="A176" s="337" t="s">
        <v>53</v>
      </c>
      <c r="B176" s="336" t="s">
        <v>382</v>
      </c>
      <c r="C176" s="337">
        <v>2</v>
      </c>
      <c r="D176" s="337">
        <v>3</v>
      </c>
      <c r="E176" s="337">
        <v>0</v>
      </c>
      <c r="F176" s="337">
        <v>1</v>
      </c>
      <c r="G176" s="337">
        <v>1</v>
      </c>
      <c r="H176" s="337">
        <v>0</v>
      </c>
      <c r="I176" s="337">
        <v>0</v>
      </c>
      <c r="J176" s="337">
        <v>0</v>
      </c>
      <c r="K176" s="337">
        <v>0</v>
      </c>
      <c r="L176" s="337">
        <v>7</v>
      </c>
    </row>
    <row r="177" spans="1:12" s="14" customFormat="1" ht="14.25" customHeight="1" x14ac:dyDescent="0.25">
      <c r="A177" s="337" t="s">
        <v>53</v>
      </c>
      <c r="B177" s="336" t="s">
        <v>250</v>
      </c>
      <c r="C177" s="337">
        <v>1</v>
      </c>
      <c r="D177" s="337">
        <v>2</v>
      </c>
      <c r="E177" s="337">
        <v>2</v>
      </c>
      <c r="F177" s="337">
        <v>14</v>
      </c>
      <c r="G177" s="337">
        <v>8</v>
      </c>
      <c r="H177" s="337">
        <v>5</v>
      </c>
      <c r="I177" s="337">
        <v>2</v>
      </c>
      <c r="J177" s="337">
        <v>2</v>
      </c>
      <c r="K177" s="337">
        <v>0</v>
      </c>
      <c r="L177" s="337">
        <v>36</v>
      </c>
    </row>
    <row r="178" spans="1:12" s="14" customFormat="1" ht="14.25" customHeight="1" x14ac:dyDescent="0.25">
      <c r="A178" s="337" t="s">
        <v>53</v>
      </c>
      <c r="B178" s="336" t="s">
        <v>383</v>
      </c>
      <c r="C178" s="337">
        <v>5</v>
      </c>
      <c r="D178" s="337">
        <v>2</v>
      </c>
      <c r="E178" s="337">
        <v>1</v>
      </c>
      <c r="F178" s="337">
        <v>4</v>
      </c>
      <c r="G178" s="337">
        <v>0</v>
      </c>
      <c r="H178" s="337">
        <v>1</v>
      </c>
      <c r="I178" s="337">
        <v>0</v>
      </c>
      <c r="J178" s="337">
        <v>0</v>
      </c>
      <c r="K178" s="337">
        <v>0</v>
      </c>
      <c r="L178" s="337">
        <v>13</v>
      </c>
    </row>
    <row r="179" spans="1:12" s="14" customFormat="1" ht="14.25" customHeight="1" x14ac:dyDescent="0.25">
      <c r="A179" s="337" t="s">
        <v>53</v>
      </c>
      <c r="B179" s="336" t="s">
        <v>384</v>
      </c>
      <c r="C179" s="337">
        <v>10</v>
      </c>
      <c r="D179" s="337">
        <v>3</v>
      </c>
      <c r="E179" s="337">
        <v>1</v>
      </c>
      <c r="F179" s="337">
        <v>3</v>
      </c>
      <c r="G179" s="337">
        <v>2</v>
      </c>
      <c r="H179" s="337">
        <v>2</v>
      </c>
      <c r="I179" s="337">
        <v>0</v>
      </c>
      <c r="J179" s="337">
        <v>0</v>
      </c>
      <c r="K179" s="337">
        <v>0</v>
      </c>
      <c r="L179" s="337">
        <v>21</v>
      </c>
    </row>
    <row r="180" spans="1:12" s="14" customFormat="1" ht="14.25" customHeight="1" x14ac:dyDescent="0.25">
      <c r="A180" s="337" t="s">
        <v>53</v>
      </c>
      <c r="B180" s="336" t="s">
        <v>654</v>
      </c>
      <c r="C180" s="337">
        <v>51</v>
      </c>
      <c r="D180" s="337">
        <v>36</v>
      </c>
      <c r="E180" s="337">
        <v>0</v>
      </c>
      <c r="F180" s="337">
        <v>0</v>
      </c>
      <c r="G180" s="337">
        <v>1</v>
      </c>
      <c r="H180" s="337">
        <v>0</v>
      </c>
      <c r="I180" s="337">
        <v>0</v>
      </c>
      <c r="J180" s="337">
        <v>1</v>
      </c>
      <c r="K180" s="337">
        <v>0</v>
      </c>
      <c r="L180" s="337">
        <v>89</v>
      </c>
    </row>
    <row r="181" spans="1:12" s="14" customFormat="1" ht="14.25" customHeight="1" x14ac:dyDescent="0.25">
      <c r="A181" s="337" t="s">
        <v>53</v>
      </c>
      <c r="B181" s="336" t="s">
        <v>385</v>
      </c>
      <c r="C181" s="337">
        <v>30</v>
      </c>
      <c r="D181" s="337">
        <v>0</v>
      </c>
      <c r="E181" s="337">
        <v>0</v>
      </c>
      <c r="F181" s="337">
        <v>0</v>
      </c>
      <c r="G181" s="337">
        <v>0</v>
      </c>
      <c r="H181" s="337">
        <v>0</v>
      </c>
      <c r="I181" s="337">
        <v>0</v>
      </c>
      <c r="J181" s="337">
        <v>0</v>
      </c>
      <c r="K181" s="337">
        <v>0</v>
      </c>
      <c r="L181" s="337">
        <v>30</v>
      </c>
    </row>
    <row r="182" spans="1:12" s="14" customFormat="1" ht="14.25" customHeight="1" x14ac:dyDescent="0.25">
      <c r="A182" s="337" t="s">
        <v>53</v>
      </c>
      <c r="B182" s="336" t="s">
        <v>386</v>
      </c>
      <c r="C182" s="337">
        <v>0</v>
      </c>
      <c r="D182" s="337">
        <v>10</v>
      </c>
      <c r="E182" s="337">
        <v>0</v>
      </c>
      <c r="F182" s="337">
        <v>0</v>
      </c>
      <c r="G182" s="337">
        <v>3</v>
      </c>
      <c r="H182" s="337">
        <v>0</v>
      </c>
      <c r="I182" s="337">
        <v>0</v>
      </c>
      <c r="J182" s="337">
        <v>0</v>
      </c>
      <c r="K182" s="337">
        <v>0</v>
      </c>
      <c r="L182" s="337">
        <v>13</v>
      </c>
    </row>
    <row r="183" spans="1:12" s="14" customFormat="1" ht="14.25" customHeight="1" x14ac:dyDescent="0.25">
      <c r="A183" s="337" t="s">
        <v>55</v>
      </c>
      <c r="B183" s="336" t="s">
        <v>387</v>
      </c>
      <c r="C183" s="337">
        <v>2</v>
      </c>
      <c r="D183" s="337">
        <v>2</v>
      </c>
      <c r="E183" s="337">
        <v>7</v>
      </c>
      <c r="F183" s="337">
        <v>3</v>
      </c>
      <c r="G183" s="337">
        <v>2</v>
      </c>
      <c r="H183" s="337">
        <v>3</v>
      </c>
      <c r="I183" s="337">
        <v>2</v>
      </c>
      <c r="J183" s="337">
        <v>0</v>
      </c>
      <c r="K183" s="337">
        <v>3</v>
      </c>
      <c r="L183" s="337">
        <v>24</v>
      </c>
    </row>
    <row r="184" spans="1:12" s="14" customFormat="1" ht="14.25" customHeight="1" x14ac:dyDescent="0.25">
      <c r="A184" s="337" t="s">
        <v>55</v>
      </c>
      <c r="B184" s="336" t="s">
        <v>251</v>
      </c>
      <c r="C184" s="337">
        <v>0</v>
      </c>
      <c r="D184" s="337">
        <v>0</v>
      </c>
      <c r="E184" s="337">
        <v>18</v>
      </c>
      <c r="F184" s="337">
        <v>1</v>
      </c>
      <c r="G184" s="337">
        <v>0</v>
      </c>
      <c r="H184" s="337">
        <v>0</v>
      </c>
      <c r="I184" s="337">
        <v>0</v>
      </c>
      <c r="J184" s="337">
        <v>0</v>
      </c>
      <c r="K184" s="337">
        <v>0</v>
      </c>
      <c r="L184" s="337">
        <v>19</v>
      </c>
    </row>
    <row r="185" spans="1:12" s="14" customFormat="1" ht="14.25" customHeight="1" x14ac:dyDescent="0.25">
      <c r="A185" s="337" t="s">
        <v>55</v>
      </c>
      <c r="B185" s="336" t="s">
        <v>388</v>
      </c>
      <c r="C185" s="337">
        <v>0</v>
      </c>
      <c r="D185" s="337">
        <v>0</v>
      </c>
      <c r="E185" s="337">
        <v>16</v>
      </c>
      <c r="F185" s="337">
        <v>0</v>
      </c>
      <c r="G185" s="337">
        <v>0</v>
      </c>
      <c r="H185" s="337">
        <v>0</v>
      </c>
      <c r="I185" s="337">
        <v>0</v>
      </c>
      <c r="J185" s="337">
        <v>1</v>
      </c>
      <c r="K185" s="337">
        <v>0</v>
      </c>
      <c r="L185" s="337">
        <v>17</v>
      </c>
    </row>
    <row r="186" spans="1:12" s="14" customFormat="1" ht="14.25" customHeight="1" x14ac:dyDescent="0.25">
      <c r="A186" s="337" t="s">
        <v>55</v>
      </c>
      <c r="B186" s="336" t="s">
        <v>389</v>
      </c>
      <c r="C186" s="337">
        <v>0</v>
      </c>
      <c r="D186" s="337">
        <v>0</v>
      </c>
      <c r="E186" s="337">
        <v>17</v>
      </c>
      <c r="F186" s="337">
        <v>0</v>
      </c>
      <c r="G186" s="337">
        <v>1</v>
      </c>
      <c r="H186" s="337">
        <v>0</v>
      </c>
      <c r="I186" s="337">
        <v>0</v>
      </c>
      <c r="J186" s="337">
        <v>0</v>
      </c>
      <c r="K186" s="337">
        <v>0</v>
      </c>
      <c r="L186" s="337">
        <v>18</v>
      </c>
    </row>
    <row r="187" spans="1:12" s="14" customFormat="1" ht="14.25" customHeight="1" x14ac:dyDescent="0.25">
      <c r="A187" s="337" t="s">
        <v>55</v>
      </c>
      <c r="B187" s="336" t="s">
        <v>390</v>
      </c>
      <c r="C187" s="337">
        <v>0</v>
      </c>
      <c r="D187" s="337">
        <v>1</v>
      </c>
      <c r="E187" s="337">
        <v>2</v>
      </c>
      <c r="F187" s="337">
        <v>4</v>
      </c>
      <c r="G187" s="337">
        <v>0</v>
      </c>
      <c r="H187" s="337">
        <v>3</v>
      </c>
      <c r="I187" s="337">
        <v>0</v>
      </c>
      <c r="J187" s="337">
        <v>0</v>
      </c>
      <c r="K187" s="337">
        <v>0</v>
      </c>
      <c r="L187" s="337">
        <v>10</v>
      </c>
    </row>
    <row r="188" spans="1:12" s="14" customFormat="1" ht="14.25" customHeight="1" x14ac:dyDescent="0.25">
      <c r="A188" s="337" t="s">
        <v>57</v>
      </c>
      <c r="B188" s="336" t="s">
        <v>252</v>
      </c>
      <c r="C188" s="337">
        <v>0</v>
      </c>
      <c r="D188" s="337">
        <v>0</v>
      </c>
      <c r="E188" s="337">
        <v>4</v>
      </c>
      <c r="F188" s="337">
        <v>4</v>
      </c>
      <c r="G188" s="337">
        <v>7</v>
      </c>
      <c r="H188" s="337">
        <v>0</v>
      </c>
      <c r="I188" s="337">
        <v>0</v>
      </c>
      <c r="J188" s="337">
        <v>1</v>
      </c>
      <c r="K188" s="337">
        <v>0</v>
      </c>
      <c r="L188" s="337">
        <v>16</v>
      </c>
    </row>
    <row r="189" spans="1:12" s="14" customFormat="1" ht="14.25" customHeight="1" x14ac:dyDescent="0.25">
      <c r="A189" s="337" t="s">
        <v>57</v>
      </c>
      <c r="B189" s="336" t="s">
        <v>391</v>
      </c>
      <c r="C189" s="337">
        <v>13</v>
      </c>
      <c r="D189" s="337">
        <v>1</v>
      </c>
      <c r="E189" s="337">
        <v>6</v>
      </c>
      <c r="F189" s="337">
        <v>2</v>
      </c>
      <c r="G189" s="337">
        <v>4</v>
      </c>
      <c r="H189" s="337">
        <v>3</v>
      </c>
      <c r="I189" s="337">
        <v>2</v>
      </c>
      <c r="J189" s="337">
        <v>1</v>
      </c>
      <c r="K189" s="337">
        <v>0</v>
      </c>
      <c r="L189" s="337">
        <v>32</v>
      </c>
    </row>
    <row r="190" spans="1:12" s="14" customFormat="1" ht="14.25" customHeight="1" x14ac:dyDescent="0.25">
      <c r="A190" s="337" t="s">
        <v>58</v>
      </c>
      <c r="B190" s="336" t="s">
        <v>392</v>
      </c>
      <c r="C190" s="337">
        <v>0</v>
      </c>
      <c r="D190" s="337">
        <v>0</v>
      </c>
      <c r="E190" s="337">
        <v>12</v>
      </c>
      <c r="F190" s="337">
        <v>13</v>
      </c>
      <c r="G190" s="337">
        <v>2</v>
      </c>
      <c r="H190" s="337">
        <v>1</v>
      </c>
      <c r="I190" s="337">
        <v>1</v>
      </c>
      <c r="J190" s="337">
        <v>0</v>
      </c>
      <c r="K190" s="337">
        <v>0</v>
      </c>
      <c r="L190" s="337">
        <v>29</v>
      </c>
    </row>
    <row r="191" spans="1:12" s="14" customFormat="1" ht="14.25" customHeight="1" x14ac:dyDescent="0.25">
      <c r="A191" s="337" t="s">
        <v>58</v>
      </c>
      <c r="B191" s="336" t="s">
        <v>253</v>
      </c>
      <c r="C191" s="337">
        <v>1</v>
      </c>
      <c r="D191" s="337">
        <v>1</v>
      </c>
      <c r="E191" s="337">
        <v>6</v>
      </c>
      <c r="F191" s="337">
        <v>11</v>
      </c>
      <c r="G191" s="337">
        <v>4</v>
      </c>
      <c r="H191" s="337">
        <v>3</v>
      </c>
      <c r="I191" s="337">
        <v>3</v>
      </c>
      <c r="J191" s="337">
        <v>0</v>
      </c>
      <c r="K191" s="337">
        <v>0</v>
      </c>
      <c r="L191" s="337">
        <v>29</v>
      </c>
    </row>
    <row r="192" spans="1:12" s="14" customFormat="1" ht="14.25" customHeight="1" x14ac:dyDescent="0.25">
      <c r="A192" s="337" t="s">
        <v>58</v>
      </c>
      <c r="B192" s="336" t="s">
        <v>254</v>
      </c>
      <c r="C192" s="337">
        <v>0</v>
      </c>
      <c r="D192" s="337">
        <v>1</v>
      </c>
      <c r="E192" s="337">
        <v>2</v>
      </c>
      <c r="F192" s="337">
        <v>5</v>
      </c>
      <c r="G192" s="337">
        <v>1</v>
      </c>
      <c r="H192" s="337">
        <v>6</v>
      </c>
      <c r="I192" s="337">
        <v>2</v>
      </c>
      <c r="J192" s="337">
        <v>1</v>
      </c>
      <c r="K192" s="337">
        <v>0</v>
      </c>
      <c r="L192" s="337">
        <v>18</v>
      </c>
    </row>
    <row r="193" spans="1:12" s="14" customFormat="1" ht="14.25" customHeight="1" x14ac:dyDescent="0.25">
      <c r="A193" s="337" t="s">
        <v>58</v>
      </c>
      <c r="B193" s="336" t="s">
        <v>255</v>
      </c>
      <c r="C193" s="337">
        <v>1</v>
      </c>
      <c r="D193" s="337">
        <v>2</v>
      </c>
      <c r="E193" s="337">
        <v>1</v>
      </c>
      <c r="F193" s="337">
        <v>3</v>
      </c>
      <c r="G193" s="337">
        <v>0</v>
      </c>
      <c r="H193" s="337">
        <v>3</v>
      </c>
      <c r="I193" s="337">
        <v>1</v>
      </c>
      <c r="J193" s="337">
        <v>1</v>
      </c>
      <c r="K193" s="337">
        <v>0</v>
      </c>
      <c r="L193" s="337">
        <v>12</v>
      </c>
    </row>
    <row r="194" spans="1:12" s="14" customFormat="1" ht="14.25" customHeight="1" x14ac:dyDescent="0.25">
      <c r="A194" s="337" t="s">
        <v>58</v>
      </c>
      <c r="B194" s="336" t="s">
        <v>256</v>
      </c>
      <c r="C194" s="337">
        <v>0</v>
      </c>
      <c r="D194" s="337">
        <v>1</v>
      </c>
      <c r="E194" s="337">
        <v>1</v>
      </c>
      <c r="F194" s="337">
        <v>6</v>
      </c>
      <c r="G194" s="337">
        <v>12</v>
      </c>
      <c r="H194" s="337">
        <v>5</v>
      </c>
      <c r="I194" s="337">
        <v>1</v>
      </c>
      <c r="J194" s="337">
        <v>6</v>
      </c>
      <c r="K194" s="337">
        <v>1</v>
      </c>
      <c r="L194" s="337">
        <v>33</v>
      </c>
    </row>
    <row r="195" spans="1:12" s="14" customFormat="1" ht="14.25" customHeight="1" x14ac:dyDescent="0.25">
      <c r="A195" s="337" t="s">
        <v>58</v>
      </c>
      <c r="B195" s="336" t="s">
        <v>257</v>
      </c>
      <c r="C195" s="337">
        <v>0</v>
      </c>
      <c r="D195" s="337">
        <v>0</v>
      </c>
      <c r="E195" s="337">
        <v>6</v>
      </c>
      <c r="F195" s="337">
        <v>11</v>
      </c>
      <c r="G195" s="337">
        <v>4</v>
      </c>
      <c r="H195" s="337">
        <v>2</v>
      </c>
      <c r="I195" s="337">
        <v>2</v>
      </c>
      <c r="J195" s="337">
        <v>1</v>
      </c>
      <c r="K195" s="337">
        <v>0</v>
      </c>
      <c r="L195" s="337">
        <v>26</v>
      </c>
    </row>
    <row r="196" spans="1:12" s="14" customFormat="1" ht="14.25" customHeight="1" x14ac:dyDescent="0.25">
      <c r="A196" s="337" t="s">
        <v>58</v>
      </c>
      <c r="B196" s="336" t="s">
        <v>393</v>
      </c>
      <c r="C196" s="337">
        <v>2</v>
      </c>
      <c r="D196" s="337">
        <v>8</v>
      </c>
      <c r="E196" s="337">
        <v>11</v>
      </c>
      <c r="F196" s="337">
        <v>7</v>
      </c>
      <c r="G196" s="337">
        <v>1</v>
      </c>
      <c r="H196" s="337">
        <v>1</v>
      </c>
      <c r="I196" s="337">
        <v>0</v>
      </c>
      <c r="J196" s="337">
        <v>0</v>
      </c>
      <c r="K196" s="337">
        <v>0</v>
      </c>
      <c r="L196" s="337">
        <v>30</v>
      </c>
    </row>
    <row r="197" spans="1:12" s="14" customFormat="1" ht="14.25" customHeight="1" x14ac:dyDescent="0.25">
      <c r="A197" s="337" t="s">
        <v>58</v>
      </c>
      <c r="B197" s="336" t="s">
        <v>258</v>
      </c>
      <c r="C197" s="337">
        <v>0</v>
      </c>
      <c r="D197" s="337">
        <v>0</v>
      </c>
      <c r="E197" s="337">
        <v>4</v>
      </c>
      <c r="F197" s="337">
        <v>4</v>
      </c>
      <c r="G197" s="337">
        <v>3</v>
      </c>
      <c r="H197" s="337">
        <v>2</v>
      </c>
      <c r="I197" s="337">
        <v>3</v>
      </c>
      <c r="J197" s="337">
        <v>4</v>
      </c>
      <c r="K197" s="337">
        <v>0</v>
      </c>
      <c r="L197" s="337">
        <v>20</v>
      </c>
    </row>
    <row r="198" spans="1:12" s="14" customFormat="1" ht="14.25" customHeight="1" x14ac:dyDescent="0.25">
      <c r="A198" s="337" t="s">
        <v>58</v>
      </c>
      <c r="B198" s="336" t="s">
        <v>259</v>
      </c>
      <c r="C198" s="337">
        <v>6</v>
      </c>
      <c r="D198" s="337">
        <v>0</v>
      </c>
      <c r="E198" s="337">
        <v>7</v>
      </c>
      <c r="F198" s="337">
        <v>15</v>
      </c>
      <c r="G198" s="337">
        <v>2</v>
      </c>
      <c r="H198" s="337">
        <v>2</v>
      </c>
      <c r="I198" s="337">
        <v>1</v>
      </c>
      <c r="J198" s="337">
        <v>0</v>
      </c>
      <c r="K198" s="337">
        <v>0</v>
      </c>
      <c r="L198" s="337">
        <v>33</v>
      </c>
    </row>
    <row r="199" spans="1:12" s="14" customFormat="1" ht="14.25" customHeight="1" x14ac:dyDescent="0.25">
      <c r="A199" s="337" t="s">
        <v>58</v>
      </c>
      <c r="B199" s="336" t="s">
        <v>394</v>
      </c>
      <c r="C199" s="337">
        <v>3</v>
      </c>
      <c r="D199" s="337">
        <v>5</v>
      </c>
      <c r="E199" s="337">
        <v>5</v>
      </c>
      <c r="F199" s="337">
        <v>0</v>
      </c>
      <c r="G199" s="337">
        <v>0</v>
      </c>
      <c r="H199" s="337">
        <v>0</v>
      </c>
      <c r="I199" s="337">
        <v>0</v>
      </c>
      <c r="J199" s="337">
        <v>1</v>
      </c>
      <c r="K199" s="337">
        <v>0</v>
      </c>
      <c r="L199" s="337">
        <v>14</v>
      </c>
    </row>
    <row r="200" spans="1:12" s="14" customFormat="1" ht="14.25" customHeight="1" x14ac:dyDescent="0.25">
      <c r="A200" s="337" t="s">
        <v>58</v>
      </c>
      <c r="B200" s="336" t="s">
        <v>395</v>
      </c>
      <c r="C200" s="337">
        <v>36</v>
      </c>
      <c r="D200" s="337">
        <v>0</v>
      </c>
      <c r="E200" s="337">
        <v>4</v>
      </c>
      <c r="F200" s="337">
        <v>0</v>
      </c>
      <c r="G200" s="337">
        <v>0</v>
      </c>
      <c r="H200" s="337">
        <v>0</v>
      </c>
      <c r="I200" s="337">
        <v>0</v>
      </c>
      <c r="J200" s="337">
        <v>1</v>
      </c>
      <c r="K200" s="337">
        <v>0</v>
      </c>
      <c r="L200" s="337">
        <v>41</v>
      </c>
    </row>
    <row r="201" spans="1:12" s="14" customFormat="1" ht="14.25" customHeight="1" x14ac:dyDescent="0.25">
      <c r="A201" s="337" t="s">
        <v>58</v>
      </c>
      <c r="B201" s="336" t="s">
        <v>396</v>
      </c>
      <c r="C201" s="337">
        <v>19</v>
      </c>
      <c r="D201" s="337">
        <v>15</v>
      </c>
      <c r="E201" s="337">
        <v>4</v>
      </c>
      <c r="F201" s="337">
        <v>4</v>
      </c>
      <c r="G201" s="337">
        <v>1</v>
      </c>
      <c r="H201" s="337">
        <v>0</v>
      </c>
      <c r="I201" s="337">
        <v>0</v>
      </c>
      <c r="J201" s="337">
        <v>0</v>
      </c>
      <c r="K201" s="337">
        <v>0</v>
      </c>
      <c r="L201" s="337">
        <v>43</v>
      </c>
    </row>
    <row r="202" spans="1:12" s="14" customFormat="1" ht="14.25" customHeight="1" x14ac:dyDescent="0.25">
      <c r="A202" s="337" t="s">
        <v>58</v>
      </c>
      <c r="B202" s="336" t="s">
        <v>397</v>
      </c>
      <c r="C202" s="337">
        <v>16</v>
      </c>
      <c r="D202" s="337">
        <v>0</v>
      </c>
      <c r="E202" s="337">
        <v>0</v>
      </c>
      <c r="F202" s="337">
        <v>0</v>
      </c>
      <c r="G202" s="337">
        <v>0</v>
      </c>
      <c r="H202" s="337">
        <v>0</v>
      </c>
      <c r="I202" s="337">
        <v>0</v>
      </c>
      <c r="J202" s="337">
        <v>0</v>
      </c>
      <c r="K202" s="337">
        <v>0</v>
      </c>
      <c r="L202" s="337">
        <v>16</v>
      </c>
    </row>
    <row r="203" spans="1:12" s="14" customFormat="1" ht="14.25" customHeight="1" x14ac:dyDescent="0.25">
      <c r="A203" s="337" t="s">
        <v>58</v>
      </c>
      <c r="B203" s="336" t="s">
        <v>398</v>
      </c>
      <c r="C203" s="337">
        <v>0</v>
      </c>
      <c r="D203" s="337">
        <v>3</v>
      </c>
      <c r="E203" s="337">
        <v>3</v>
      </c>
      <c r="F203" s="337">
        <v>7</v>
      </c>
      <c r="G203" s="337">
        <v>4</v>
      </c>
      <c r="H203" s="337">
        <v>3</v>
      </c>
      <c r="I203" s="337">
        <v>0</v>
      </c>
      <c r="J203" s="337">
        <v>0</v>
      </c>
      <c r="K203" s="337">
        <v>0</v>
      </c>
      <c r="L203" s="337">
        <v>20</v>
      </c>
    </row>
    <row r="204" spans="1:12" s="14" customFormat="1" ht="14.25" customHeight="1" x14ac:dyDescent="0.25">
      <c r="A204" s="337" t="s">
        <v>58</v>
      </c>
      <c r="B204" s="336" t="s">
        <v>260</v>
      </c>
      <c r="C204" s="337">
        <v>6</v>
      </c>
      <c r="D204" s="337">
        <v>2</v>
      </c>
      <c r="E204" s="337">
        <v>4</v>
      </c>
      <c r="F204" s="337">
        <v>3</v>
      </c>
      <c r="G204" s="337">
        <v>2</v>
      </c>
      <c r="H204" s="337">
        <v>4</v>
      </c>
      <c r="I204" s="337">
        <v>1</v>
      </c>
      <c r="J204" s="337">
        <v>0</v>
      </c>
      <c r="K204" s="337">
        <v>0</v>
      </c>
      <c r="L204" s="337">
        <v>22</v>
      </c>
    </row>
    <row r="205" spans="1:12" s="14" customFormat="1" ht="14.25" customHeight="1" x14ac:dyDescent="0.25">
      <c r="A205" s="337" t="s">
        <v>58</v>
      </c>
      <c r="B205" s="336" t="s">
        <v>261</v>
      </c>
      <c r="C205" s="337">
        <v>0</v>
      </c>
      <c r="D205" s="337">
        <v>4</v>
      </c>
      <c r="E205" s="337">
        <v>11</v>
      </c>
      <c r="F205" s="337">
        <v>7</v>
      </c>
      <c r="G205" s="337">
        <v>1</v>
      </c>
      <c r="H205" s="337">
        <v>2</v>
      </c>
      <c r="I205" s="337">
        <v>1</v>
      </c>
      <c r="J205" s="337">
        <v>2</v>
      </c>
      <c r="K205" s="337">
        <v>0</v>
      </c>
      <c r="L205" s="337">
        <v>28</v>
      </c>
    </row>
    <row r="206" spans="1:12" s="14" customFormat="1" ht="14.25" customHeight="1" x14ac:dyDescent="0.25">
      <c r="A206" s="337" t="s">
        <v>58</v>
      </c>
      <c r="B206" s="336" t="s">
        <v>262</v>
      </c>
      <c r="C206" s="337">
        <v>1</v>
      </c>
      <c r="D206" s="337">
        <v>2</v>
      </c>
      <c r="E206" s="337">
        <v>6</v>
      </c>
      <c r="F206" s="337">
        <v>11</v>
      </c>
      <c r="G206" s="337">
        <v>1</v>
      </c>
      <c r="H206" s="337">
        <v>3</v>
      </c>
      <c r="I206" s="337">
        <v>0</v>
      </c>
      <c r="J206" s="337">
        <v>0</v>
      </c>
      <c r="K206" s="337">
        <v>0</v>
      </c>
      <c r="L206" s="337">
        <v>24</v>
      </c>
    </row>
    <row r="207" spans="1:12" s="14" customFormat="1" ht="14.25" customHeight="1" x14ac:dyDescent="0.25">
      <c r="A207" s="337" t="s">
        <v>58</v>
      </c>
      <c r="B207" s="336" t="s">
        <v>399</v>
      </c>
      <c r="C207" s="337">
        <v>0</v>
      </c>
      <c r="D207" s="337">
        <v>0</v>
      </c>
      <c r="E207" s="337">
        <v>2</v>
      </c>
      <c r="F207" s="337">
        <v>0</v>
      </c>
      <c r="G207" s="337">
        <v>10</v>
      </c>
      <c r="H207" s="337">
        <v>4</v>
      </c>
      <c r="I207" s="337">
        <v>0</v>
      </c>
      <c r="J207" s="337">
        <v>0</v>
      </c>
      <c r="K207" s="337">
        <v>0</v>
      </c>
      <c r="L207" s="337">
        <v>16</v>
      </c>
    </row>
    <row r="208" spans="1:12" s="14" customFormat="1" ht="14.25" customHeight="1" x14ac:dyDescent="0.25">
      <c r="A208" s="337" t="s">
        <v>58</v>
      </c>
      <c r="B208" s="336" t="s">
        <v>400</v>
      </c>
      <c r="C208" s="337">
        <v>0</v>
      </c>
      <c r="D208" s="337">
        <v>0</v>
      </c>
      <c r="E208" s="337">
        <v>6</v>
      </c>
      <c r="F208" s="337">
        <v>3</v>
      </c>
      <c r="G208" s="337">
        <v>2</v>
      </c>
      <c r="H208" s="337">
        <v>2</v>
      </c>
      <c r="I208" s="337">
        <v>2</v>
      </c>
      <c r="J208" s="337">
        <v>0</v>
      </c>
      <c r="K208" s="337">
        <v>0</v>
      </c>
      <c r="L208" s="337">
        <v>15</v>
      </c>
    </row>
    <row r="209" spans="1:12" s="14" customFormat="1" ht="14.25" customHeight="1" x14ac:dyDescent="0.25">
      <c r="A209" s="337" t="s">
        <v>59</v>
      </c>
      <c r="B209" s="336" t="s">
        <v>263</v>
      </c>
      <c r="C209" s="337">
        <v>5</v>
      </c>
      <c r="D209" s="337">
        <v>0</v>
      </c>
      <c r="E209" s="337">
        <v>7</v>
      </c>
      <c r="F209" s="337">
        <v>3</v>
      </c>
      <c r="G209" s="337">
        <v>1</v>
      </c>
      <c r="H209" s="337">
        <v>1</v>
      </c>
      <c r="I209" s="337">
        <v>0</v>
      </c>
      <c r="J209" s="337">
        <v>0</v>
      </c>
      <c r="K209" s="337">
        <v>0</v>
      </c>
      <c r="L209" s="337">
        <v>17</v>
      </c>
    </row>
    <row r="210" spans="1:12" s="14" customFormat="1" ht="14.25" customHeight="1" x14ac:dyDescent="0.25">
      <c r="A210" s="337" t="s">
        <v>61</v>
      </c>
      <c r="B210" s="336" t="s">
        <v>401</v>
      </c>
      <c r="C210" s="337">
        <v>15</v>
      </c>
      <c r="D210" s="337">
        <v>3</v>
      </c>
      <c r="E210" s="337">
        <v>5</v>
      </c>
      <c r="F210" s="337">
        <v>2</v>
      </c>
      <c r="G210" s="337">
        <v>0</v>
      </c>
      <c r="H210" s="337">
        <v>2</v>
      </c>
      <c r="I210" s="337">
        <v>0</v>
      </c>
      <c r="J210" s="337">
        <v>0</v>
      </c>
      <c r="K210" s="337">
        <v>0</v>
      </c>
      <c r="L210" s="337">
        <v>27</v>
      </c>
    </row>
    <row r="211" spans="1:12" s="14" customFormat="1" ht="14.25" customHeight="1" x14ac:dyDescent="0.25">
      <c r="A211" s="337" t="s">
        <v>61</v>
      </c>
      <c r="B211" s="336" t="s">
        <v>655</v>
      </c>
      <c r="C211" s="337">
        <v>13</v>
      </c>
      <c r="D211" s="337">
        <v>0</v>
      </c>
      <c r="E211" s="337">
        <v>4</v>
      </c>
      <c r="F211" s="337">
        <v>0</v>
      </c>
      <c r="G211" s="337">
        <v>0</v>
      </c>
      <c r="H211" s="337">
        <v>0</v>
      </c>
      <c r="I211" s="337">
        <v>0</v>
      </c>
      <c r="J211" s="337">
        <v>0</v>
      </c>
      <c r="K211" s="337">
        <v>0</v>
      </c>
      <c r="L211" s="337">
        <v>17</v>
      </c>
    </row>
    <row r="212" spans="1:12" s="14" customFormat="1" ht="14.25" customHeight="1" x14ac:dyDescent="0.25">
      <c r="A212" s="337" t="s">
        <v>61</v>
      </c>
      <c r="B212" s="336" t="s">
        <v>215</v>
      </c>
      <c r="C212" s="337">
        <v>58</v>
      </c>
      <c r="D212" s="337">
        <v>2</v>
      </c>
      <c r="E212" s="337">
        <v>0</v>
      </c>
      <c r="F212" s="337">
        <v>0</v>
      </c>
      <c r="G212" s="337">
        <v>3</v>
      </c>
      <c r="H212" s="337">
        <v>0</v>
      </c>
      <c r="I212" s="337">
        <v>0</v>
      </c>
      <c r="J212" s="337">
        <v>0</v>
      </c>
      <c r="K212" s="337">
        <v>0</v>
      </c>
      <c r="L212" s="337">
        <v>63</v>
      </c>
    </row>
    <row r="213" spans="1:12" s="14" customFormat="1" ht="14.25" customHeight="1" x14ac:dyDescent="0.25">
      <c r="A213" s="337" t="s">
        <v>61</v>
      </c>
      <c r="B213" s="336" t="s">
        <v>402</v>
      </c>
      <c r="C213" s="337">
        <v>37</v>
      </c>
      <c r="D213" s="337">
        <v>0</v>
      </c>
      <c r="E213" s="337">
        <v>0</v>
      </c>
      <c r="F213" s="337">
        <v>0</v>
      </c>
      <c r="G213" s="337">
        <v>0</v>
      </c>
      <c r="H213" s="337">
        <v>0</v>
      </c>
      <c r="I213" s="337">
        <v>0</v>
      </c>
      <c r="J213" s="337">
        <v>0</v>
      </c>
      <c r="K213" s="337">
        <v>11</v>
      </c>
      <c r="L213" s="337">
        <v>48</v>
      </c>
    </row>
    <row r="214" spans="1:12" s="14" customFormat="1" ht="14.25" customHeight="1" x14ac:dyDescent="0.25">
      <c r="A214" s="337" t="s">
        <v>63</v>
      </c>
      <c r="B214" s="336" t="s">
        <v>403</v>
      </c>
      <c r="C214" s="337">
        <v>3</v>
      </c>
      <c r="D214" s="337">
        <v>0</v>
      </c>
      <c r="E214" s="337">
        <v>1</v>
      </c>
      <c r="F214" s="337">
        <v>1</v>
      </c>
      <c r="G214" s="337">
        <v>2</v>
      </c>
      <c r="H214" s="337">
        <v>2</v>
      </c>
      <c r="I214" s="337">
        <v>2</v>
      </c>
      <c r="J214" s="337">
        <v>1</v>
      </c>
      <c r="K214" s="337">
        <v>0</v>
      </c>
      <c r="L214" s="337">
        <v>12</v>
      </c>
    </row>
    <row r="215" spans="1:12" s="14" customFormat="1" ht="14.25" customHeight="1" x14ac:dyDescent="0.25">
      <c r="A215" s="337" t="s">
        <v>63</v>
      </c>
      <c r="B215" s="336" t="s">
        <v>404</v>
      </c>
      <c r="C215" s="337">
        <v>4</v>
      </c>
      <c r="D215" s="337">
        <v>0</v>
      </c>
      <c r="E215" s="337">
        <v>5</v>
      </c>
      <c r="F215" s="337">
        <v>2</v>
      </c>
      <c r="G215" s="337">
        <v>3</v>
      </c>
      <c r="H215" s="337">
        <v>0</v>
      </c>
      <c r="I215" s="337">
        <v>0</v>
      </c>
      <c r="J215" s="337">
        <v>1</v>
      </c>
      <c r="K215" s="337">
        <v>0</v>
      </c>
      <c r="L215" s="337">
        <v>15</v>
      </c>
    </row>
    <row r="216" spans="1:12" s="14" customFormat="1" ht="14.25" customHeight="1" x14ac:dyDescent="0.25">
      <c r="A216" s="337" t="s">
        <v>63</v>
      </c>
      <c r="B216" s="336" t="s">
        <v>405</v>
      </c>
      <c r="C216" s="337">
        <v>0</v>
      </c>
      <c r="D216" s="337">
        <v>1</v>
      </c>
      <c r="E216" s="337">
        <v>3</v>
      </c>
      <c r="F216" s="337">
        <v>2</v>
      </c>
      <c r="G216" s="337">
        <v>1</v>
      </c>
      <c r="H216" s="337">
        <v>1</v>
      </c>
      <c r="I216" s="337">
        <v>0</v>
      </c>
      <c r="J216" s="337">
        <v>0</v>
      </c>
      <c r="K216" s="337">
        <v>0</v>
      </c>
      <c r="L216" s="337">
        <v>8</v>
      </c>
    </row>
    <row r="217" spans="1:12" s="14" customFormat="1" ht="14.25" customHeight="1" x14ac:dyDescent="0.25">
      <c r="A217" s="337" t="s">
        <v>63</v>
      </c>
      <c r="B217" s="336" t="s">
        <v>264</v>
      </c>
      <c r="C217" s="337">
        <v>0</v>
      </c>
      <c r="D217" s="337">
        <v>0</v>
      </c>
      <c r="E217" s="337">
        <v>0</v>
      </c>
      <c r="F217" s="337">
        <v>2</v>
      </c>
      <c r="G217" s="337">
        <v>0</v>
      </c>
      <c r="H217" s="337">
        <v>3</v>
      </c>
      <c r="I217" s="337">
        <v>3</v>
      </c>
      <c r="J217" s="337">
        <v>3</v>
      </c>
      <c r="K217" s="337">
        <v>0</v>
      </c>
      <c r="L217" s="337">
        <v>11</v>
      </c>
    </row>
    <row r="218" spans="1:12" s="14" customFormat="1" ht="14.25" customHeight="1" x14ac:dyDescent="0.25">
      <c r="A218" s="337" t="s">
        <v>63</v>
      </c>
      <c r="B218" s="336" t="s">
        <v>406</v>
      </c>
      <c r="C218" s="337">
        <v>4</v>
      </c>
      <c r="D218" s="337">
        <v>1</v>
      </c>
      <c r="E218" s="337">
        <v>1</v>
      </c>
      <c r="F218" s="337">
        <v>0</v>
      </c>
      <c r="G218" s="337">
        <v>0</v>
      </c>
      <c r="H218" s="337">
        <v>0</v>
      </c>
      <c r="I218" s="337">
        <v>0</v>
      </c>
      <c r="J218" s="337">
        <v>0</v>
      </c>
      <c r="K218" s="337">
        <v>0</v>
      </c>
      <c r="L218" s="337">
        <v>6</v>
      </c>
    </row>
    <row r="219" spans="1:12" s="14" customFormat="1" ht="14.25" customHeight="1" x14ac:dyDescent="0.25">
      <c r="A219" s="337" t="s">
        <v>65</v>
      </c>
      <c r="B219" s="336" t="s">
        <v>407</v>
      </c>
      <c r="C219" s="337">
        <v>0</v>
      </c>
      <c r="D219" s="337">
        <v>7</v>
      </c>
      <c r="E219" s="337">
        <v>2</v>
      </c>
      <c r="F219" s="337">
        <v>2</v>
      </c>
      <c r="G219" s="337">
        <v>1</v>
      </c>
      <c r="H219" s="337">
        <v>0</v>
      </c>
      <c r="I219" s="337">
        <v>0</v>
      </c>
      <c r="J219" s="337">
        <v>1</v>
      </c>
      <c r="K219" s="337">
        <v>0</v>
      </c>
      <c r="L219" s="337">
        <v>13</v>
      </c>
    </row>
    <row r="220" spans="1:12" s="14" customFormat="1" ht="14.25" customHeight="1" x14ac:dyDescent="0.25">
      <c r="A220" s="337" t="s">
        <v>65</v>
      </c>
      <c r="B220" s="336" t="s">
        <v>408</v>
      </c>
      <c r="C220" s="337">
        <v>1</v>
      </c>
      <c r="D220" s="337">
        <v>0</v>
      </c>
      <c r="E220" s="337">
        <v>1</v>
      </c>
      <c r="F220" s="337">
        <v>12</v>
      </c>
      <c r="G220" s="337">
        <v>2</v>
      </c>
      <c r="H220" s="337">
        <v>8</v>
      </c>
      <c r="I220" s="337">
        <v>0</v>
      </c>
      <c r="J220" s="337">
        <v>0</v>
      </c>
      <c r="K220" s="337">
        <v>0</v>
      </c>
      <c r="L220" s="337">
        <v>24</v>
      </c>
    </row>
    <row r="221" spans="1:12" s="14" customFormat="1" ht="14.25" customHeight="1" x14ac:dyDescent="0.25">
      <c r="A221" s="337" t="s">
        <v>65</v>
      </c>
      <c r="B221" s="336" t="s">
        <v>409</v>
      </c>
      <c r="C221" s="337">
        <v>0</v>
      </c>
      <c r="D221" s="337">
        <v>1</v>
      </c>
      <c r="E221" s="337">
        <v>12</v>
      </c>
      <c r="F221" s="337">
        <v>12</v>
      </c>
      <c r="G221" s="337">
        <v>4</v>
      </c>
      <c r="H221" s="337">
        <v>0</v>
      </c>
      <c r="I221" s="337">
        <v>0</v>
      </c>
      <c r="J221" s="337">
        <v>0</v>
      </c>
      <c r="K221" s="337">
        <v>1</v>
      </c>
      <c r="L221" s="337">
        <v>30</v>
      </c>
    </row>
    <row r="222" spans="1:12" s="14" customFormat="1" ht="14.25" customHeight="1" x14ac:dyDescent="0.25">
      <c r="A222" s="337" t="s">
        <v>65</v>
      </c>
      <c r="B222" s="336" t="s">
        <v>265</v>
      </c>
      <c r="C222" s="337">
        <v>0</v>
      </c>
      <c r="D222" s="337">
        <v>5</v>
      </c>
      <c r="E222" s="337">
        <v>3</v>
      </c>
      <c r="F222" s="337">
        <v>6</v>
      </c>
      <c r="G222" s="337">
        <v>5</v>
      </c>
      <c r="H222" s="337">
        <v>9</v>
      </c>
      <c r="I222" s="337">
        <v>0</v>
      </c>
      <c r="J222" s="337">
        <v>2</v>
      </c>
      <c r="K222" s="337">
        <v>0</v>
      </c>
      <c r="L222" s="337">
        <v>30</v>
      </c>
    </row>
    <row r="223" spans="1:12" s="14" customFormat="1" ht="14.25" customHeight="1" x14ac:dyDescent="0.25">
      <c r="A223" s="337" t="s">
        <v>65</v>
      </c>
      <c r="B223" s="336" t="s">
        <v>410</v>
      </c>
      <c r="C223" s="337">
        <v>0</v>
      </c>
      <c r="D223" s="337">
        <v>0</v>
      </c>
      <c r="E223" s="337">
        <v>3</v>
      </c>
      <c r="F223" s="337">
        <v>7</v>
      </c>
      <c r="G223" s="337">
        <v>0</v>
      </c>
      <c r="H223" s="337">
        <v>3</v>
      </c>
      <c r="I223" s="337">
        <v>0</v>
      </c>
      <c r="J223" s="337">
        <v>1</v>
      </c>
      <c r="K223" s="337">
        <v>0</v>
      </c>
      <c r="L223" s="337">
        <v>14</v>
      </c>
    </row>
    <row r="224" spans="1:12" s="14" customFormat="1" ht="14.25" customHeight="1" x14ac:dyDescent="0.25">
      <c r="A224" s="337" t="s">
        <v>65</v>
      </c>
      <c r="B224" s="336" t="s">
        <v>266</v>
      </c>
      <c r="C224" s="337">
        <v>3</v>
      </c>
      <c r="D224" s="337">
        <v>3</v>
      </c>
      <c r="E224" s="337">
        <v>7</v>
      </c>
      <c r="F224" s="337">
        <v>21</v>
      </c>
      <c r="G224" s="337">
        <v>3</v>
      </c>
      <c r="H224" s="337">
        <v>2</v>
      </c>
      <c r="I224" s="337">
        <v>1</v>
      </c>
      <c r="J224" s="337">
        <v>1</v>
      </c>
      <c r="K224" s="337">
        <v>1</v>
      </c>
      <c r="L224" s="337">
        <v>42</v>
      </c>
    </row>
    <row r="225" spans="1:12" s="14" customFormat="1" ht="14.25" customHeight="1" x14ac:dyDescent="0.25">
      <c r="A225" s="337" t="s">
        <v>67</v>
      </c>
      <c r="B225" s="336" t="s">
        <v>411</v>
      </c>
      <c r="C225" s="337">
        <v>48</v>
      </c>
      <c r="D225" s="337">
        <v>12</v>
      </c>
      <c r="E225" s="337">
        <v>9</v>
      </c>
      <c r="F225" s="337">
        <v>0</v>
      </c>
      <c r="G225" s="337">
        <v>0</v>
      </c>
      <c r="H225" s="337">
        <v>0</v>
      </c>
      <c r="I225" s="337">
        <v>0</v>
      </c>
      <c r="J225" s="337">
        <v>0</v>
      </c>
      <c r="K225" s="337">
        <v>0</v>
      </c>
      <c r="L225" s="337">
        <v>69</v>
      </c>
    </row>
    <row r="226" spans="1:12" s="14" customFormat="1" ht="14.25" customHeight="1" x14ac:dyDescent="0.25">
      <c r="A226" s="337" t="s">
        <v>67</v>
      </c>
      <c r="B226" s="336" t="s">
        <v>267</v>
      </c>
      <c r="C226" s="337">
        <v>7</v>
      </c>
      <c r="D226" s="337">
        <v>4</v>
      </c>
      <c r="E226" s="337">
        <v>6</v>
      </c>
      <c r="F226" s="337">
        <v>11</v>
      </c>
      <c r="G226" s="337">
        <v>1</v>
      </c>
      <c r="H226" s="337">
        <v>5</v>
      </c>
      <c r="I226" s="337">
        <v>1</v>
      </c>
      <c r="J226" s="337">
        <v>1</v>
      </c>
      <c r="K226" s="337">
        <v>0</v>
      </c>
      <c r="L226" s="337">
        <v>36</v>
      </c>
    </row>
    <row r="227" spans="1:12" s="14" customFormat="1" ht="14.25" customHeight="1" x14ac:dyDescent="0.25">
      <c r="A227" s="337" t="s">
        <v>67</v>
      </c>
      <c r="B227" s="336" t="s">
        <v>268</v>
      </c>
      <c r="C227" s="337">
        <v>0</v>
      </c>
      <c r="D227" s="337">
        <v>1</v>
      </c>
      <c r="E227" s="337">
        <v>3</v>
      </c>
      <c r="F227" s="337">
        <v>16</v>
      </c>
      <c r="G227" s="337">
        <v>2</v>
      </c>
      <c r="H227" s="337">
        <v>1</v>
      </c>
      <c r="I227" s="337">
        <v>0</v>
      </c>
      <c r="J227" s="337">
        <v>1</v>
      </c>
      <c r="K227" s="337">
        <v>0</v>
      </c>
      <c r="L227" s="337">
        <v>24</v>
      </c>
    </row>
    <row r="228" spans="1:12" s="14" customFormat="1" ht="14.25" customHeight="1" x14ac:dyDescent="0.25">
      <c r="A228" s="337" t="s">
        <v>67</v>
      </c>
      <c r="B228" s="336" t="s">
        <v>269</v>
      </c>
      <c r="C228" s="337">
        <v>0</v>
      </c>
      <c r="D228" s="337">
        <v>1</v>
      </c>
      <c r="E228" s="337">
        <v>11</v>
      </c>
      <c r="F228" s="337">
        <v>5</v>
      </c>
      <c r="G228" s="337">
        <v>1</v>
      </c>
      <c r="H228" s="337">
        <v>4</v>
      </c>
      <c r="I228" s="337">
        <v>0</v>
      </c>
      <c r="J228" s="337">
        <v>0</v>
      </c>
      <c r="K228" s="337">
        <v>0</v>
      </c>
      <c r="L228" s="337">
        <v>22</v>
      </c>
    </row>
    <row r="229" spans="1:12" s="14" customFormat="1" ht="14.25" customHeight="1" x14ac:dyDescent="0.25">
      <c r="A229" s="337" t="s">
        <v>67</v>
      </c>
      <c r="B229" s="336" t="s">
        <v>270</v>
      </c>
      <c r="C229" s="337">
        <v>3</v>
      </c>
      <c r="D229" s="337">
        <v>1</v>
      </c>
      <c r="E229" s="337">
        <v>1</v>
      </c>
      <c r="F229" s="337">
        <v>1</v>
      </c>
      <c r="G229" s="337">
        <v>1</v>
      </c>
      <c r="H229" s="337">
        <v>2</v>
      </c>
      <c r="I229" s="337">
        <v>1</v>
      </c>
      <c r="J229" s="337">
        <v>0</v>
      </c>
      <c r="K229" s="337">
        <v>0</v>
      </c>
      <c r="L229" s="337">
        <v>10</v>
      </c>
    </row>
    <row r="230" spans="1:12" s="14" customFormat="1" ht="14.25" customHeight="1" x14ac:dyDescent="0.25">
      <c r="A230" s="337" t="s">
        <v>67</v>
      </c>
      <c r="B230" s="336" t="s">
        <v>412</v>
      </c>
      <c r="C230" s="337">
        <v>0</v>
      </c>
      <c r="D230" s="337">
        <v>0</v>
      </c>
      <c r="E230" s="337">
        <v>4</v>
      </c>
      <c r="F230" s="337">
        <v>3</v>
      </c>
      <c r="G230" s="337">
        <v>0</v>
      </c>
      <c r="H230" s="337">
        <v>4</v>
      </c>
      <c r="I230" s="337">
        <v>1</v>
      </c>
      <c r="J230" s="337">
        <v>0</v>
      </c>
      <c r="K230" s="337">
        <v>0</v>
      </c>
      <c r="L230" s="337">
        <v>12</v>
      </c>
    </row>
    <row r="231" spans="1:12" s="14" customFormat="1" ht="14.25" customHeight="1" x14ac:dyDescent="0.25">
      <c r="A231" s="337" t="s">
        <v>67</v>
      </c>
      <c r="B231" s="336" t="s">
        <v>413</v>
      </c>
      <c r="C231" s="337">
        <v>87</v>
      </c>
      <c r="D231" s="337">
        <v>39</v>
      </c>
      <c r="E231" s="337">
        <v>0</v>
      </c>
      <c r="F231" s="337">
        <v>0</v>
      </c>
      <c r="G231" s="337">
        <v>1</v>
      </c>
      <c r="H231" s="337">
        <v>0</v>
      </c>
      <c r="I231" s="337">
        <v>0</v>
      </c>
      <c r="J231" s="337">
        <v>0</v>
      </c>
      <c r="K231" s="337">
        <v>0</v>
      </c>
      <c r="L231" s="337">
        <v>127</v>
      </c>
    </row>
    <row r="232" spans="1:12" s="14" customFormat="1" ht="14.25" customHeight="1" x14ac:dyDescent="0.25">
      <c r="A232" s="337" t="s">
        <v>69</v>
      </c>
      <c r="B232" s="336" t="s">
        <v>414</v>
      </c>
      <c r="C232" s="337">
        <v>0</v>
      </c>
      <c r="D232" s="337">
        <v>0</v>
      </c>
      <c r="E232" s="337">
        <v>7</v>
      </c>
      <c r="F232" s="337">
        <v>4</v>
      </c>
      <c r="G232" s="337">
        <v>0</v>
      </c>
      <c r="H232" s="337">
        <v>2</v>
      </c>
      <c r="I232" s="337">
        <v>1</v>
      </c>
      <c r="J232" s="337">
        <v>5</v>
      </c>
      <c r="K232" s="337">
        <v>0</v>
      </c>
      <c r="L232" s="337">
        <v>19</v>
      </c>
    </row>
    <row r="233" spans="1:12" s="14" customFormat="1" ht="14.25" customHeight="1" x14ac:dyDescent="0.25">
      <c r="A233" s="337" t="s">
        <v>71</v>
      </c>
      <c r="B233" s="336" t="s">
        <v>271</v>
      </c>
      <c r="C233" s="337">
        <v>0</v>
      </c>
      <c r="D233" s="337">
        <v>0</v>
      </c>
      <c r="E233" s="337">
        <v>5</v>
      </c>
      <c r="F233" s="337">
        <v>6</v>
      </c>
      <c r="G233" s="337">
        <v>2</v>
      </c>
      <c r="H233" s="337">
        <v>4</v>
      </c>
      <c r="I233" s="337">
        <v>1</v>
      </c>
      <c r="J233" s="337">
        <v>0</v>
      </c>
      <c r="K233" s="337">
        <v>1</v>
      </c>
      <c r="L233" s="337">
        <v>19</v>
      </c>
    </row>
    <row r="234" spans="1:12" s="14" customFormat="1" ht="14.25" customHeight="1" x14ac:dyDescent="0.25">
      <c r="A234" s="337" t="s">
        <v>71</v>
      </c>
      <c r="B234" s="336" t="s">
        <v>415</v>
      </c>
      <c r="C234" s="337">
        <v>90</v>
      </c>
      <c r="D234" s="337">
        <v>1</v>
      </c>
      <c r="E234" s="337">
        <v>0</v>
      </c>
      <c r="F234" s="337">
        <v>0</v>
      </c>
      <c r="G234" s="337">
        <v>0</v>
      </c>
      <c r="H234" s="337">
        <v>0</v>
      </c>
      <c r="I234" s="337">
        <v>0</v>
      </c>
      <c r="J234" s="337">
        <v>0</v>
      </c>
      <c r="K234" s="337">
        <v>0</v>
      </c>
      <c r="L234" s="337">
        <v>91</v>
      </c>
    </row>
    <row r="235" spans="1:12" s="14" customFormat="1" ht="14.25" customHeight="1" x14ac:dyDescent="0.25">
      <c r="A235" s="337" t="s">
        <v>73</v>
      </c>
      <c r="B235" s="336" t="s">
        <v>416</v>
      </c>
      <c r="C235" s="337">
        <v>0</v>
      </c>
      <c r="D235" s="337">
        <v>0</v>
      </c>
      <c r="E235" s="337">
        <v>5</v>
      </c>
      <c r="F235" s="337">
        <v>9</v>
      </c>
      <c r="G235" s="337">
        <v>0</v>
      </c>
      <c r="H235" s="337">
        <v>1</v>
      </c>
      <c r="I235" s="337">
        <v>0</v>
      </c>
      <c r="J235" s="337">
        <v>0</v>
      </c>
      <c r="K235" s="337">
        <v>0</v>
      </c>
      <c r="L235" s="337">
        <v>15</v>
      </c>
    </row>
    <row r="236" spans="1:12" s="14" customFormat="1" ht="14.25" customHeight="1" x14ac:dyDescent="0.25">
      <c r="A236" s="337" t="s">
        <v>73</v>
      </c>
      <c r="B236" s="336" t="s">
        <v>272</v>
      </c>
      <c r="C236" s="337">
        <v>0</v>
      </c>
      <c r="D236" s="337">
        <v>4</v>
      </c>
      <c r="E236" s="337">
        <v>6</v>
      </c>
      <c r="F236" s="337">
        <v>4</v>
      </c>
      <c r="G236" s="337">
        <v>0</v>
      </c>
      <c r="H236" s="337">
        <v>0</v>
      </c>
      <c r="I236" s="337">
        <v>0</v>
      </c>
      <c r="J236" s="337">
        <v>0</v>
      </c>
      <c r="K236" s="337">
        <v>0</v>
      </c>
      <c r="L236" s="337">
        <v>14</v>
      </c>
    </row>
    <row r="237" spans="1:12" s="14" customFormat="1" ht="14.25" customHeight="1" x14ac:dyDescent="0.25">
      <c r="A237" s="337" t="s">
        <v>73</v>
      </c>
      <c r="B237" s="336" t="s">
        <v>273</v>
      </c>
      <c r="C237" s="337">
        <v>0</v>
      </c>
      <c r="D237" s="337">
        <v>2</v>
      </c>
      <c r="E237" s="337">
        <v>8</v>
      </c>
      <c r="F237" s="337">
        <v>5</v>
      </c>
      <c r="G237" s="337">
        <v>2</v>
      </c>
      <c r="H237" s="337">
        <v>11</v>
      </c>
      <c r="I237" s="337">
        <v>3</v>
      </c>
      <c r="J237" s="337">
        <v>0</v>
      </c>
      <c r="K237" s="337">
        <v>0</v>
      </c>
      <c r="L237" s="337">
        <v>31</v>
      </c>
    </row>
    <row r="238" spans="1:12" s="14" customFormat="1" ht="14.25" customHeight="1" x14ac:dyDescent="0.25">
      <c r="A238" s="337" t="s">
        <v>73</v>
      </c>
      <c r="B238" s="336" t="s">
        <v>274</v>
      </c>
      <c r="C238" s="337">
        <v>1</v>
      </c>
      <c r="D238" s="337">
        <v>2</v>
      </c>
      <c r="E238" s="337">
        <v>1</v>
      </c>
      <c r="F238" s="337">
        <v>10</v>
      </c>
      <c r="G238" s="337">
        <v>2</v>
      </c>
      <c r="H238" s="337">
        <v>2</v>
      </c>
      <c r="I238" s="337">
        <v>0</v>
      </c>
      <c r="J238" s="337">
        <v>0</v>
      </c>
      <c r="K238" s="337">
        <v>0</v>
      </c>
      <c r="L238" s="337">
        <v>18</v>
      </c>
    </row>
    <row r="239" spans="1:12" s="14" customFormat="1" ht="14.25" customHeight="1" x14ac:dyDescent="0.25">
      <c r="A239" s="337" t="s">
        <v>73</v>
      </c>
      <c r="B239" s="336" t="s">
        <v>275</v>
      </c>
      <c r="C239" s="337">
        <v>0</v>
      </c>
      <c r="D239" s="337">
        <v>3</v>
      </c>
      <c r="E239" s="337">
        <v>9</v>
      </c>
      <c r="F239" s="337">
        <v>5</v>
      </c>
      <c r="G239" s="337">
        <v>2</v>
      </c>
      <c r="H239" s="337">
        <v>1</v>
      </c>
      <c r="I239" s="337">
        <v>1</v>
      </c>
      <c r="J239" s="337">
        <v>1</v>
      </c>
      <c r="K239" s="337">
        <v>0</v>
      </c>
      <c r="L239" s="337">
        <v>22</v>
      </c>
    </row>
    <row r="240" spans="1:12" s="14" customFormat="1" ht="14.25" customHeight="1" x14ac:dyDescent="0.25">
      <c r="A240" s="337" t="s">
        <v>73</v>
      </c>
      <c r="B240" s="336" t="s">
        <v>417</v>
      </c>
      <c r="C240" s="337">
        <v>0</v>
      </c>
      <c r="D240" s="337">
        <v>0</v>
      </c>
      <c r="E240" s="337">
        <v>8</v>
      </c>
      <c r="F240" s="337">
        <v>7</v>
      </c>
      <c r="G240" s="337">
        <v>0</v>
      </c>
      <c r="H240" s="337">
        <v>2</v>
      </c>
      <c r="I240" s="337">
        <v>1</v>
      </c>
      <c r="J240" s="337">
        <v>0</v>
      </c>
      <c r="K240" s="337">
        <v>0</v>
      </c>
      <c r="L240" s="337">
        <v>18</v>
      </c>
    </row>
    <row r="241" spans="1:12" s="14" customFormat="1" ht="14.25" customHeight="1" x14ac:dyDescent="0.25">
      <c r="A241" s="337" t="s">
        <v>73</v>
      </c>
      <c r="B241" s="336" t="s">
        <v>418</v>
      </c>
      <c r="C241" s="337">
        <v>0</v>
      </c>
      <c r="D241" s="337">
        <v>3</v>
      </c>
      <c r="E241" s="337">
        <v>4</v>
      </c>
      <c r="F241" s="337">
        <v>12</v>
      </c>
      <c r="G241" s="337">
        <v>0</v>
      </c>
      <c r="H241" s="337">
        <v>2</v>
      </c>
      <c r="I241" s="337">
        <v>0</v>
      </c>
      <c r="J241" s="337">
        <v>1</v>
      </c>
      <c r="K241" s="337">
        <v>0</v>
      </c>
      <c r="L241" s="337">
        <v>22</v>
      </c>
    </row>
    <row r="242" spans="1:12" s="14" customFormat="1" ht="14.25" customHeight="1" x14ac:dyDescent="0.25">
      <c r="A242" s="337" t="s">
        <v>73</v>
      </c>
      <c r="B242" s="336" t="s">
        <v>276</v>
      </c>
      <c r="C242" s="337">
        <v>5</v>
      </c>
      <c r="D242" s="337">
        <v>5</v>
      </c>
      <c r="E242" s="337">
        <v>0</v>
      </c>
      <c r="F242" s="337">
        <v>6</v>
      </c>
      <c r="G242" s="337">
        <v>1</v>
      </c>
      <c r="H242" s="337">
        <v>2</v>
      </c>
      <c r="I242" s="337">
        <v>3</v>
      </c>
      <c r="J242" s="337">
        <v>1</v>
      </c>
      <c r="K242" s="337">
        <v>0</v>
      </c>
      <c r="L242" s="337">
        <v>23</v>
      </c>
    </row>
    <row r="243" spans="1:12" s="14" customFormat="1" ht="14.25" customHeight="1" x14ac:dyDescent="0.25">
      <c r="A243" s="337" t="s">
        <v>73</v>
      </c>
      <c r="B243" s="336" t="s">
        <v>277</v>
      </c>
      <c r="C243" s="337">
        <v>0</v>
      </c>
      <c r="D243" s="337">
        <v>1</v>
      </c>
      <c r="E243" s="337">
        <v>2</v>
      </c>
      <c r="F243" s="337">
        <v>8</v>
      </c>
      <c r="G243" s="337">
        <v>2</v>
      </c>
      <c r="H243" s="337">
        <v>2</v>
      </c>
      <c r="I243" s="337">
        <v>2</v>
      </c>
      <c r="J243" s="337">
        <v>0</v>
      </c>
      <c r="K243" s="337">
        <v>1</v>
      </c>
      <c r="L243" s="337">
        <v>18</v>
      </c>
    </row>
    <row r="244" spans="1:12" s="14" customFormat="1" ht="14.25" customHeight="1" x14ac:dyDescent="0.25">
      <c r="A244" s="337" t="s">
        <v>75</v>
      </c>
      <c r="B244" s="336" t="s">
        <v>419</v>
      </c>
      <c r="C244" s="337">
        <v>22</v>
      </c>
      <c r="D244" s="337">
        <v>4</v>
      </c>
      <c r="E244" s="337">
        <v>11</v>
      </c>
      <c r="F244" s="337">
        <v>3</v>
      </c>
      <c r="G244" s="337">
        <v>1</v>
      </c>
      <c r="H244" s="337">
        <v>1</v>
      </c>
      <c r="I244" s="337">
        <v>0</v>
      </c>
      <c r="J244" s="337">
        <v>0</v>
      </c>
      <c r="K244" s="337">
        <v>0</v>
      </c>
      <c r="L244" s="337">
        <v>42</v>
      </c>
    </row>
    <row r="245" spans="1:12" s="14" customFormat="1" ht="14.25" customHeight="1" x14ac:dyDescent="0.25">
      <c r="A245" s="337" t="s">
        <v>77</v>
      </c>
      <c r="B245" s="336" t="s">
        <v>420</v>
      </c>
      <c r="C245" s="337">
        <v>0</v>
      </c>
      <c r="D245" s="337">
        <v>5</v>
      </c>
      <c r="E245" s="337">
        <v>14</v>
      </c>
      <c r="F245" s="337">
        <v>13</v>
      </c>
      <c r="G245" s="337">
        <v>4</v>
      </c>
      <c r="H245" s="337">
        <v>0</v>
      </c>
      <c r="I245" s="337">
        <v>0</v>
      </c>
      <c r="J245" s="337">
        <v>0</v>
      </c>
      <c r="K245" s="337">
        <v>0</v>
      </c>
      <c r="L245" s="337">
        <v>36</v>
      </c>
    </row>
    <row r="246" spans="1:12" s="14" customFormat="1" ht="14.25" customHeight="1" x14ac:dyDescent="0.25">
      <c r="A246" s="337" t="s">
        <v>77</v>
      </c>
      <c r="B246" s="336" t="s">
        <v>242</v>
      </c>
      <c r="C246" s="337">
        <v>108</v>
      </c>
      <c r="D246" s="337">
        <v>0</v>
      </c>
      <c r="E246" s="337">
        <v>0</v>
      </c>
      <c r="F246" s="337">
        <v>0</v>
      </c>
      <c r="G246" s="337">
        <v>0</v>
      </c>
      <c r="H246" s="337">
        <v>0</v>
      </c>
      <c r="I246" s="337">
        <v>0</v>
      </c>
      <c r="J246" s="337">
        <v>0</v>
      </c>
      <c r="K246" s="337">
        <v>0</v>
      </c>
      <c r="L246" s="337">
        <v>108</v>
      </c>
    </row>
    <row r="247" spans="1:12" s="14" customFormat="1" ht="14.25" customHeight="1" x14ac:dyDescent="0.25">
      <c r="A247" s="337" t="s">
        <v>77</v>
      </c>
      <c r="B247" s="336" t="s">
        <v>421</v>
      </c>
      <c r="C247" s="337">
        <v>46</v>
      </c>
      <c r="D247" s="337">
        <v>26</v>
      </c>
      <c r="E247" s="337">
        <v>0</v>
      </c>
      <c r="F247" s="337">
        <v>0</v>
      </c>
      <c r="G247" s="337">
        <v>0</v>
      </c>
      <c r="H247" s="337">
        <v>0</v>
      </c>
      <c r="I247" s="337">
        <v>0</v>
      </c>
      <c r="J247" s="337">
        <v>0</v>
      </c>
      <c r="K247" s="337">
        <v>0</v>
      </c>
      <c r="L247" s="337">
        <v>72</v>
      </c>
    </row>
    <row r="248" spans="1:12" s="14" customFormat="1" ht="14.25" customHeight="1" x14ac:dyDescent="0.25">
      <c r="A248" s="337" t="s">
        <v>77</v>
      </c>
      <c r="B248" s="336" t="s">
        <v>422</v>
      </c>
      <c r="C248" s="337">
        <v>0</v>
      </c>
      <c r="D248" s="337">
        <v>0</v>
      </c>
      <c r="E248" s="337">
        <v>0</v>
      </c>
      <c r="F248" s="337">
        <v>1</v>
      </c>
      <c r="G248" s="337">
        <v>0</v>
      </c>
      <c r="H248" s="337">
        <v>9</v>
      </c>
      <c r="I248" s="337">
        <v>8</v>
      </c>
      <c r="J248" s="337">
        <v>0</v>
      </c>
      <c r="K248" s="337">
        <v>0</v>
      </c>
      <c r="L248" s="337">
        <v>18</v>
      </c>
    </row>
    <row r="249" spans="1:12" s="14" customFormat="1" ht="14.25" customHeight="1" x14ac:dyDescent="0.25">
      <c r="A249" s="337" t="s">
        <v>77</v>
      </c>
      <c r="B249" s="336" t="s">
        <v>423</v>
      </c>
      <c r="C249" s="337">
        <v>4</v>
      </c>
      <c r="D249" s="337">
        <v>1</v>
      </c>
      <c r="E249" s="337">
        <v>7</v>
      </c>
      <c r="F249" s="337">
        <v>3</v>
      </c>
      <c r="G249" s="337">
        <v>1</v>
      </c>
      <c r="H249" s="337">
        <v>1</v>
      </c>
      <c r="I249" s="337">
        <v>1</v>
      </c>
      <c r="J249" s="337">
        <v>0</v>
      </c>
      <c r="K249" s="337">
        <v>0</v>
      </c>
      <c r="L249" s="337">
        <v>18</v>
      </c>
    </row>
    <row r="250" spans="1:12" s="14" customFormat="1" ht="14.25" customHeight="1" x14ac:dyDescent="0.25">
      <c r="A250" s="337" t="s">
        <v>77</v>
      </c>
      <c r="B250" s="336" t="s">
        <v>424</v>
      </c>
      <c r="C250" s="337">
        <v>18</v>
      </c>
      <c r="D250" s="337">
        <v>0</v>
      </c>
      <c r="E250" s="337">
        <v>0</v>
      </c>
      <c r="F250" s="337">
        <v>0</v>
      </c>
      <c r="G250" s="337">
        <v>1</v>
      </c>
      <c r="H250" s="337">
        <v>0</v>
      </c>
      <c r="I250" s="337">
        <v>0</v>
      </c>
      <c r="J250" s="337">
        <v>0</v>
      </c>
      <c r="K250" s="337">
        <v>0</v>
      </c>
      <c r="L250" s="337">
        <v>19</v>
      </c>
    </row>
    <row r="251" spans="1:12" s="14" customFormat="1" ht="14.25" customHeight="1" x14ac:dyDescent="0.25">
      <c r="A251" s="337" t="s">
        <v>77</v>
      </c>
      <c r="B251" s="336" t="s">
        <v>425</v>
      </c>
      <c r="C251" s="337">
        <v>9</v>
      </c>
      <c r="D251" s="337">
        <v>4</v>
      </c>
      <c r="E251" s="337">
        <v>6</v>
      </c>
      <c r="F251" s="337">
        <v>7</v>
      </c>
      <c r="G251" s="337">
        <v>0</v>
      </c>
      <c r="H251" s="337">
        <v>1</v>
      </c>
      <c r="I251" s="337">
        <v>1</v>
      </c>
      <c r="J251" s="337">
        <v>0</v>
      </c>
      <c r="K251" s="337">
        <v>0</v>
      </c>
      <c r="L251" s="337">
        <v>28</v>
      </c>
    </row>
    <row r="252" spans="1:12" s="14" customFormat="1" ht="14.25" customHeight="1" x14ac:dyDescent="0.25">
      <c r="A252" s="337" t="s">
        <v>77</v>
      </c>
      <c r="B252" s="336" t="s">
        <v>426</v>
      </c>
      <c r="C252" s="337">
        <v>10</v>
      </c>
      <c r="D252" s="337">
        <v>4</v>
      </c>
      <c r="E252" s="337">
        <v>2</v>
      </c>
      <c r="F252" s="337">
        <v>2</v>
      </c>
      <c r="G252" s="337">
        <v>0</v>
      </c>
      <c r="H252" s="337">
        <v>1</v>
      </c>
      <c r="I252" s="337">
        <v>0</v>
      </c>
      <c r="J252" s="337">
        <v>0</v>
      </c>
      <c r="K252" s="337">
        <v>0</v>
      </c>
      <c r="L252" s="337">
        <v>19</v>
      </c>
    </row>
    <row r="253" spans="1:12" s="14" customFormat="1" ht="14.25" customHeight="1" x14ac:dyDescent="0.25">
      <c r="A253" s="337" t="s">
        <v>77</v>
      </c>
      <c r="B253" s="336" t="s">
        <v>427</v>
      </c>
      <c r="C253" s="337">
        <v>2</v>
      </c>
      <c r="D253" s="337">
        <v>1</v>
      </c>
      <c r="E253" s="337">
        <v>0</v>
      </c>
      <c r="F253" s="337">
        <v>4</v>
      </c>
      <c r="G253" s="337">
        <v>1</v>
      </c>
      <c r="H253" s="337">
        <v>5</v>
      </c>
      <c r="I253" s="337">
        <v>5</v>
      </c>
      <c r="J253" s="337">
        <v>0</v>
      </c>
      <c r="K253" s="337">
        <v>0</v>
      </c>
      <c r="L253" s="337">
        <v>18</v>
      </c>
    </row>
    <row r="254" spans="1:12" s="14" customFormat="1" ht="14.25" customHeight="1" x14ac:dyDescent="0.25">
      <c r="A254" s="337" t="s">
        <v>78</v>
      </c>
      <c r="B254" s="336" t="s">
        <v>428</v>
      </c>
      <c r="C254" s="337">
        <v>3</v>
      </c>
      <c r="D254" s="337">
        <v>3</v>
      </c>
      <c r="E254" s="337">
        <v>2</v>
      </c>
      <c r="F254" s="337">
        <v>9</v>
      </c>
      <c r="G254" s="337">
        <v>0</v>
      </c>
      <c r="H254" s="337">
        <v>3</v>
      </c>
      <c r="I254" s="337">
        <v>3</v>
      </c>
      <c r="J254" s="337">
        <v>1</v>
      </c>
      <c r="K254" s="337">
        <v>0</v>
      </c>
      <c r="L254" s="337">
        <v>24</v>
      </c>
    </row>
    <row r="255" spans="1:12" s="14" customFormat="1" ht="14.25" customHeight="1" x14ac:dyDescent="0.25">
      <c r="A255" s="337" t="s">
        <v>78</v>
      </c>
      <c r="B255" s="336" t="s">
        <v>278</v>
      </c>
      <c r="C255" s="337">
        <v>0</v>
      </c>
      <c r="D255" s="337">
        <v>3</v>
      </c>
      <c r="E255" s="337">
        <v>3</v>
      </c>
      <c r="F255" s="337">
        <v>6</v>
      </c>
      <c r="G255" s="337">
        <v>1</v>
      </c>
      <c r="H255" s="337">
        <v>4</v>
      </c>
      <c r="I255" s="337">
        <v>5</v>
      </c>
      <c r="J255" s="337">
        <v>0</v>
      </c>
      <c r="K255" s="337">
        <v>0</v>
      </c>
      <c r="L255" s="337">
        <v>22</v>
      </c>
    </row>
    <row r="256" spans="1:12" s="14" customFormat="1" ht="14.25" customHeight="1" x14ac:dyDescent="0.25">
      <c r="A256" s="337" t="s">
        <v>78</v>
      </c>
      <c r="B256" s="336" t="s">
        <v>279</v>
      </c>
      <c r="C256" s="337">
        <v>0</v>
      </c>
      <c r="D256" s="337">
        <v>0</v>
      </c>
      <c r="E256" s="337">
        <v>1</v>
      </c>
      <c r="F256" s="337">
        <v>5</v>
      </c>
      <c r="G256" s="337">
        <v>0</v>
      </c>
      <c r="H256" s="337">
        <v>6</v>
      </c>
      <c r="I256" s="337">
        <v>2</v>
      </c>
      <c r="J256" s="337">
        <v>0</v>
      </c>
      <c r="K256" s="337">
        <v>1</v>
      </c>
      <c r="L256" s="337">
        <v>15</v>
      </c>
    </row>
    <row r="257" spans="1:12" s="14" customFormat="1" ht="14.25" customHeight="1" x14ac:dyDescent="0.25">
      <c r="A257" s="337" t="s">
        <v>78</v>
      </c>
      <c r="B257" s="336" t="s">
        <v>429</v>
      </c>
      <c r="C257" s="337">
        <v>0</v>
      </c>
      <c r="D257" s="337">
        <v>6</v>
      </c>
      <c r="E257" s="337">
        <v>11</v>
      </c>
      <c r="F257" s="337">
        <v>6</v>
      </c>
      <c r="G257" s="337">
        <v>2</v>
      </c>
      <c r="H257" s="337">
        <v>1</v>
      </c>
      <c r="I257" s="337">
        <v>1</v>
      </c>
      <c r="J257" s="337">
        <v>0</v>
      </c>
      <c r="K257" s="337">
        <v>0</v>
      </c>
      <c r="L257" s="337">
        <v>27</v>
      </c>
    </row>
    <row r="258" spans="1:12" s="14" customFormat="1" ht="14.25" customHeight="1" x14ac:dyDescent="0.25">
      <c r="A258" s="337" t="s">
        <v>78</v>
      </c>
      <c r="B258" s="336" t="s">
        <v>471</v>
      </c>
      <c r="C258" s="337">
        <v>89</v>
      </c>
      <c r="D258" s="337">
        <v>29</v>
      </c>
      <c r="E258" s="337">
        <v>24</v>
      </c>
      <c r="F258" s="337">
        <v>28</v>
      </c>
      <c r="G258" s="337">
        <v>5</v>
      </c>
      <c r="H258" s="337">
        <v>9</v>
      </c>
      <c r="I258" s="337">
        <v>3</v>
      </c>
      <c r="J258" s="337">
        <v>4</v>
      </c>
      <c r="K258" s="337">
        <v>0</v>
      </c>
      <c r="L258" s="337">
        <v>191</v>
      </c>
    </row>
    <row r="259" spans="1:12" s="14" customFormat="1" ht="14.25" customHeight="1" x14ac:dyDescent="0.25">
      <c r="A259" s="337" t="s">
        <v>78</v>
      </c>
      <c r="B259" s="336" t="s">
        <v>430</v>
      </c>
      <c r="C259" s="337">
        <v>2</v>
      </c>
      <c r="D259" s="337">
        <v>2</v>
      </c>
      <c r="E259" s="337">
        <v>12</v>
      </c>
      <c r="F259" s="337">
        <v>10</v>
      </c>
      <c r="G259" s="337">
        <v>5</v>
      </c>
      <c r="H259" s="337">
        <v>2</v>
      </c>
      <c r="I259" s="337">
        <v>0</v>
      </c>
      <c r="J259" s="337">
        <v>1</v>
      </c>
      <c r="K259" s="337">
        <v>0</v>
      </c>
      <c r="L259" s="337">
        <v>34</v>
      </c>
    </row>
    <row r="260" spans="1:12" s="14" customFormat="1" ht="14.25" customHeight="1" x14ac:dyDescent="0.25">
      <c r="A260" s="337" t="s">
        <v>78</v>
      </c>
      <c r="B260" s="336" t="s">
        <v>431</v>
      </c>
      <c r="C260" s="337">
        <v>137</v>
      </c>
      <c r="D260" s="337">
        <v>36</v>
      </c>
      <c r="E260" s="337">
        <v>0</v>
      </c>
      <c r="F260" s="337">
        <v>0</v>
      </c>
      <c r="G260" s="337">
        <v>1</v>
      </c>
      <c r="H260" s="337">
        <v>0</v>
      </c>
      <c r="I260" s="337">
        <v>0</v>
      </c>
      <c r="J260" s="337">
        <v>0</v>
      </c>
      <c r="K260" s="337">
        <v>0</v>
      </c>
      <c r="L260" s="337">
        <v>174</v>
      </c>
    </row>
    <row r="261" spans="1:12" s="14" customFormat="1" ht="14.25" customHeight="1" x14ac:dyDescent="0.25">
      <c r="A261" s="337" t="s">
        <v>80</v>
      </c>
      <c r="B261" s="336" t="s">
        <v>432</v>
      </c>
      <c r="C261" s="337">
        <v>106</v>
      </c>
      <c r="D261" s="337">
        <v>0</v>
      </c>
      <c r="E261" s="337">
        <v>0</v>
      </c>
      <c r="F261" s="337">
        <v>0</v>
      </c>
      <c r="G261" s="337">
        <v>0</v>
      </c>
      <c r="H261" s="337">
        <v>0</v>
      </c>
      <c r="I261" s="337">
        <v>0</v>
      </c>
      <c r="J261" s="337">
        <v>0</v>
      </c>
      <c r="K261" s="337">
        <v>0</v>
      </c>
      <c r="L261" s="337">
        <v>106</v>
      </c>
    </row>
    <row r="262" spans="1:12" s="14" customFormat="1" ht="14.25" customHeight="1" x14ac:dyDescent="0.25">
      <c r="A262" s="337" t="s">
        <v>80</v>
      </c>
      <c r="B262" s="336" t="s">
        <v>433</v>
      </c>
      <c r="C262" s="337">
        <v>12</v>
      </c>
      <c r="D262" s="337">
        <v>2</v>
      </c>
      <c r="E262" s="337">
        <v>3</v>
      </c>
      <c r="F262" s="337">
        <v>3</v>
      </c>
      <c r="G262" s="337">
        <v>1</v>
      </c>
      <c r="H262" s="337">
        <v>0</v>
      </c>
      <c r="I262" s="337">
        <v>0</v>
      </c>
      <c r="J262" s="337">
        <v>0</v>
      </c>
      <c r="K262" s="337">
        <v>0</v>
      </c>
      <c r="L262" s="337">
        <v>21</v>
      </c>
    </row>
    <row r="263" spans="1:12" s="14" customFormat="1" ht="14.25" customHeight="1" x14ac:dyDescent="0.25">
      <c r="A263" s="337" t="s">
        <v>80</v>
      </c>
      <c r="B263" s="336" t="s">
        <v>434</v>
      </c>
      <c r="C263" s="337">
        <v>30</v>
      </c>
      <c r="D263" s="337">
        <v>0</v>
      </c>
      <c r="E263" s="337">
        <v>5</v>
      </c>
      <c r="F263" s="337">
        <v>3</v>
      </c>
      <c r="G263" s="337">
        <v>0</v>
      </c>
      <c r="H263" s="337">
        <v>0</v>
      </c>
      <c r="I263" s="337">
        <v>0</v>
      </c>
      <c r="J263" s="337">
        <v>0</v>
      </c>
      <c r="K263" s="337">
        <v>0</v>
      </c>
      <c r="L263" s="337">
        <v>38</v>
      </c>
    </row>
    <row r="264" spans="1:12" s="14" customFormat="1" ht="14.25" customHeight="1" x14ac:dyDescent="0.25">
      <c r="A264" s="337" t="s">
        <v>82</v>
      </c>
      <c r="B264" s="336" t="s">
        <v>435</v>
      </c>
      <c r="C264" s="337">
        <v>6</v>
      </c>
      <c r="D264" s="337">
        <v>2</v>
      </c>
      <c r="E264" s="337">
        <v>0</v>
      </c>
      <c r="F264" s="337">
        <v>0</v>
      </c>
      <c r="G264" s="337">
        <v>0</v>
      </c>
      <c r="H264" s="337">
        <v>0</v>
      </c>
      <c r="I264" s="337">
        <v>0</v>
      </c>
      <c r="J264" s="337">
        <v>0</v>
      </c>
      <c r="K264" s="337">
        <v>19</v>
      </c>
      <c r="L264" s="337">
        <v>27</v>
      </c>
    </row>
    <row r="265" spans="1:12" s="14" customFormat="1" ht="14.25" customHeight="1" x14ac:dyDescent="0.25">
      <c r="A265" s="337" t="s">
        <v>84</v>
      </c>
      <c r="B265" s="336" t="s">
        <v>436</v>
      </c>
      <c r="C265" s="337">
        <v>41</v>
      </c>
      <c r="D265" s="337">
        <v>19</v>
      </c>
      <c r="E265" s="337">
        <v>0</v>
      </c>
      <c r="F265" s="337">
        <v>0</v>
      </c>
      <c r="G265" s="337">
        <v>0</v>
      </c>
      <c r="H265" s="337">
        <v>0</v>
      </c>
      <c r="I265" s="337">
        <v>0</v>
      </c>
      <c r="J265" s="337">
        <v>0</v>
      </c>
      <c r="K265" s="337">
        <v>0</v>
      </c>
      <c r="L265" s="337">
        <v>60</v>
      </c>
    </row>
    <row r="266" spans="1:12" s="14" customFormat="1" ht="14.25" customHeight="1" x14ac:dyDescent="0.25">
      <c r="A266" s="337" t="s">
        <v>84</v>
      </c>
      <c r="B266" s="336" t="s">
        <v>437</v>
      </c>
      <c r="C266" s="337">
        <v>0</v>
      </c>
      <c r="D266" s="337">
        <v>1</v>
      </c>
      <c r="E266" s="337">
        <v>2</v>
      </c>
      <c r="F266" s="337">
        <v>1</v>
      </c>
      <c r="G266" s="337">
        <v>0</v>
      </c>
      <c r="H266" s="337">
        <v>1</v>
      </c>
      <c r="I266" s="337">
        <v>0</v>
      </c>
      <c r="J266" s="337">
        <v>1</v>
      </c>
      <c r="K266" s="337">
        <v>0</v>
      </c>
      <c r="L266" s="337">
        <v>6</v>
      </c>
    </row>
    <row r="267" spans="1:12" s="14" customFormat="1" ht="14.25" customHeight="1" x14ac:dyDescent="0.25">
      <c r="A267" s="337" t="s">
        <v>84</v>
      </c>
      <c r="B267" s="336" t="s">
        <v>438</v>
      </c>
      <c r="C267" s="337">
        <v>0</v>
      </c>
      <c r="D267" s="337">
        <v>2</v>
      </c>
      <c r="E267" s="337">
        <v>8</v>
      </c>
      <c r="F267" s="337">
        <v>12</v>
      </c>
      <c r="G267" s="337">
        <v>4</v>
      </c>
      <c r="H267" s="337">
        <v>4</v>
      </c>
      <c r="I267" s="337">
        <v>3</v>
      </c>
      <c r="J267" s="337">
        <v>1</v>
      </c>
      <c r="K267" s="337">
        <v>2</v>
      </c>
      <c r="L267" s="337">
        <v>36</v>
      </c>
    </row>
    <row r="268" spans="1:12" s="14" customFormat="1" ht="14.25" customHeight="1" x14ac:dyDescent="0.25">
      <c r="A268" s="337" t="s">
        <v>86</v>
      </c>
      <c r="B268" s="336" t="s">
        <v>439</v>
      </c>
      <c r="C268" s="337">
        <v>7</v>
      </c>
      <c r="D268" s="337">
        <v>11</v>
      </c>
      <c r="E268" s="337">
        <v>7</v>
      </c>
      <c r="F268" s="337">
        <v>11</v>
      </c>
      <c r="G268" s="337">
        <v>6</v>
      </c>
      <c r="H268" s="337">
        <v>0</v>
      </c>
      <c r="I268" s="337">
        <v>0</v>
      </c>
      <c r="J268" s="337">
        <v>0</v>
      </c>
      <c r="K268" s="337">
        <v>0</v>
      </c>
      <c r="L268" s="337">
        <v>42</v>
      </c>
    </row>
    <row r="269" spans="1:12" s="14" customFormat="1" ht="14.25" customHeight="1" x14ac:dyDescent="0.25">
      <c r="A269" s="337" t="s">
        <v>86</v>
      </c>
      <c r="B269" s="336" t="s">
        <v>280</v>
      </c>
      <c r="C269" s="337">
        <v>2</v>
      </c>
      <c r="D269" s="337">
        <v>3</v>
      </c>
      <c r="E269" s="337">
        <v>12</v>
      </c>
      <c r="F269" s="337">
        <v>12</v>
      </c>
      <c r="G269" s="337">
        <v>3</v>
      </c>
      <c r="H269" s="337">
        <v>3</v>
      </c>
      <c r="I269" s="337">
        <v>0</v>
      </c>
      <c r="J269" s="337">
        <v>2</v>
      </c>
      <c r="K269" s="337">
        <v>0</v>
      </c>
      <c r="L269" s="337">
        <v>37</v>
      </c>
    </row>
    <row r="270" spans="1:12" s="14" customFormat="1" ht="14.25" customHeight="1" x14ac:dyDescent="0.25">
      <c r="A270" s="337" t="s">
        <v>86</v>
      </c>
      <c r="B270" s="336" t="s">
        <v>440</v>
      </c>
      <c r="C270" s="337">
        <v>12</v>
      </c>
      <c r="D270" s="337">
        <v>8</v>
      </c>
      <c r="E270" s="337">
        <v>7</v>
      </c>
      <c r="F270" s="337">
        <v>7</v>
      </c>
      <c r="G270" s="337">
        <v>3</v>
      </c>
      <c r="H270" s="337">
        <v>1</v>
      </c>
      <c r="I270" s="337">
        <v>0</v>
      </c>
      <c r="J270" s="337">
        <v>0</v>
      </c>
      <c r="K270" s="337">
        <v>0</v>
      </c>
      <c r="L270" s="337">
        <v>38</v>
      </c>
    </row>
    <row r="271" spans="1:12" s="14" customFormat="1" ht="14.25" customHeight="1" x14ac:dyDescent="0.25">
      <c r="A271" s="337" t="s">
        <v>86</v>
      </c>
      <c r="B271" s="336" t="s">
        <v>281</v>
      </c>
      <c r="C271" s="337">
        <v>4</v>
      </c>
      <c r="D271" s="337">
        <v>16</v>
      </c>
      <c r="E271" s="337">
        <v>6</v>
      </c>
      <c r="F271" s="337">
        <v>11</v>
      </c>
      <c r="G271" s="337">
        <v>1</v>
      </c>
      <c r="H271" s="337">
        <v>3</v>
      </c>
      <c r="I271" s="337">
        <v>2</v>
      </c>
      <c r="J271" s="337">
        <v>2</v>
      </c>
      <c r="K271" s="337">
        <v>0</v>
      </c>
      <c r="L271" s="337">
        <v>45</v>
      </c>
    </row>
    <row r="272" spans="1:12" s="14" customFormat="1" ht="14.25" customHeight="1" x14ac:dyDescent="0.25">
      <c r="A272" s="337" t="s">
        <v>86</v>
      </c>
      <c r="B272" s="336" t="s">
        <v>441</v>
      </c>
      <c r="C272" s="337">
        <v>21</v>
      </c>
      <c r="D272" s="337">
        <v>5</v>
      </c>
      <c r="E272" s="337">
        <v>5</v>
      </c>
      <c r="F272" s="337">
        <v>1</v>
      </c>
      <c r="G272" s="337">
        <v>7</v>
      </c>
      <c r="H272" s="337">
        <v>1</v>
      </c>
      <c r="I272" s="337">
        <v>1</v>
      </c>
      <c r="J272" s="337">
        <v>2</v>
      </c>
      <c r="K272" s="337">
        <v>0</v>
      </c>
      <c r="L272" s="337">
        <v>43</v>
      </c>
    </row>
    <row r="273" spans="1:12" s="14" customFormat="1" ht="14.25" customHeight="1" x14ac:dyDescent="0.25">
      <c r="A273" s="337" t="s">
        <v>86</v>
      </c>
      <c r="B273" s="336" t="s">
        <v>442</v>
      </c>
      <c r="C273" s="337">
        <v>24</v>
      </c>
      <c r="D273" s="337">
        <v>4</v>
      </c>
      <c r="E273" s="337">
        <v>2</v>
      </c>
      <c r="F273" s="337">
        <v>2</v>
      </c>
      <c r="G273" s="337">
        <v>2</v>
      </c>
      <c r="H273" s="337">
        <v>0</v>
      </c>
      <c r="I273" s="337">
        <v>2</v>
      </c>
      <c r="J273" s="337">
        <v>1</v>
      </c>
      <c r="K273" s="337">
        <v>1</v>
      </c>
      <c r="L273" s="337">
        <v>38</v>
      </c>
    </row>
    <row r="274" spans="1:12" s="14" customFormat="1" ht="14.25" customHeight="1" x14ac:dyDescent="0.25">
      <c r="A274" s="337" t="s">
        <v>86</v>
      </c>
      <c r="B274" s="336" t="s">
        <v>443</v>
      </c>
      <c r="C274" s="337">
        <v>0</v>
      </c>
      <c r="D274" s="337">
        <v>3</v>
      </c>
      <c r="E274" s="337">
        <v>5</v>
      </c>
      <c r="F274" s="337">
        <v>9</v>
      </c>
      <c r="G274" s="337">
        <v>11</v>
      </c>
      <c r="H274" s="337">
        <v>0</v>
      </c>
      <c r="I274" s="337">
        <v>0</v>
      </c>
      <c r="J274" s="337">
        <v>0</v>
      </c>
      <c r="K274" s="337">
        <v>0</v>
      </c>
      <c r="L274" s="337">
        <v>28</v>
      </c>
    </row>
    <row r="275" spans="1:12" s="14" customFormat="1" ht="14.25" customHeight="1" x14ac:dyDescent="0.25">
      <c r="A275" s="337" t="s">
        <v>86</v>
      </c>
      <c r="B275" s="336" t="s">
        <v>444</v>
      </c>
      <c r="C275" s="337">
        <v>4</v>
      </c>
      <c r="D275" s="337">
        <v>6</v>
      </c>
      <c r="E275" s="337">
        <v>12</v>
      </c>
      <c r="F275" s="337">
        <v>12</v>
      </c>
      <c r="G275" s="337">
        <v>3</v>
      </c>
      <c r="H275" s="337">
        <v>2</v>
      </c>
      <c r="I275" s="337">
        <v>2</v>
      </c>
      <c r="J275" s="337">
        <v>1</v>
      </c>
      <c r="K275" s="337">
        <v>0</v>
      </c>
      <c r="L275" s="337">
        <v>42</v>
      </c>
    </row>
    <row r="276" spans="1:12" s="14" customFormat="1" ht="14.25" customHeight="1" x14ac:dyDescent="0.25">
      <c r="A276" s="337" t="s">
        <v>88</v>
      </c>
      <c r="B276" s="336" t="s">
        <v>445</v>
      </c>
      <c r="C276" s="337">
        <v>13</v>
      </c>
      <c r="D276" s="337">
        <v>0</v>
      </c>
      <c r="E276" s="337">
        <v>0</v>
      </c>
      <c r="F276" s="337">
        <v>0</v>
      </c>
      <c r="G276" s="337">
        <v>0</v>
      </c>
      <c r="H276" s="337">
        <v>0</v>
      </c>
      <c r="I276" s="337">
        <v>1</v>
      </c>
      <c r="J276" s="337">
        <v>0</v>
      </c>
      <c r="K276" s="337">
        <v>0</v>
      </c>
      <c r="L276" s="337">
        <v>14</v>
      </c>
    </row>
    <row r="277" spans="1:12" s="14" customFormat="1" ht="14.25" customHeight="1" x14ac:dyDescent="0.25">
      <c r="A277" s="337" t="s">
        <v>90</v>
      </c>
      <c r="B277" s="336" t="s">
        <v>446</v>
      </c>
      <c r="C277" s="337">
        <v>2</v>
      </c>
      <c r="D277" s="337">
        <v>10</v>
      </c>
      <c r="E277" s="337">
        <v>0</v>
      </c>
      <c r="F277" s="337">
        <v>10</v>
      </c>
      <c r="G277" s="337">
        <v>1</v>
      </c>
      <c r="H277" s="337">
        <v>0</v>
      </c>
      <c r="I277" s="337">
        <v>0</v>
      </c>
      <c r="J277" s="337">
        <v>0</v>
      </c>
      <c r="K277" s="337">
        <v>0</v>
      </c>
      <c r="L277" s="337">
        <v>23</v>
      </c>
    </row>
    <row r="278" spans="1:12" s="14" customFormat="1" ht="14.25" customHeight="1" x14ac:dyDescent="0.25">
      <c r="A278" s="337" t="s">
        <v>90</v>
      </c>
      <c r="B278" s="336" t="s">
        <v>282</v>
      </c>
      <c r="C278" s="337">
        <v>4</v>
      </c>
      <c r="D278" s="337">
        <v>1</v>
      </c>
      <c r="E278" s="337">
        <v>4</v>
      </c>
      <c r="F278" s="337">
        <v>8</v>
      </c>
      <c r="G278" s="337">
        <v>0</v>
      </c>
      <c r="H278" s="337">
        <v>4</v>
      </c>
      <c r="I278" s="337">
        <v>1</v>
      </c>
      <c r="J278" s="337">
        <v>0</v>
      </c>
      <c r="K278" s="337">
        <v>0</v>
      </c>
      <c r="L278" s="337">
        <v>22</v>
      </c>
    </row>
    <row r="279" spans="1:12" s="14" customFormat="1" ht="14.25" customHeight="1" x14ac:dyDescent="0.25">
      <c r="A279" s="337" t="s">
        <v>90</v>
      </c>
      <c r="B279" s="336" t="s">
        <v>447</v>
      </c>
      <c r="C279" s="337">
        <v>5</v>
      </c>
      <c r="D279" s="337">
        <v>6</v>
      </c>
      <c r="E279" s="337">
        <v>7</v>
      </c>
      <c r="F279" s="337">
        <v>4</v>
      </c>
      <c r="G279" s="337">
        <v>0</v>
      </c>
      <c r="H279" s="337">
        <v>3</v>
      </c>
      <c r="I279" s="337">
        <v>0</v>
      </c>
      <c r="J279" s="337">
        <v>0</v>
      </c>
      <c r="K279" s="337">
        <v>0</v>
      </c>
      <c r="L279" s="337">
        <v>25</v>
      </c>
    </row>
    <row r="280" spans="1:12" s="14" customFormat="1" ht="14.25" customHeight="1" x14ac:dyDescent="0.25">
      <c r="A280" s="337" t="s">
        <v>90</v>
      </c>
      <c r="B280" s="336" t="s">
        <v>283</v>
      </c>
      <c r="C280" s="337">
        <v>12</v>
      </c>
      <c r="D280" s="337">
        <v>2</v>
      </c>
      <c r="E280" s="337">
        <v>4</v>
      </c>
      <c r="F280" s="337">
        <v>6</v>
      </c>
      <c r="G280" s="337">
        <v>1</v>
      </c>
      <c r="H280" s="337">
        <v>1</v>
      </c>
      <c r="I280" s="337">
        <v>1</v>
      </c>
      <c r="J280" s="337">
        <v>1</v>
      </c>
      <c r="K280" s="337">
        <v>2</v>
      </c>
      <c r="L280" s="337">
        <v>30</v>
      </c>
    </row>
    <row r="281" spans="1:12" s="14" customFormat="1" ht="14.25" customHeight="1" thickBot="1" x14ac:dyDescent="0.3">
      <c r="A281" s="337" t="s">
        <v>90</v>
      </c>
      <c r="B281" s="336" t="s">
        <v>448</v>
      </c>
      <c r="C281" s="337">
        <v>2</v>
      </c>
      <c r="D281" s="337">
        <v>6</v>
      </c>
      <c r="E281" s="337">
        <v>7</v>
      </c>
      <c r="F281" s="337">
        <v>5</v>
      </c>
      <c r="G281" s="337">
        <v>0</v>
      </c>
      <c r="H281" s="337">
        <v>3</v>
      </c>
      <c r="I281" s="337">
        <v>1</v>
      </c>
      <c r="J281" s="337">
        <v>0</v>
      </c>
      <c r="K281" s="337">
        <v>0</v>
      </c>
      <c r="L281" s="337">
        <v>24</v>
      </c>
    </row>
    <row r="282" spans="1:12" s="2" customFormat="1" x14ac:dyDescent="0.25">
      <c r="A282" s="91"/>
      <c r="B282" s="92" t="s">
        <v>456</v>
      </c>
      <c r="C282" s="93">
        <f t="shared" ref="C282:L282" si="0">SUM(C4:C281)</f>
        <v>3125</v>
      </c>
      <c r="D282" s="93">
        <f t="shared" si="0"/>
        <v>988</v>
      </c>
      <c r="E282" s="93">
        <f t="shared" si="0"/>
        <v>1275</v>
      </c>
      <c r="F282" s="93">
        <f t="shared" si="0"/>
        <v>1311</v>
      </c>
      <c r="G282" s="93">
        <f t="shared" si="0"/>
        <v>475</v>
      </c>
      <c r="H282" s="93">
        <f t="shared" si="0"/>
        <v>497</v>
      </c>
      <c r="I282" s="93">
        <f t="shared" si="0"/>
        <v>195</v>
      </c>
      <c r="J282" s="93">
        <f t="shared" si="0"/>
        <v>162</v>
      </c>
      <c r="K282" s="93">
        <f t="shared" si="0"/>
        <v>170</v>
      </c>
      <c r="L282" s="93">
        <f t="shared" si="0"/>
        <v>8198</v>
      </c>
    </row>
    <row r="283" spans="1:12" s="2" customFormat="1" ht="13.8" thickBot="1" x14ac:dyDescent="0.3">
      <c r="A283" s="94"/>
      <c r="B283" s="95" t="s">
        <v>494</v>
      </c>
      <c r="C283" s="96">
        <f>(C282/8198)*100</f>
        <v>38.119053427665285</v>
      </c>
      <c r="D283" s="96">
        <f t="shared" ref="D283:K283" si="1">(D282/8198)*100</f>
        <v>12.051719931690656</v>
      </c>
      <c r="E283" s="96">
        <f t="shared" si="1"/>
        <v>15.552573798487435</v>
      </c>
      <c r="F283" s="96">
        <f t="shared" si="1"/>
        <v>15.991705293974141</v>
      </c>
      <c r="G283" s="96">
        <f t="shared" si="1"/>
        <v>5.7940961210051229</v>
      </c>
      <c r="H283" s="96">
        <f t="shared" si="1"/>
        <v>6.0624542571358866</v>
      </c>
      <c r="I283" s="96">
        <f t="shared" si="1"/>
        <v>2.3786289338863136</v>
      </c>
      <c r="J283" s="96">
        <f t="shared" si="1"/>
        <v>1.9760917296901683</v>
      </c>
      <c r="K283" s="96">
        <f t="shared" si="1"/>
        <v>2.0736765064649916</v>
      </c>
      <c r="L283" s="96">
        <f>(L282/8198)*100</f>
        <v>100</v>
      </c>
    </row>
    <row r="284" spans="1:12" s="2" customFormat="1" ht="13.8" thickTop="1" x14ac:dyDescent="0.25">
      <c r="A284" s="286"/>
      <c r="B284" s="151"/>
      <c r="C284" s="287"/>
      <c r="D284" s="287"/>
      <c r="E284" s="287"/>
      <c r="F284" s="287"/>
      <c r="G284" s="287"/>
      <c r="H284" s="287"/>
      <c r="I284" s="287"/>
      <c r="J284" s="287"/>
      <c r="K284" s="287"/>
      <c r="L284" s="287"/>
    </row>
    <row r="285" spans="1:12" x14ac:dyDescent="0.25">
      <c r="A285" s="27" t="s">
        <v>570</v>
      </c>
    </row>
    <row r="286" spans="1:12" x14ac:dyDescent="0.25">
      <c r="A286" s="97" t="s">
        <v>737</v>
      </c>
    </row>
  </sheetData>
  <mergeCells count="1">
    <mergeCell ref="A2:B2"/>
  </mergeCells>
  <conditionalFormatting sqref="A4:L283">
    <cfRule type="expression" dxfId="11" priority="9">
      <formula>MOD(ROW(),2)=1</formula>
    </cfRule>
  </conditionalFormatting>
  <conditionalFormatting sqref="A4:B281">
    <cfRule type="expression" dxfId="10" priority="8">
      <formula>MOD(ROW(),2)=1</formula>
    </cfRule>
  </conditionalFormatting>
  <conditionalFormatting sqref="A4:B281">
    <cfRule type="expression" dxfId="9" priority="4">
      <formula>MOD(ROW(),2)=1</formula>
    </cfRule>
  </conditionalFormatting>
  <hyperlinks>
    <hyperlink ref="A2" location="TOC!A1" display="Return to Table of Contents"/>
  </hyperlinks>
  <pageMargins left="0.25" right="0.25" top="0.75" bottom="0.75" header="0.3" footer="0.3"/>
  <pageSetup scale="61" fitToHeight="0" pageOrder="overThenDown" orientation="portrait" r:id="rId1"/>
  <headerFooter>
    <oddHeader>&amp;L2011-12 and 2012-13&amp;"Arial,Italic" Survey of Allied Dental Education&amp;"Arial,Regular"
Report 2: Dental Assisting Education Programs</oddHeader>
  </headerFooter>
  <rowBreaks count="4" manualBreakCount="4">
    <brk id="48" max="11" man="1"/>
    <brk id="106" max="11" man="1"/>
    <brk id="166" max="11" man="1"/>
    <brk id="224" max="1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4"/>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9.109375" defaultRowHeight="13.2" x14ac:dyDescent="0.25"/>
  <cols>
    <col min="1" max="1" width="5.6640625" style="126" customWidth="1"/>
    <col min="2" max="2" width="56" style="3" customWidth="1"/>
    <col min="3" max="3" width="11.6640625" style="69" customWidth="1"/>
    <col min="4" max="5" width="9.33203125" style="69" bestFit="1" customWidth="1"/>
    <col min="6" max="6" width="8" style="69" customWidth="1"/>
    <col min="7" max="7" width="9.6640625" style="69" customWidth="1"/>
    <col min="8" max="8" width="10.88671875" style="69" customWidth="1"/>
    <col min="9" max="9" width="13.6640625" style="69" customWidth="1"/>
    <col min="10" max="10" width="9.109375" style="69"/>
    <col min="11" max="11" width="10.33203125" style="69" bestFit="1" customWidth="1"/>
    <col min="12" max="16384" width="9.109375" style="3"/>
  </cols>
  <sheetData>
    <row r="1" spans="1:11" x14ac:dyDescent="0.25">
      <c r="A1" s="89" t="s">
        <v>142</v>
      </c>
      <c r="B1" s="55"/>
    </row>
    <row r="2" spans="1:11" x14ac:dyDescent="0.25">
      <c r="A2" s="408" t="s">
        <v>10</v>
      </c>
      <c r="B2" s="408"/>
      <c r="C2" s="171"/>
    </row>
    <row r="3" spans="1:11" x14ac:dyDescent="0.25">
      <c r="A3" s="372"/>
      <c r="B3" s="36"/>
      <c r="C3" s="333"/>
      <c r="D3" s="426" t="s">
        <v>572</v>
      </c>
      <c r="E3" s="426"/>
      <c r="F3" s="426"/>
      <c r="G3" s="333"/>
      <c r="H3" s="333"/>
      <c r="I3" s="333"/>
      <c r="J3" s="333"/>
      <c r="K3" s="333"/>
    </row>
    <row r="4" spans="1:11" ht="12.75" customHeight="1" x14ac:dyDescent="0.25">
      <c r="A4" s="372"/>
      <c r="B4" s="36"/>
      <c r="C4" s="333"/>
      <c r="D4" s="426"/>
      <c r="E4" s="426"/>
      <c r="F4" s="426"/>
      <c r="G4" s="427" t="s">
        <v>764</v>
      </c>
      <c r="H4" s="427"/>
      <c r="I4" s="427"/>
      <c r="J4" s="427"/>
      <c r="K4" s="427"/>
    </row>
    <row r="5" spans="1:11" s="39" customFormat="1" ht="21" x14ac:dyDescent="0.25">
      <c r="A5" s="377" t="s">
        <v>178</v>
      </c>
      <c r="B5" s="98" t="s">
        <v>179</v>
      </c>
      <c r="C5" s="334" t="s">
        <v>496</v>
      </c>
      <c r="D5" s="334" t="s">
        <v>497</v>
      </c>
      <c r="E5" s="334" t="s">
        <v>498</v>
      </c>
      <c r="F5" s="334" t="s">
        <v>456</v>
      </c>
      <c r="G5" s="334" t="s">
        <v>794</v>
      </c>
      <c r="H5" s="334" t="s">
        <v>464</v>
      </c>
      <c r="I5" s="334" t="s">
        <v>759</v>
      </c>
      <c r="J5" s="334" t="s">
        <v>184</v>
      </c>
      <c r="K5" s="334" t="s">
        <v>456</v>
      </c>
    </row>
    <row r="6" spans="1:11" s="14" customFormat="1" ht="14.25" customHeight="1" x14ac:dyDescent="0.25">
      <c r="A6" s="337" t="s">
        <v>44</v>
      </c>
      <c r="B6" s="336" t="s">
        <v>215</v>
      </c>
      <c r="C6" s="337">
        <v>150</v>
      </c>
      <c r="D6" s="337">
        <v>63</v>
      </c>
      <c r="E6" s="337">
        <v>0</v>
      </c>
      <c r="F6" s="337">
        <v>63</v>
      </c>
      <c r="G6" s="337">
        <v>65</v>
      </c>
      <c r="H6" s="337">
        <v>0</v>
      </c>
      <c r="I6" s="337">
        <v>0</v>
      </c>
      <c r="J6" s="337">
        <v>0</v>
      </c>
      <c r="K6" s="337">
        <v>65</v>
      </c>
    </row>
    <row r="7" spans="1:11" s="14" customFormat="1" ht="14.25" customHeight="1" x14ac:dyDescent="0.25">
      <c r="A7" s="337" t="s">
        <v>44</v>
      </c>
      <c r="B7" s="336" t="s">
        <v>285</v>
      </c>
      <c r="C7" s="337">
        <v>30</v>
      </c>
      <c r="D7" s="337">
        <v>20</v>
      </c>
      <c r="E7" s="337">
        <v>0</v>
      </c>
      <c r="F7" s="337">
        <v>20</v>
      </c>
      <c r="G7" s="337">
        <v>10</v>
      </c>
      <c r="H7" s="337">
        <v>0</v>
      </c>
      <c r="I7" s="337">
        <v>2</v>
      </c>
      <c r="J7" s="337">
        <v>0</v>
      </c>
      <c r="K7" s="337">
        <v>12</v>
      </c>
    </row>
    <row r="8" spans="1:11" s="14" customFormat="1" ht="14.25" customHeight="1" x14ac:dyDescent="0.25">
      <c r="A8" s="337" t="s">
        <v>44</v>
      </c>
      <c r="B8" s="336" t="s">
        <v>286</v>
      </c>
      <c r="C8" s="337">
        <v>30</v>
      </c>
      <c r="D8" s="337">
        <v>26</v>
      </c>
      <c r="E8" s="337">
        <v>0</v>
      </c>
      <c r="F8" s="337">
        <v>26</v>
      </c>
      <c r="G8" s="337">
        <v>1</v>
      </c>
      <c r="H8" s="337">
        <v>0</v>
      </c>
      <c r="I8" s="337">
        <v>18</v>
      </c>
      <c r="J8" s="337">
        <v>0</v>
      </c>
      <c r="K8" s="337">
        <v>19</v>
      </c>
    </row>
    <row r="9" spans="1:11" s="14" customFormat="1" ht="14.25" customHeight="1" x14ac:dyDescent="0.25">
      <c r="A9" s="337" t="s">
        <v>44</v>
      </c>
      <c r="B9" s="336" t="s">
        <v>287</v>
      </c>
      <c r="C9" s="337">
        <v>30</v>
      </c>
      <c r="D9" s="337">
        <v>34</v>
      </c>
      <c r="E9" s="337">
        <v>0</v>
      </c>
      <c r="F9" s="337">
        <v>34</v>
      </c>
      <c r="G9" s="337">
        <v>0</v>
      </c>
      <c r="H9" s="337">
        <v>0</v>
      </c>
      <c r="I9" s="337">
        <v>19</v>
      </c>
      <c r="J9" s="337">
        <v>0</v>
      </c>
      <c r="K9" s="337">
        <v>19</v>
      </c>
    </row>
    <row r="10" spans="1:11" s="14" customFormat="1" ht="14.25" customHeight="1" x14ac:dyDescent="0.25">
      <c r="A10" s="337" t="s">
        <v>44</v>
      </c>
      <c r="B10" s="336" t="s">
        <v>288</v>
      </c>
      <c r="C10" s="337">
        <v>24</v>
      </c>
      <c r="D10" s="337">
        <v>18</v>
      </c>
      <c r="E10" s="337">
        <v>0</v>
      </c>
      <c r="F10" s="337">
        <v>18</v>
      </c>
      <c r="G10" s="337">
        <v>24</v>
      </c>
      <c r="H10" s="337">
        <v>0</v>
      </c>
      <c r="I10" s="337">
        <v>0</v>
      </c>
      <c r="J10" s="337">
        <v>0</v>
      </c>
      <c r="K10" s="337">
        <v>24</v>
      </c>
    </row>
    <row r="11" spans="1:11" s="14" customFormat="1" ht="14.25" customHeight="1" x14ac:dyDescent="0.25">
      <c r="A11" s="337" t="s">
        <v>44</v>
      </c>
      <c r="B11" s="336" t="s">
        <v>187</v>
      </c>
      <c r="C11" s="337">
        <v>24</v>
      </c>
      <c r="D11" s="337">
        <v>22</v>
      </c>
      <c r="E11" s="337">
        <v>0</v>
      </c>
      <c r="F11" s="337">
        <v>22</v>
      </c>
      <c r="G11" s="337">
        <v>0</v>
      </c>
      <c r="H11" s="337">
        <v>22</v>
      </c>
      <c r="I11" s="337">
        <v>0</v>
      </c>
      <c r="J11" s="337">
        <v>0</v>
      </c>
      <c r="K11" s="337">
        <v>22</v>
      </c>
    </row>
    <row r="12" spans="1:11" s="14" customFormat="1" ht="14.25" customHeight="1" x14ac:dyDescent="0.25">
      <c r="A12" s="337" t="s">
        <v>46</v>
      </c>
      <c r="B12" s="336" t="s">
        <v>289</v>
      </c>
      <c r="C12" s="337">
        <v>18</v>
      </c>
      <c r="D12" s="337">
        <v>11</v>
      </c>
      <c r="E12" s="337">
        <v>0</v>
      </c>
      <c r="F12" s="337">
        <v>11</v>
      </c>
      <c r="G12" s="337">
        <v>0</v>
      </c>
      <c r="H12" s="337">
        <v>5</v>
      </c>
      <c r="I12" s="337">
        <v>8</v>
      </c>
      <c r="J12" s="337">
        <v>0</v>
      </c>
      <c r="K12" s="337">
        <v>13</v>
      </c>
    </row>
    <row r="13" spans="1:11" s="14" customFormat="1" ht="14.25" customHeight="1" x14ac:dyDescent="0.25">
      <c r="A13" s="337" t="s">
        <v>48</v>
      </c>
      <c r="B13" s="336" t="s">
        <v>189</v>
      </c>
      <c r="C13" s="337">
        <v>48</v>
      </c>
      <c r="D13" s="337">
        <v>31</v>
      </c>
      <c r="E13" s="337">
        <v>0</v>
      </c>
      <c r="F13" s="337">
        <v>31</v>
      </c>
      <c r="G13" s="337">
        <v>23</v>
      </c>
      <c r="H13" s="337">
        <v>12</v>
      </c>
      <c r="I13" s="337">
        <v>0</v>
      </c>
      <c r="J13" s="337">
        <v>0</v>
      </c>
      <c r="K13" s="337">
        <v>35</v>
      </c>
    </row>
    <row r="14" spans="1:11" s="14" customFormat="1" ht="14.25" customHeight="1" x14ac:dyDescent="0.25">
      <c r="A14" s="337" t="s">
        <v>48</v>
      </c>
      <c r="B14" s="336" t="s">
        <v>190</v>
      </c>
      <c r="C14" s="337">
        <v>24</v>
      </c>
      <c r="D14" s="337">
        <v>22</v>
      </c>
      <c r="E14" s="337">
        <v>0</v>
      </c>
      <c r="F14" s="337">
        <v>22</v>
      </c>
      <c r="G14" s="337">
        <v>28</v>
      </c>
      <c r="H14" s="337">
        <v>0</v>
      </c>
      <c r="I14" s="337">
        <v>2</v>
      </c>
      <c r="J14" s="337">
        <v>0</v>
      </c>
      <c r="K14" s="337">
        <v>30</v>
      </c>
    </row>
    <row r="15" spans="1:11" s="14" customFormat="1" ht="14.25" customHeight="1" x14ac:dyDescent="0.25">
      <c r="A15" s="337" t="s">
        <v>48</v>
      </c>
      <c r="B15" s="336" t="s">
        <v>191</v>
      </c>
      <c r="C15" s="337">
        <v>288</v>
      </c>
      <c r="D15" s="337">
        <v>15</v>
      </c>
      <c r="E15" s="337">
        <v>0</v>
      </c>
      <c r="F15" s="337">
        <v>15</v>
      </c>
      <c r="G15" s="337">
        <v>18</v>
      </c>
      <c r="H15" s="337">
        <v>1</v>
      </c>
      <c r="I15" s="337">
        <v>0</v>
      </c>
      <c r="J15" s="337">
        <v>0</v>
      </c>
      <c r="K15" s="337">
        <v>19</v>
      </c>
    </row>
    <row r="16" spans="1:11" s="14" customFormat="1" ht="14.25" customHeight="1" x14ac:dyDescent="0.25">
      <c r="A16" s="337" t="s">
        <v>50</v>
      </c>
      <c r="B16" s="336" t="s">
        <v>290</v>
      </c>
      <c r="C16" s="337">
        <v>14</v>
      </c>
      <c r="D16" s="337">
        <v>14</v>
      </c>
      <c r="E16" s="337">
        <v>0</v>
      </c>
      <c r="F16" s="337">
        <v>14</v>
      </c>
      <c r="G16" s="337">
        <v>13</v>
      </c>
      <c r="H16" s="337">
        <v>0</v>
      </c>
      <c r="I16" s="337">
        <v>0</v>
      </c>
      <c r="J16" s="337">
        <v>0</v>
      </c>
      <c r="K16" s="337">
        <v>13</v>
      </c>
    </row>
    <row r="17" spans="1:11" s="14" customFormat="1" ht="14.25" customHeight="1" x14ac:dyDescent="0.25">
      <c r="A17" s="337" t="s">
        <v>50</v>
      </c>
      <c r="B17" s="336" t="s">
        <v>291</v>
      </c>
      <c r="C17" s="337">
        <v>26</v>
      </c>
      <c r="D17" s="337">
        <v>26</v>
      </c>
      <c r="E17" s="337">
        <v>0</v>
      </c>
      <c r="F17" s="337">
        <v>26</v>
      </c>
      <c r="G17" s="337">
        <v>22</v>
      </c>
      <c r="H17" s="337">
        <v>0</v>
      </c>
      <c r="I17" s="337">
        <v>1</v>
      </c>
      <c r="J17" s="337">
        <v>0</v>
      </c>
      <c r="K17" s="337">
        <v>23</v>
      </c>
    </row>
    <row r="18" spans="1:11" s="14" customFormat="1" ht="14.25" customHeight="1" x14ac:dyDescent="0.25">
      <c r="A18" s="337" t="s">
        <v>52</v>
      </c>
      <c r="B18" s="336" t="s">
        <v>192</v>
      </c>
      <c r="C18" s="337">
        <v>45</v>
      </c>
      <c r="D18" s="337">
        <v>45</v>
      </c>
      <c r="E18" s="337">
        <v>0</v>
      </c>
      <c r="F18" s="337">
        <v>45</v>
      </c>
      <c r="G18" s="337">
        <v>33</v>
      </c>
      <c r="H18" s="337">
        <v>0</v>
      </c>
      <c r="I18" s="337">
        <v>0</v>
      </c>
      <c r="J18" s="337">
        <v>0</v>
      </c>
      <c r="K18" s="337">
        <v>33</v>
      </c>
    </row>
    <row r="19" spans="1:11" s="14" customFormat="1" ht="14.25" customHeight="1" x14ac:dyDescent="0.25">
      <c r="A19" s="337" t="s">
        <v>52</v>
      </c>
      <c r="B19" s="336" t="s">
        <v>292</v>
      </c>
      <c r="C19" s="337">
        <v>24</v>
      </c>
      <c r="D19" s="337">
        <v>22</v>
      </c>
      <c r="E19" s="337">
        <v>0</v>
      </c>
      <c r="F19" s="337">
        <v>22</v>
      </c>
      <c r="G19" s="337">
        <v>24</v>
      </c>
      <c r="H19" s="337">
        <v>0</v>
      </c>
      <c r="I19" s="337">
        <v>3</v>
      </c>
      <c r="J19" s="337">
        <v>0</v>
      </c>
      <c r="K19" s="337">
        <v>27</v>
      </c>
    </row>
    <row r="20" spans="1:11" s="14" customFormat="1" ht="14.25" customHeight="1" x14ac:dyDescent="0.25">
      <c r="A20" s="337" t="s">
        <v>52</v>
      </c>
      <c r="B20" s="336" t="s">
        <v>293</v>
      </c>
      <c r="C20" s="337">
        <v>70</v>
      </c>
      <c r="D20" s="337">
        <v>53</v>
      </c>
      <c r="E20" s="337">
        <v>0</v>
      </c>
      <c r="F20" s="337">
        <v>53</v>
      </c>
      <c r="G20" s="337">
        <v>27</v>
      </c>
      <c r="H20" s="337">
        <v>0</v>
      </c>
      <c r="I20" s="337">
        <v>1</v>
      </c>
      <c r="J20" s="337">
        <v>0</v>
      </c>
      <c r="K20" s="337">
        <v>28</v>
      </c>
    </row>
    <row r="21" spans="1:11" s="14" customFormat="1" ht="14.25" customHeight="1" x14ac:dyDescent="0.25">
      <c r="A21" s="337" t="s">
        <v>52</v>
      </c>
      <c r="B21" s="336" t="s">
        <v>294</v>
      </c>
      <c r="C21" s="337">
        <v>45</v>
      </c>
      <c r="D21" s="337">
        <v>38</v>
      </c>
      <c r="E21" s="337">
        <v>23</v>
      </c>
      <c r="F21" s="337">
        <v>61</v>
      </c>
      <c r="G21" s="337">
        <v>11</v>
      </c>
      <c r="H21" s="337">
        <v>0</v>
      </c>
      <c r="I21" s="337">
        <v>10</v>
      </c>
      <c r="J21" s="337">
        <v>0</v>
      </c>
      <c r="K21" s="337">
        <v>21</v>
      </c>
    </row>
    <row r="22" spans="1:11" s="14" customFormat="1" ht="14.25" customHeight="1" x14ac:dyDescent="0.25">
      <c r="A22" s="337" t="s">
        <v>52</v>
      </c>
      <c r="B22" s="336" t="s">
        <v>295</v>
      </c>
      <c r="C22" s="337">
        <v>24</v>
      </c>
      <c r="D22" s="337">
        <v>17</v>
      </c>
      <c r="E22" s="337">
        <v>0</v>
      </c>
      <c r="F22" s="337">
        <v>17</v>
      </c>
      <c r="G22" s="337">
        <v>8</v>
      </c>
      <c r="H22" s="337">
        <v>0</v>
      </c>
      <c r="I22" s="337">
        <v>7</v>
      </c>
      <c r="J22" s="337">
        <v>0</v>
      </c>
      <c r="K22" s="337">
        <v>15</v>
      </c>
    </row>
    <row r="23" spans="1:11" s="14" customFormat="1" ht="14.25" customHeight="1" x14ac:dyDescent="0.25">
      <c r="A23" s="337" t="s">
        <v>52</v>
      </c>
      <c r="B23" s="336" t="s">
        <v>296</v>
      </c>
      <c r="C23" s="337">
        <v>35</v>
      </c>
      <c r="D23" s="337">
        <v>21</v>
      </c>
      <c r="E23" s="337">
        <v>11</v>
      </c>
      <c r="F23" s="337">
        <v>32</v>
      </c>
      <c r="G23" s="337">
        <v>17</v>
      </c>
      <c r="H23" s="337">
        <v>0</v>
      </c>
      <c r="I23" s="337">
        <v>1</v>
      </c>
      <c r="J23" s="337">
        <v>0</v>
      </c>
      <c r="K23" s="337">
        <v>18</v>
      </c>
    </row>
    <row r="24" spans="1:11" s="14" customFormat="1" ht="14.25" customHeight="1" x14ac:dyDescent="0.25">
      <c r="A24" s="337" t="s">
        <v>52</v>
      </c>
      <c r="B24" s="336" t="s">
        <v>297</v>
      </c>
      <c r="C24" s="337">
        <v>60</v>
      </c>
      <c r="D24" s="337">
        <v>39</v>
      </c>
      <c r="E24" s="337">
        <v>0</v>
      </c>
      <c r="F24" s="337">
        <v>39</v>
      </c>
      <c r="G24" s="337">
        <v>26</v>
      </c>
      <c r="H24" s="337">
        <v>0</v>
      </c>
      <c r="I24" s="337">
        <v>2</v>
      </c>
      <c r="J24" s="337">
        <v>0</v>
      </c>
      <c r="K24" s="337">
        <v>28</v>
      </c>
    </row>
    <row r="25" spans="1:11" s="14" customFormat="1" ht="14.25" customHeight="1" x14ac:dyDescent="0.25">
      <c r="A25" s="337" t="s">
        <v>52</v>
      </c>
      <c r="B25" s="336" t="s">
        <v>298</v>
      </c>
      <c r="C25" s="337">
        <v>24</v>
      </c>
      <c r="D25" s="337">
        <v>23</v>
      </c>
      <c r="E25" s="337">
        <v>4</v>
      </c>
      <c r="F25" s="337">
        <v>27</v>
      </c>
      <c r="G25" s="337">
        <v>10</v>
      </c>
      <c r="H25" s="337">
        <v>0</v>
      </c>
      <c r="I25" s="337">
        <v>6</v>
      </c>
      <c r="J25" s="337">
        <v>0</v>
      </c>
      <c r="K25" s="337">
        <v>16</v>
      </c>
    </row>
    <row r="26" spans="1:11" s="14" customFormat="1" ht="14.25" customHeight="1" x14ac:dyDescent="0.25">
      <c r="A26" s="337" t="s">
        <v>52</v>
      </c>
      <c r="B26" s="336" t="s">
        <v>299</v>
      </c>
      <c r="C26" s="337">
        <v>30</v>
      </c>
      <c r="D26" s="337">
        <v>22</v>
      </c>
      <c r="E26" s="337">
        <v>0</v>
      </c>
      <c r="F26" s="337">
        <v>22</v>
      </c>
      <c r="G26" s="337">
        <v>0</v>
      </c>
      <c r="H26" s="337">
        <v>0</v>
      </c>
      <c r="I26" s="337">
        <v>3</v>
      </c>
      <c r="J26" s="337">
        <v>0</v>
      </c>
      <c r="K26" s="337">
        <v>3</v>
      </c>
    </row>
    <row r="27" spans="1:11" s="14" customFormat="1" ht="14.25" customHeight="1" x14ac:dyDescent="0.25">
      <c r="A27" s="337" t="s">
        <v>52</v>
      </c>
      <c r="B27" s="336" t="s">
        <v>193</v>
      </c>
      <c r="C27" s="337">
        <v>30</v>
      </c>
      <c r="D27" s="337">
        <v>30</v>
      </c>
      <c r="E27" s="337">
        <v>0</v>
      </c>
      <c r="F27" s="337">
        <v>30</v>
      </c>
      <c r="G27" s="337">
        <v>16</v>
      </c>
      <c r="H27" s="337">
        <v>0</v>
      </c>
      <c r="I27" s="337">
        <v>4</v>
      </c>
      <c r="J27" s="337">
        <v>0</v>
      </c>
      <c r="K27" s="337">
        <v>20</v>
      </c>
    </row>
    <row r="28" spans="1:11" s="14" customFormat="1" ht="14.25" customHeight="1" x14ac:dyDescent="0.25">
      <c r="A28" s="337" t="s">
        <v>52</v>
      </c>
      <c r="B28" s="336" t="s">
        <v>194</v>
      </c>
      <c r="C28" s="337">
        <v>24</v>
      </c>
      <c r="D28" s="337">
        <v>23</v>
      </c>
      <c r="E28" s="337">
        <v>0</v>
      </c>
      <c r="F28" s="337">
        <v>23</v>
      </c>
      <c r="G28" s="337">
        <v>19</v>
      </c>
      <c r="H28" s="337">
        <v>0</v>
      </c>
      <c r="I28" s="337">
        <v>2</v>
      </c>
      <c r="J28" s="337">
        <v>0</v>
      </c>
      <c r="K28" s="337">
        <v>21</v>
      </c>
    </row>
    <row r="29" spans="1:11" s="14" customFormat="1" ht="14.25" customHeight="1" x14ac:dyDescent="0.25">
      <c r="A29" s="337" t="s">
        <v>52</v>
      </c>
      <c r="B29" s="336" t="s">
        <v>195</v>
      </c>
      <c r="C29" s="337">
        <v>28</v>
      </c>
      <c r="D29" s="337">
        <v>28</v>
      </c>
      <c r="E29" s="337">
        <v>0</v>
      </c>
      <c r="F29" s="337">
        <v>28</v>
      </c>
      <c r="G29" s="337">
        <v>14</v>
      </c>
      <c r="H29" s="337">
        <v>0</v>
      </c>
      <c r="I29" s="337">
        <v>5</v>
      </c>
      <c r="J29" s="337">
        <v>0</v>
      </c>
      <c r="K29" s="337">
        <v>19</v>
      </c>
    </row>
    <row r="30" spans="1:11" s="14" customFormat="1" ht="14.25" customHeight="1" x14ac:dyDescent="0.25">
      <c r="A30" s="337" t="s">
        <v>52</v>
      </c>
      <c r="B30" s="336" t="s">
        <v>300</v>
      </c>
      <c r="C30" s="337">
        <v>25</v>
      </c>
      <c r="D30" s="337">
        <v>23</v>
      </c>
      <c r="E30" s="337">
        <v>0</v>
      </c>
      <c r="F30" s="337">
        <v>23</v>
      </c>
      <c r="G30" s="337">
        <v>12</v>
      </c>
      <c r="H30" s="337">
        <v>0</v>
      </c>
      <c r="I30" s="337">
        <v>0</v>
      </c>
      <c r="J30" s="337">
        <v>0</v>
      </c>
      <c r="K30" s="337">
        <v>12</v>
      </c>
    </row>
    <row r="31" spans="1:11" s="14" customFormat="1" ht="14.25" customHeight="1" x14ac:dyDescent="0.25">
      <c r="A31" s="337" t="s">
        <v>52</v>
      </c>
      <c r="B31" s="336" t="s">
        <v>301</v>
      </c>
      <c r="C31" s="337">
        <v>144</v>
      </c>
      <c r="D31" s="337">
        <v>127</v>
      </c>
      <c r="E31" s="337">
        <v>31</v>
      </c>
      <c r="F31" s="337">
        <v>158</v>
      </c>
      <c r="G31" s="337">
        <v>0</v>
      </c>
      <c r="H31" s="337">
        <v>89</v>
      </c>
      <c r="I31" s="337">
        <v>0</v>
      </c>
      <c r="J31" s="337">
        <v>0</v>
      </c>
      <c r="K31" s="337">
        <v>89</v>
      </c>
    </row>
    <row r="32" spans="1:11" s="14" customFormat="1" ht="14.25" customHeight="1" x14ac:dyDescent="0.25">
      <c r="A32" s="337" t="s">
        <v>52</v>
      </c>
      <c r="B32" s="336" t="s">
        <v>302</v>
      </c>
      <c r="C32" s="337">
        <v>144</v>
      </c>
      <c r="D32" s="337">
        <v>127</v>
      </c>
      <c r="E32" s="337">
        <v>33</v>
      </c>
      <c r="F32" s="337">
        <v>160</v>
      </c>
      <c r="G32" s="337">
        <v>0</v>
      </c>
      <c r="H32" s="337">
        <v>98</v>
      </c>
      <c r="I32" s="337">
        <v>0</v>
      </c>
      <c r="J32" s="337">
        <v>0</v>
      </c>
      <c r="K32" s="337">
        <v>98</v>
      </c>
    </row>
    <row r="33" spans="1:11" s="14" customFormat="1" ht="14.25" customHeight="1" x14ac:dyDescent="0.25">
      <c r="A33" s="337" t="s">
        <v>52</v>
      </c>
      <c r="B33" s="336" t="s">
        <v>303</v>
      </c>
      <c r="C33" s="337">
        <v>144</v>
      </c>
      <c r="D33" s="337">
        <v>144</v>
      </c>
      <c r="E33" s="337">
        <v>30</v>
      </c>
      <c r="F33" s="337">
        <v>174</v>
      </c>
      <c r="G33" s="337">
        <v>9</v>
      </c>
      <c r="H33" s="337">
        <v>34</v>
      </c>
      <c r="I33" s="337">
        <v>0</v>
      </c>
      <c r="J33" s="337">
        <v>0</v>
      </c>
      <c r="K33" s="337">
        <v>43</v>
      </c>
    </row>
    <row r="34" spans="1:11" s="14" customFormat="1" ht="14.25" customHeight="1" x14ac:dyDescent="0.25">
      <c r="A34" s="337" t="s">
        <v>52</v>
      </c>
      <c r="B34" s="336" t="s">
        <v>644</v>
      </c>
      <c r="C34" s="337">
        <v>40</v>
      </c>
      <c r="D34" s="337">
        <v>24</v>
      </c>
      <c r="E34" s="337">
        <v>4</v>
      </c>
      <c r="F34" s="337">
        <v>28</v>
      </c>
      <c r="G34" s="337">
        <v>12</v>
      </c>
      <c r="H34" s="337">
        <v>0</v>
      </c>
      <c r="I34" s="337">
        <v>2</v>
      </c>
      <c r="J34" s="337">
        <v>0</v>
      </c>
      <c r="K34" s="337">
        <v>14</v>
      </c>
    </row>
    <row r="35" spans="1:11" s="14" customFormat="1" ht="14.25" customHeight="1" x14ac:dyDescent="0.25">
      <c r="A35" s="337" t="s">
        <v>52</v>
      </c>
      <c r="B35" s="336" t="s">
        <v>304</v>
      </c>
      <c r="C35" s="337">
        <v>28</v>
      </c>
      <c r="D35" s="337">
        <v>27</v>
      </c>
      <c r="E35" s="337">
        <v>0</v>
      </c>
      <c r="F35" s="337">
        <v>27</v>
      </c>
      <c r="G35" s="337">
        <v>16</v>
      </c>
      <c r="H35" s="337">
        <v>0</v>
      </c>
      <c r="I35" s="337">
        <v>7</v>
      </c>
      <c r="J35" s="337">
        <v>0</v>
      </c>
      <c r="K35" s="337">
        <v>23</v>
      </c>
    </row>
    <row r="36" spans="1:11" s="14" customFormat="1" ht="14.25" customHeight="1" x14ac:dyDescent="0.25">
      <c r="A36" s="337" t="s">
        <v>52</v>
      </c>
      <c r="B36" s="336" t="s">
        <v>305</v>
      </c>
      <c r="C36" s="337">
        <v>30</v>
      </c>
      <c r="D36" s="337">
        <v>29</v>
      </c>
      <c r="E36" s="337">
        <v>0</v>
      </c>
      <c r="F36" s="337">
        <v>29</v>
      </c>
      <c r="G36" s="337">
        <v>18</v>
      </c>
      <c r="H36" s="337">
        <v>0</v>
      </c>
      <c r="I36" s="337">
        <v>1</v>
      </c>
      <c r="J36" s="337">
        <v>0</v>
      </c>
      <c r="K36" s="337">
        <v>19</v>
      </c>
    </row>
    <row r="37" spans="1:11" s="14" customFormat="1" ht="14.25" customHeight="1" x14ac:dyDescent="0.25">
      <c r="A37" s="337" t="s">
        <v>52</v>
      </c>
      <c r="B37" s="336" t="s">
        <v>196</v>
      </c>
      <c r="C37" s="337">
        <v>24</v>
      </c>
      <c r="D37" s="337">
        <v>21</v>
      </c>
      <c r="E37" s="337">
        <v>0</v>
      </c>
      <c r="F37" s="337">
        <v>21</v>
      </c>
      <c r="G37" s="337">
        <v>17</v>
      </c>
      <c r="H37" s="337">
        <v>0</v>
      </c>
      <c r="I37" s="337">
        <v>0</v>
      </c>
      <c r="J37" s="337">
        <v>0</v>
      </c>
      <c r="K37" s="337">
        <v>17</v>
      </c>
    </row>
    <row r="38" spans="1:11" s="14" customFormat="1" ht="14.25" customHeight="1" x14ac:dyDescent="0.25">
      <c r="A38" s="337" t="s">
        <v>52</v>
      </c>
      <c r="B38" s="336" t="s">
        <v>197</v>
      </c>
      <c r="C38" s="337">
        <v>30</v>
      </c>
      <c r="D38" s="337">
        <v>26</v>
      </c>
      <c r="E38" s="337">
        <v>0</v>
      </c>
      <c r="F38" s="337">
        <v>26</v>
      </c>
      <c r="G38" s="337">
        <v>29</v>
      </c>
      <c r="H38" s="337">
        <v>0</v>
      </c>
      <c r="I38" s="337">
        <v>4</v>
      </c>
      <c r="J38" s="337">
        <v>0</v>
      </c>
      <c r="K38" s="337">
        <v>33</v>
      </c>
    </row>
    <row r="39" spans="1:11" s="14" customFormat="1" ht="14.25" customHeight="1" x14ac:dyDescent="0.25">
      <c r="A39" s="337" t="s">
        <v>52</v>
      </c>
      <c r="B39" s="336" t="s">
        <v>306</v>
      </c>
      <c r="C39" s="337">
        <v>40</v>
      </c>
      <c r="D39" s="337">
        <v>30</v>
      </c>
      <c r="E39" s="337">
        <v>0</v>
      </c>
      <c r="F39" s="337">
        <v>30</v>
      </c>
      <c r="G39" s="337">
        <v>22</v>
      </c>
      <c r="H39" s="337">
        <v>0</v>
      </c>
      <c r="I39" s="337">
        <v>6</v>
      </c>
      <c r="J39" s="337">
        <v>0</v>
      </c>
      <c r="K39" s="337">
        <v>28</v>
      </c>
    </row>
    <row r="40" spans="1:11" s="14" customFormat="1" ht="14.25" customHeight="1" x14ac:dyDescent="0.25">
      <c r="A40" s="337" t="s">
        <v>52</v>
      </c>
      <c r="B40" s="336" t="s">
        <v>307</v>
      </c>
      <c r="C40" s="337">
        <v>60</v>
      </c>
      <c r="D40" s="337">
        <v>69</v>
      </c>
      <c r="E40" s="337">
        <v>0</v>
      </c>
      <c r="F40" s="337">
        <v>69</v>
      </c>
      <c r="G40" s="337">
        <v>42</v>
      </c>
      <c r="H40" s="337">
        <v>18</v>
      </c>
      <c r="I40" s="337">
        <v>0</v>
      </c>
      <c r="J40" s="337">
        <v>0</v>
      </c>
      <c r="K40" s="337">
        <v>60</v>
      </c>
    </row>
    <row r="41" spans="1:11" s="14" customFormat="1" ht="14.25" customHeight="1" x14ac:dyDescent="0.25">
      <c r="A41" s="337" t="s">
        <v>52</v>
      </c>
      <c r="B41" s="336" t="s">
        <v>198</v>
      </c>
      <c r="C41" s="337">
        <v>24</v>
      </c>
      <c r="D41" s="337">
        <v>24</v>
      </c>
      <c r="E41" s="337">
        <v>0</v>
      </c>
      <c r="F41" s="337">
        <v>24</v>
      </c>
      <c r="G41" s="337">
        <v>19</v>
      </c>
      <c r="H41" s="337">
        <v>0</v>
      </c>
      <c r="I41" s="337">
        <v>0</v>
      </c>
      <c r="J41" s="337">
        <v>0</v>
      </c>
      <c r="K41" s="337">
        <v>19</v>
      </c>
    </row>
    <row r="42" spans="1:11" s="14" customFormat="1" ht="14.25" customHeight="1" x14ac:dyDescent="0.25">
      <c r="A42" s="337" t="s">
        <v>54</v>
      </c>
      <c r="B42" s="336" t="s">
        <v>308</v>
      </c>
      <c r="C42" s="337">
        <v>40</v>
      </c>
      <c r="D42" s="337">
        <v>41</v>
      </c>
      <c r="E42" s="337">
        <v>0</v>
      </c>
      <c r="F42" s="337">
        <v>41</v>
      </c>
      <c r="G42" s="337">
        <v>18</v>
      </c>
      <c r="H42" s="337">
        <v>0</v>
      </c>
      <c r="I42" s="337">
        <v>0</v>
      </c>
      <c r="J42" s="337">
        <v>0</v>
      </c>
      <c r="K42" s="337">
        <v>18</v>
      </c>
    </row>
    <row r="43" spans="1:11" s="14" customFormat="1" ht="14.25" customHeight="1" x14ac:dyDescent="0.25">
      <c r="A43" s="337" t="s">
        <v>54</v>
      </c>
      <c r="B43" s="336" t="s">
        <v>309</v>
      </c>
      <c r="C43" s="337">
        <v>96</v>
      </c>
      <c r="D43" s="337">
        <v>58</v>
      </c>
      <c r="E43" s="337">
        <v>0</v>
      </c>
      <c r="F43" s="337">
        <v>58</v>
      </c>
      <c r="G43" s="337">
        <v>54</v>
      </c>
      <c r="H43" s="337">
        <v>0</v>
      </c>
      <c r="I43" s="337">
        <v>0</v>
      </c>
      <c r="J43" s="337">
        <v>0</v>
      </c>
      <c r="K43" s="337">
        <v>54</v>
      </c>
    </row>
    <row r="44" spans="1:11" s="14" customFormat="1" ht="14.25" customHeight="1" x14ac:dyDescent="0.25">
      <c r="A44" s="337" t="s">
        <v>54</v>
      </c>
      <c r="B44" s="336" t="s">
        <v>310</v>
      </c>
      <c r="C44" s="337">
        <v>70</v>
      </c>
      <c r="D44" s="337">
        <v>32</v>
      </c>
      <c r="E44" s="337">
        <v>22</v>
      </c>
      <c r="F44" s="337">
        <v>54</v>
      </c>
      <c r="G44" s="337">
        <v>28</v>
      </c>
      <c r="H44" s="337">
        <v>0</v>
      </c>
      <c r="I44" s="337">
        <v>0</v>
      </c>
      <c r="J44" s="337">
        <v>0</v>
      </c>
      <c r="K44" s="337">
        <v>28</v>
      </c>
    </row>
    <row r="45" spans="1:11" s="14" customFormat="1" ht="14.25" customHeight="1" x14ac:dyDescent="0.25">
      <c r="A45" s="337" t="s">
        <v>54</v>
      </c>
      <c r="B45" s="336" t="s">
        <v>311</v>
      </c>
      <c r="C45" s="337">
        <v>30</v>
      </c>
      <c r="D45" s="337">
        <v>55</v>
      </c>
      <c r="E45" s="337">
        <v>14</v>
      </c>
      <c r="F45" s="337">
        <v>69</v>
      </c>
      <c r="G45" s="337">
        <v>18</v>
      </c>
      <c r="H45" s="337">
        <v>8</v>
      </c>
      <c r="I45" s="337">
        <v>0</v>
      </c>
      <c r="J45" s="337">
        <v>0</v>
      </c>
      <c r="K45" s="337">
        <v>26</v>
      </c>
    </row>
    <row r="46" spans="1:11" s="14" customFormat="1" ht="14.25" customHeight="1" x14ac:dyDescent="0.25">
      <c r="A46" s="337" t="s">
        <v>54</v>
      </c>
      <c r="B46" s="336" t="s">
        <v>199</v>
      </c>
      <c r="C46" s="337">
        <v>18</v>
      </c>
      <c r="D46" s="337">
        <v>15</v>
      </c>
      <c r="E46" s="337">
        <v>8</v>
      </c>
      <c r="F46" s="337">
        <v>23</v>
      </c>
      <c r="G46" s="337">
        <v>7</v>
      </c>
      <c r="H46" s="337">
        <v>0</v>
      </c>
      <c r="I46" s="337">
        <v>9</v>
      </c>
      <c r="J46" s="337">
        <v>0</v>
      </c>
      <c r="K46" s="337">
        <v>16</v>
      </c>
    </row>
    <row r="47" spans="1:11" s="14" customFormat="1" ht="14.25" customHeight="1" x14ac:dyDescent="0.25">
      <c r="A47" s="337" t="s">
        <v>56</v>
      </c>
      <c r="B47" s="336" t="s">
        <v>312</v>
      </c>
      <c r="C47" s="337">
        <v>18</v>
      </c>
      <c r="D47" s="337">
        <v>15</v>
      </c>
      <c r="E47" s="337">
        <v>0</v>
      </c>
      <c r="F47" s="337">
        <v>15</v>
      </c>
      <c r="G47" s="337">
        <v>11</v>
      </c>
      <c r="H47" s="337">
        <v>0</v>
      </c>
      <c r="I47" s="337">
        <v>0</v>
      </c>
      <c r="J47" s="337">
        <v>0</v>
      </c>
      <c r="K47" s="337">
        <v>11</v>
      </c>
    </row>
    <row r="48" spans="1:11" s="14" customFormat="1" ht="14.25" customHeight="1" x14ac:dyDescent="0.25">
      <c r="A48" s="337" t="s">
        <v>56</v>
      </c>
      <c r="B48" s="336" t="s">
        <v>645</v>
      </c>
      <c r="C48" s="337">
        <v>24</v>
      </c>
      <c r="D48" s="337">
        <v>9</v>
      </c>
      <c r="E48" s="337">
        <v>0</v>
      </c>
      <c r="F48" s="337">
        <v>9</v>
      </c>
      <c r="G48" s="337">
        <v>10</v>
      </c>
      <c r="H48" s="337">
        <v>3</v>
      </c>
      <c r="I48" s="337">
        <v>0</v>
      </c>
      <c r="J48" s="337">
        <v>0</v>
      </c>
      <c r="K48" s="337">
        <v>13</v>
      </c>
    </row>
    <row r="49" spans="1:11" s="14" customFormat="1" ht="14.25" customHeight="1" x14ac:dyDescent="0.25">
      <c r="A49" s="337" t="s">
        <v>56</v>
      </c>
      <c r="B49" s="336" t="s">
        <v>313</v>
      </c>
      <c r="C49" s="337">
        <v>24</v>
      </c>
      <c r="D49" s="337">
        <v>24</v>
      </c>
      <c r="E49" s="337">
        <v>0</v>
      </c>
      <c r="F49" s="337">
        <v>24</v>
      </c>
      <c r="G49" s="337">
        <v>15</v>
      </c>
      <c r="H49" s="337">
        <v>0</v>
      </c>
      <c r="I49" s="337">
        <v>0</v>
      </c>
      <c r="J49" s="337">
        <v>0</v>
      </c>
      <c r="K49" s="337">
        <v>15</v>
      </c>
    </row>
    <row r="50" spans="1:11" s="14" customFormat="1" ht="14.25" customHeight="1" x14ac:dyDescent="0.25">
      <c r="A50" s="337" t="s">
        <v>56</v>
      </c>
      <c r="B50" s="336" t="s">
        <v>314</v>
      </c>
      <c r="C50" s="337">
        <v>18</v>
      </c>
      <c r="D50" s="337">
        <v>15</v>
      </c>
      <c r="E50" s="337">
        <v>0</v>
      </c>
      <c r="F50" s="337">
        <v>15</v>
      </c>
      <c r="G50" s="337">
        <v>13</v>
      </c>
      <c r="H50" s="337">
        <v>0</v>
      </c>
      <c r="I50" s="337">
        <v>0</v>
      </c>
      <c r="J50" s="337">
        <v>0</v>
      </c>
      <c r="K50" s="337">
        <v>13</v>
      </c>
    </row>
    <row r="51" spans="1:11" s="14" customFormat="1" ht="14.25" customHeight="1" x14ac:dyDescent="0.25">
      <c r="A51" s="337" t="s">
        <v>60</v>
      </c>
      <c r="B51" s="336" t="s">
        <v>315</v>
      </c>
      <c r="C51" s="337">
        <v>18</v>
      </c>
      <c r="D51" s="337">
        <v>17</v>
      </c>
      <c r="E51" s="337">
        <v>0</v>
      </c>
      <c r="F51" s="337">
        <v>17</v>
      </c>
      <c r="G51" s="337">
        <v>17</v>
      </c>
      <c r="H51" s="337">
        <v>0</v>
      </c>
      <c r="I51" s="337">
        <v>0</v>
      </c>
      <c r="J51" s="337">
        <v>0</v>
      </c>
      <c r="K51" s="337">
        <v>17</v>
      </c>
    </row>
    <row r="52" spans="1:11" s="14" customFormat="1" ht="14.25" customHeight="1" x14ac:dyDescent="0.25">
      <c r="A52" s="337" t="s">
        <v>60</v>
      </c>
      <c r="B52" s="336" t="s">
        <v>200</v>
      </c>
      <c r="C52" s="337">
        <v>32</v>
      </c>
      <c r="D52" s="337">
        <v>23</v>
      </c>
      <c r="E52" s="337">
        <v>0</v>
      </c>
      <c r="F52" s="337">
        <v>23</v>
      </c>
      <c r="G52" s="337">
        <v>24</v>
      </c>
      <c r="H52" s="337">
        <v>0</v>
      </c>
      <c r="I52" s="337">
        <v>0</v>
      </c>
      <c r="J52" s="337">
        <v>0</v>
      </c>
      <c r="K52" s="337">
        <v>24</v>
      </c>
    </row>
    <row r="53" spans="1:11" s="14" customFormat="1" ht="14.25" customHeight="1" x14ac:dyDescent="0.25">
      <c r="A53" s="337" t="s">
        <v>60</v>
      </c>
      <c r="B53" s="336" t="s">
        <v>201</v>
      </c>
      <c r="C53" s="337">
        <v>40</v>
      </c>
      <c r="D53" s="337">
        <v>40</v>
      </c>
      <c r="E53" s="337">
        <v>0</v>
      </c>
      <c r="F53" s="337">
        <v>40</v>
      </c>
      <c r="G53" s="337">
        <v>22</v>
      </c>
      <c r="H53" s="337">
        <v>0</v>
      </c>
      <c r="I53" s="337">
        <v>0</v>
      </c>
      <c r="J53" s="337">
        <v>0</v>
      </c>
      <c r="K53" s="337">
        <v>22</v>
      </c>
    </row>
    <row r="54" spans="1:11" s="14" customFormat="1" ht="14.25" customHeight="1" x14ac:dyDescent="0.25">
      <c r="A54" s="337" t="s">
        <v>60</v>
      </c>
      <c r="B54" s="336" t="s">
        <v>316</v>
      </c>
      <c r="C54" s="337">
        <v>20</v>
      </c>
      <c r="D54" s="337">
        <v>20</v>
      </c>
      <c r="E54" s="337">
        <v>0</v>
      </c>
      <c r="F54" s="337">
        <v>20</v>
      </c>
      <c r="G54" s="337">
        <v>21</v>
      </c>
      <c r="H54" s="337">
        <v>0</v>
      </c>
      <c r="I54" s="337">
        <v>0</v>
      </c>
      <c r="J54" s="337">
        <v>0</v>
      </c>
      <c r="K54" s="337">
        <v>21</v>
      </c>
    </row>
    <row r="55" spans="1:11" s="14" customFormat="1" ht="14.25" customHeight="1" x14ac:dyDescent="0.25">
      <c r="A55" s="337" t="s">
        <v>60</v>
      </c>
      <c r="B55" s="336" t="s">
        <v>647</v>
      </c>
      <c r="C55" s="337">
        <v>20</v>
      </c>
      <c r="D55" s="337">
        <v>16</v>
      </c>
      <c r="E55" s="337">
        <v>0</v>
      </c>
      <c r="F55" s="337">
        <v>16</v>
      </c>
      <c r="G55" s="337">
        <v>14</v>
      </c>
      <c r="H55" s="337">
        <v>0</v>
      </c>
      <c r="I55" s="337">
        <v>0</v>
      </c>
      <c r="J55" s="337">
        <v>0</v>
      </c>
      <c r="K55" s="337">
        <v>14</v>
      </c>
    </row>
    <row r="56" spans="1:11" s="14" customFormat="1" ht="14.25" customHeight="1" x14ac:dyDescent="0.25">
      <c r="A56" s="337" t="s">
        <v>60</v>
      </c>
      <c r="B56" s="336" t="s">
        <v>574</v>
      </c>
      <c r="C56" s="337">
        <v>87</v>
      </c>
      <c r="D56" s="337">
        <v>50</v>
      </c>
      <c r="E56" s="337">
        <v>0</v>
      </c>
      <c r="F56" s="337">
        <v>50</v>
      </c>
      <c r="G56" s="337">
        <v>14</v>
      </c>
      <c r="H56" s="337">
        <v>0</v>
      </c>
      <c r="I56" s="337">
        <v>0</v>
      </c>
      <c r="J56" s="337">
        <v>0</v>
      </c>
      <c r="K56" s="337">
        <v>14</v>
      </c>
    </row>
    <row r="57" spans="1:11" s="14" customFormat="1" ht="14.25" customHeight="1" x14ac:dyDescent="0.25">
      <c r="A57" s="337" t="s">
        <v>60</v>
      </c>
      <c r="B57" s="336" t="s">
        <v>317</v>
      </c>
      <c r="C57" s="337">
        <v>36</v>
      </c>
      <c r="D57" s="337">
        <v>33</v>
      </c>
      <c r="E57" s="337">
        <v>0</v>
      </c>
      <c r="F57" s="337">
        <v>33</v>
      </c>
      <c r="G57" s="337">
        <v>25</v>
      </c>
      <c r="H57" s="337">
        <v>0</v>
      </c>
      <c r="I57" s="337">
        <v>0</v>
      </c>
      <c r="J57" s="337">
        <v>0</v>
      </c>
      <c r="K57" s="337">
        <v>25</v>
      </c>
    </row>
    <row r="58" spans="1:11" s="14" customFormat="1" ht="14.25" customHeight="1" x14ac:dyDescent="0.25">
      <c r="A58" s="337" t="s">
        <v>60</v>
      </c>
      <c r="B58" s="336" t="s">
        <v>202</v>
      </c>
      <c r="C58" s="337">
        <v>24</v>
      </c>
      <c r="D58" s="337">
        <v>20</v>
      </c>
      <c r="E58" s="337">
        <v>0</v>
      </c>
      <c r="F58" s="337">
        <v>20</v>
      </c>
      <c r="G58" s="337">
        <v>12</v>
      </c>
      <c r="H58" s="337">
        <v>0</v>
      </c>
      <c r="I58" s="337">
        <v>0</v>
      </c>
      <c r="J58" s="337">
        <v>0</v>
      </c>
      <c r="K58" s="337">
        <v>12</v>
      </c>
    </row>
    <row r="59" spans="1:11" s="14" customFormat="1" ht="14.25" customHeight="1" x14ac:dyDescent="0.25">
      <c r="A59" s="337" t="s">
        <v>60</v>
      </c>
      <c r="B59" s="336" t="s">
        <v>203</v>
      </c>
      <c r="C59" s="337">
        <v>20</v>
      </c>
      <c r="D59" s="337">
        <v>20</v>
      </c>
      <c r="E59" s="337">
        <v>0</v>
      </c>
      <c r="F59" s="337">
        <v>20</v>
      </c>
      <c r="G59" s="337">
        <v>13</v>
      </c>
      <c r="H59" s="337">
        <v>0</v>
      </c>
      <c r="I59" s="337">
        <v>0</v>
      </c>
      <c r="J59" s="337">
        <v>0</v>
      </c>
      <c r="K59" s="337">
        <v>13</v>
      </c>
    </row>
    <row r="60" spans="1:11" s="14" customFormat="1" ht="14.25" customHeight="1" x14ac:dyDescent="0.25">
      <c r="A60" s="337" t="s">
        <v>60</v>
      </c>
      <c r="B60" s="336" t="s">
        <v>204</v>
      </c>
      <c r="C60" s="337">
        <v>20</v>
      </c>
      <c r="D60" s="337">
        <v>13</v>
      </c>
      <c r="E60" s="337">
        <v>0</v>
      </c>
      <c r="F60" s="337">
        <v>13</v>
      </c>
      <c r="G60" s="337">
        <v>18</v>
      </c>
      <c r="H60" s="337">
        <v>0</v>
      </c>
      <c r="I60" s="337">
        <v>0</v>
      </c>
      <c r="J60" s="337">
        <v>0</v>
      </c>
      <c r="K60" s="337">
        <v>18</v>
      </c>
    </row>
    <row r="61" spans="1:11" s="14" customFormat="1" ht="14.25" customHeight="1" x14ac:dyDescent="0.25">
      <c r="A61" s="337" t="s">
        <v>60</v>
      </c>
      <c r="B61" s="336" t="s">
        <v>205</v>
      </c>
      <c r="C61" s="337">
        <v>20</v>
      </c>
      <c r="D61" s="337">
        <v>20</v>
      </c>
      <c r="E61" s="337">
        <v>0</v>
      </c>
      <c r="F61" s="337">
        <v>20</v>
      </c>
      <c r="G61" s="337">
        <v>13</v>
      </c>
      <c r="H61" s="337">
        <v>6</v>
      </c>
      <c r="I61" s="337">
        <v>0</v>
      </c>
      <c r="J61" s="337">
        <v>0</v>
      </c>
      <c r="K61" s="337">
        <v>19</v>
      </c>
    </row>
    <row r="62" spans="1:11" s="14" customFormat="1" ht="14.25" customHeight="1" x14ac:dyDescent="0.25">
      <c r="A62" s="337" t="s">
        <v>60</v>
      </c>
      <c r="B62" s="336" t="s">
        <v>319</v>
      </c>
      <c r="C62" s="337">
        <v>60</v>
      </c>
      <c r="D62" s="337">
        <v>47</v>
      </c>
      <c r="E62" s="337">
        <v>0</v>
      </c>
      <c r="F62" s="337">
        <v>47</v>
      </c>
      <c r="G62" s="337">
        <v>50</v>
      </c>
      <c r="H62" s="337">
        <v>0</v>
      </c>
      <c r="I62" s="337">
        <v>0</v>
      </c>
      <c r="J62" s="337">
        <v>0</v>
      </c>
      <c r="K62" s="337">
        <v>50</v>
      </c>
    </row>
    <row r="63" spans="1:11" s="14" customFormat="1" ht="14.25" customHeight="1" x14ac:dyDescent="0.25">
      <c r="A63" s="337" t="s">
        <v>60</v>
      </c>
      <c r="B63" s="336" t="s">
        <v>320</v>
      </c>
      <c r="C63" s="337">
        <v>50</v>
      </c>
      <c r="D63" s="337">
        <v>12</v>
      </c>
      <c r="E63" s="337">
        <v>0</v>
      </c>
      <c r="F63" s="337">
        <v>12</v>
      </c>
      <c r="G63" s="337">
        <v>6</v>
      </c>
      <c r="H63" s="337">
        <v>0</v>
      </c>
      <c r="I63" s="337">
        <v>0</v>
      </c>
      <c r="J63" s="337">
        <v>0</v>
      </c>
      <c r="K63" s="337">
        <v>6</v>
      </c>
    </row>
    <row r="64" spans="1:11" s="14" customFormat="1" ht="14.25" customHeight="1" x14ac:dyDescent="0.25">
      <c r="A64" s="337" t="s">
        <v>60</v>
      </c>
      <c r="B64" s="336" t="s">
        <v>321</v>
      </c>
      <c r="C64" s="337">
        <v>32</v>
      </c>
      <c r="D64" s="337">
        <v>29</v>
      </c>
      <c r="E64" s="337">
        <v>11</v>
      </c>
      <c r="F64" s="337">
        <v>40</v>
      </c>
      <c r="G64" s="337">
        <v>19</v>
      </c>
      <c r="H64" s="337">
        <v>0</v>
      </c>
      <c r="I64" s="337">
        <v>0</v>
      </c>
      <c r="J64" s="337">
        <v>0</v>
      </c>
      <c r="K64" s="337">
        <v>19</v>
      </c>
    </row>
    <row r="65" spans="1:11" s="14" customFormat="1" ht="14.25" customHeight="1" x14ac:dyDescent="0.25">
      <c r="A65" s="337" t="s">
        <v>60</v>
      </c>
      <c r="B65" s="336" t="s">
        <v>322</v>
      </c>
      <c r="C65" s="337">
        <v>55</v>
      </c>
      <c r="D65" s="337">
        <v>30</v>
      </c>
      <c r="E65" s="337">
        <v>0</v>
      </c>
      <c r="F65" s="337">
        <v>30</v>
      </c>
      <c r="G65" s="337">
        <v>38</v>
      </c>
      <c r="H65" s="337">
        <v>0</v>
      </c>
      <c r="I65" s="337">
        <v>0</v>
      </c>
      <c r="J65" s="337">
        <v>0</v>
      </c>
      <c r="K65" s="337">
        <v>38</v>
      </c>
    </row>
    <row r="66" spans="1:11" s="14" customFormat="1" ht="14.25" customHeight="1" x14ac:dyDescent="0.25">
      <c r="A66" s="337" t="s">
        <v>60</v>
      </c>
      <c r="B66" s="336" t="s">
        <v>646</v>
      </c>
      <c r="C66" s="337">
        <v>24</v>
      </c>
      <c r="D66" s="337">
        <v>22</v>
      </c>
      <c r="E66" s="337">
        <v>0</v>
      </c>
      <c r="F66" s="337">
        <v>22</v>
      </c>
      <c r="G66" s="337">
        <v>9</v>
      </c>
      <c r="H66" s="337">
        <v>0</v>
      </c>
      <c r="I66" s="337">
        <v>0</v>
      </c>
      <c r="J66" s="337">
        <v>0</v>
      </c>
      <c r="K66" s="337">
        <v>9</v>
      </c>
    </row>
    <row r="67" spans="1:11" s="14" customFormat="1" ht="14.25" customHeight="1" x14ac:dyDescent="0.25">
      <c r="A67" s="337" t="s">
        <v>60</v>
      </c>
      <c r="B67" s="336" t="s">
        <v>323</v>
      </c>
      <c r="C67" s="337">
        <v>24</v>
      </c>
      <c r="D67" s="337">
        <v>23</v>
      </c>
      <c r="E67" s="337">
        <v>0</v>
      </c>
      <c r="F67" s="337">
        <v>23</v>
      </c>
      <c r="G67" s="337">
        <v>23</v>
      </c>
      <c r="H67" s="337">
        <v>0</v>
      </c>
      <c r="I67" s="337">
        <v>0</v>
      </c>
      <c r="J67" s="337">
        <v>0</v>
      </c>
      <c r="K67" s="337">
        <v>23</v>
      </c>
    </row>
    <row r="68" spans="1:11" s="14" customFormat="1" ht="14.25" customHeight="1" x14ac:dyDescent="0.25">
      <c r="A68" s="337" t="s">
        <v>60</v>
      </c>
      <c r="B68" s="336" t="s">
        <v>206</v>
      </c>
      <c r="C68" s="337">
        <v>25</v>
      </c>
      <c r="D68" s="337">
        <v>14</v>
      </c>
      <c r="E68" s="337">
        <v>0</v>
      </c>
      <c r="F68" s="337">
        <v>14</v>
      </c>
      <c r="G68" s="337">
        <v>13</v>
      </c>
      <c r="H68" s="337">
        <v>0</v>
      </c>
      <c r="I68" s="337">
        <v>0</v>
      </c>
      <c r="J68" s="337">
        <v>0</v>
      </c>
      <c r="K68" s="337">
        <v>13</v>
      </c>
    </row>
    <row r="69" spans="1:11" s="14" customFormat="1" ht="14.25" customHeight="1" x14ac:dyDescent="0.25">
      <c r="A69" s="337" t="s">
        <v>60</v>
      </c>
      <c r="B69" s="336" t="s">
        <v>324</v>
      </c>
      <c r="C69" s="337">
        <v>100</v>
      </c>
      <c r="D69" s="337">
        <v>18</v>
      </c>
      <c r="E69" s="337">
        <v>0</v>
      </c>
      <c r="F69" s="337">
        <v>18</v>
      </c>
      <c r="G69" s="337">
        <v>5</v>
      </c>
      <c r="H69" s="337">
        <v>0</v>
      </c>
      <c r="I69" s="337">
        <v>0</v>
      </c>
      <c r="J69" s="337">
        <v>0</v>
      </c>
      <c r="K69" s="337">
        <v>5</v>
      </c>
    </row>
    <row r="70" spans="1:11" s="14" customFormat="1" ht="14.25" customHeight="1" x14ac:dyDescent="0.25">
      <c r="A70" s="337" t="s">
        <v>60</v>
      </c>
      <c r="B70" s="336" t="s">
        <v>325</v>
      </c>
      <c r="C70" s="337">
        <v>54</v>
      </c>
      <c r="D70" s="337">
        <v>63</v>
      </c>
      <c r="E70" s="337">
        <v>0</v>
      </c>
      <c r="F70" s="337">
        <v>63</v>
      </c>
      <c r="G70" s="337">
        <v>12</v>
      </c>
      <c r="H70" s="337">
        <v>0</v>
      </c>
      <c r="I70" s="337">
        <v>0</v>
      </c>
      <c r="J70" s="337">
        <v>0</v>
      </c>
      <c r="K70" s="337">
        <v>12</v>
      </c>
    </row>
    <row r="71" spans="1:11" s="14" customFormat="1" ht="14.25" customHeight="1" x14ac:dyDescent="0.25">
      <c r="A71" s="337" t="s">
        <v>60</v>
      </c>
      <c r="B71" s="336" t="s">
        <v>326</v>
      </c>
      <c r="C71" s="337">
        <v>240</v>
      </c>
      <c r="D71" s="337">
        <v>22</v>
      </c>
      <c r="E71" s="337">
        <v>0</v>
      </c>
      <c r="F71" s="337">
        <v>22</v>
      </c>
      <c r="G71" s="337">
        <v>0</v>
      </c>
      <c r="H71" s="337">
        <v>0</v>
      </c>
      <c r="I71" s="337">
        <v>0</v>
      </c>
      <c r="J71" s="337">
        <v>0</v>
      </c>
      <c r="K71" s="337">
        <v>0</v>
      </c>
    </row>
    <row r="72" spans="1:11" s="14" customFormat="1" ht="14.25" customHeight="1" x14ac:dyDescent="0.25">
      <c r="A72" s="337" t="s">
        <v>60</v>
      </c>
      <c r="B72" s="336" t="s">
        <v>207</v>
      </c>
      <c r="C72" s="337">
        <v>30</v>
      </c>
      <c r="D72" s="337">
        <v>25</v>
      </c>
      <c r="E72" s="337">
        <v>0</v>
      </c>
      <c r="F72" s="337">
        <v>25</v>
      </c>
      <c r="G72" s="337">
        <v>19</v>
      </c>
      <c r="H72" s="337">
        <v>0</v>
      </c>
      <c r="I72" s="337">
        <v>0</v>
      </c>
      <c r="J72" s="337">
        <v>0</v>
      </c>
      <c r="K72" s="337">
        <v>19</v>
      </c>
    </row>
    <row r="73" spans="1:11" s="14" customFormat="1" ht="14.25" customHeight="1" x14ac:dyDescent="0.25">
      <c r="A73" s="337" t="s">
        <v>60</v>
      </c>
      <c r="B73" s="336" t="s">
        <v>208</v>
      </c>
      <c r="C73" s="337">
        <v>12</v>
      </c>
      <c r="D73" s="337">
        <v>10</v>
      </c>
      <c r="E73" s="337">
        <v>0</v>
      </c>
      <c r="F73" s="337">
        <v>10</v>
      </c>
      <c r="G73" s="337">
        <v>9</v>
      </c>
      <c r="H73" s="337">
        <v>0</v>
      </c>
      <c r="I73" s="337">
        <v>0</v>
      </c>
      <c r="J73" s="337">
        <v>0</v>
      </c>
      <c r="K73" s="337">
        <v>9</v>
      </c>
    </row>
    <row r="74" spans="1:11" s="14" customFormat="1" ht="14.25" customHeight="1" x14ac:dyDescent="0.25">
      <c r="A74" s="337" t="s">
        <v>60</v>
      </c>
      <c r="B74" s="336" t="s">
        <v>209</v>
      </c>
      <c r="C74" s="337">
        <v>24</v>
      </c>
      <c r="D74" s="337">
        <v>15</v>
      </c>
      <c r="E74" s="337">
        <v>0</v>
      </c>
      <c r="F74" s="337">
        <v>15</v>
      </c>
      <c r="G74" s="337">
        <v>16</v>
      </c>
      <c r="H74" s="337">
        <v>0</v>
      </c>
      <c r="I74" s="337">
        <v>0</v>
      </c>
      <c r="J74" s="337">
        <v>0</v>
      </c>
      <c r="K74" s="337">
        <v>16</v>
      </c>
    </row>
    <row r="75" spans="1:11" s="14" customFormat="1" ht="14.25" customHeight="1" x14ac:dyDescent="0.25">
      <c r="A75" s="337" t="s">
        <v>60</v>
      </c>
      <c r="B75" s="336" t="s">
        <v>327</v>
      </c>
      <c r="C75" s="337">
        <v>16</v>
      </c>
      <c r="D75" s="337">
        <v>16</v>
      </c>
      <c r="E75" s="337">
        <v>0</v>
      </c>
      <c r="F75" s="337">
        <v>16</v>
      </c>
      <c r="G75" s="337">
        <v>10</v>
      </c>
      <c r="H75" s="337">
        <v>0</v>
      </c>
      <c r="I75" s="337">
        <v>0</v>
      </c>
      <c r="J75" s="337">
        <v>0</v>
      </c>
      <c r="K75" s="337">
        <v>10</v>
      </c>
    </row>
    <row r="76" spans="1:11" s="14" customFormat="1" ht="14.25" customHeight="1" x14ac:dyDescent="0.25">
      <c r="A76" s="337" t="s">
        <v>62</v>
      </c>
      <c r="B76" s="336" t="s">
        <v>328</v>
      </c>
      <c r="C76" s="337">
        <v>40</v>
      </c>
      <c r="D76" s="337">
        <v>39</v>
      </c>
      <c r="E76" s="337">
        <v>0</v>
      </c>
      <c r="F76" s="337">
        <v>39</v>
      </c>
      <c r="G76" s="337">
        <v>31</v>
      </c>
      <c r="H76" s="337">
        <v>0</v>
      </c>
      <c r="I76" s="337">
        <v>0</v>
      </c>
      <c r="J76" s="337">
        <v>0</v>
      </c>
      <c r="K76" s="337">
        <v>31</v>
      </c>
    </row>
    <row r="77" spans="1:11" s="14" customFormat="1" ht="14.25" customHeight="1" x14ac:dyDescent="0.25">
      <c r="A77" s="337" t="s">
        <v>62</v>
      </c>
      <c r="B77" s="336" t="s">
        <v>211</v>
      </c>
      <c r="C77" s="337">
        <v>14</v>
      </c>
      <c r="D77" s="337">
        <v>12</v>
      </c>
      <c r="E77" s="337">
        <v>0</v>
      </c>
      <c r="F77" s="337">
        <v>12</v>
      </c>
      <c r="G77" s="337">
        <v>14</v>
      </c>
      <c r="H77" s="337">
        <v>0</v>
      </c>
      <c r="I77" s="337">
        <v>0</v>
      </c>
      <c r="J77" s="337">
        <v>0</v>
      </c>
      <c r="K77" s="337">
        <v>14</v>
      </c>
    </row>
    <row r="78" spans="1:11" s="14" customFormat="1" ht="14.25" customHeight="1" x14ac:dyDescent="0.25">
      <c r="A78" s="337" t="s">
        <v>62</v>
      </c>
      <c r="B78" s="336" t="s">
        <v>212</v>
      </c>
      <c r="C78" s="337">
        <v>40</v>
      </c>
      <c r="D78" s="337">
        <v>25</v>
      </c>
      <c r="E78" s="337">
        <v>0</v>
      </c>
      <c r="F78" s="337">
        <v>25</v>
      </c>
      <c r="G78" s="337">
        <v>22</v>
      </c>
      <c r="H78" s="337">
        <v>0</v>
      </c>
      <c r="I78" s="337">
        <v>0</v>
      </c>
      <c r="J78" s="337">
        <v>0</v>
      </c>
      <c r="K78" s="337">
        <v>22</v>
      </c>
    </row>
    <row r="79" spans="1:11" s="14" customFormat="1" ht="14.25" customHeight="1" x14ac:dyDescent="0.25">
      <c r="A79" s="337" t="s">
        <v>62</v>
      </c>
      <c r="B79" s="336" t="s">
        <v>329</v>
      </c>
      <c r="C79" s="337">
        <v>60</v>
      </c>
      <c r="D79" s="337">
        <v>42</v>
      </c>
      <c r="E79" s="337">
        <v>0</v>
      </c>
      <c r="F79" s="337">
        <v>42</v>
      </c>
      <c r="G79" s="337">
        <v>23</v>
      </c>
      <c r="H79" s="337">
        <v>1</v>
      </c>
      <c r="I79" s="337">
        <v>0</v>
      </c>
      <c r="J79" s="337">
        <v>0</v>
      </c>
      <c r="K79" s="337">
        <v>24</v>
      </c>
    </row>
    <row r="80" spans="1:11" s="14" customFormat="1" ht="14.25" customHeight="1" x14ac:dyDescent="0.25">
      <c r="A80" s="337" t="s">
        <v>62</v>
      </c>
      <c r="B80" s="336" t="s">
        <v>213</v>
      </c>
      <c r="C80" s="337">
        <v>14</v>
      </c>
      <c r="D80" s="337">
        <v>14</v>
      </c>
      <c r="E80" s="337">
        <v>0</v>
      </c>
      <c r="F80" s="337">
        <v>14</v>
      </c>
      <c r="G80" s="337">
        <v>11</v>
      </c>
      <c r="H80" s="337">
        <v>2</v>
      </c>
      <c r="I80" s="337">
        <v>0</v>
      </c>
      <c r="J80" s="337">
        <v>0</v>
      </c>
      <c r="K80" s="337">
        <v>13</v>
      </c>
    </row>
    <row r="81" spans="1:11" s="14" customFormat="1" ht="14.25" customHeight="1" x14ac:dyDescent="0.25">
      <c r="A81" s="337" t="s">
        <v>62</v>
      </c>
      <c r="B81" s="336" t="s">
        <v>215</v>
      </c>
      <c r="C81" s="337">
        <v>160</v>
      </c>
      <c r="D81" s="337">
        <v>48</v>
      </c>
      <c r="E81" s="337">
        <v>38</v>
      </c>
      <c r="F81" s="337">
        <v>86</v>
      </c>
      <c r="G81" s="337">
        <v>0</v>
      </c>
      <c r="H81" s="337">
        <v>22</v>
      </c>
      <c r="I81" s="337">
        <v>0</v>
      </c>
      <c r="J81" s="337">
        <v>0</v>
      </c>
      <c r="K81" s="337">
        <v>22</v>
      </c>
    </row>
    <row r="82" spans="1:11" s="14" customFormat="1" ht="14.25" customHeight="1" x14ac:dyDescent="0.25">
      <c r="A82" s="337" t="s">
        <v>62</v>
      </c>
      <c r="B82" s="336" t="s">
        <v>330</v>
      </c>
      <c r="C82" s="337">
        <v>40</v>
      </c>
      <c r="D82" s="337">
        <v>20</v>
      </c>
      <c r="E82" s="337">
        <v>0</v>
      </c>
      <c r="F82" s="337">
        <v>20</v>
      </c>
      <c r="G82" s="337">
        <v>15</v>
      </c>
      <c r="H82" s="337">
        <v>0</v>
      </c>
      <c r="I82" s="337">
        <v>0</v>
      </c>
      <c r="J82" s="337">
        <v>0</v>
      </c>
      <c r="K82" s="337">
        <v>15</v>
      </c>
    </row>
    <row r="83" spans="1:11" s="14" customFormat="1" ht="14.25" customHeight="1" x14ac:dyDescent="0.25">
      <c r="A83" s="337" t="s">
        <v>62</v>
      </c>
      <c r="B83" s="336" t="s">
        <v>331</v>
      </c>
      <c r="C83" s="337">
        <v>22</v>
      </c>
      <c r="D83" s="337">
        <v>19</v>
      </c>
      <c r="E83" s="337">
        <v>0</v>
      </c>
      <c r="F83" s="337">
        <v>19</v>
      </c>
      <c r="G83" s="337">
        <v>20</v>
      </c>
      <c r="H83" s="337">
        <v>0</v>
      </c>
      <c r="I83" s="337">
        <v>0</v>
      </c>
      <c r="J83" s="337">
        <v>0</v>
      </c>
      <c r="K83" s="337">
        <v>20</v>
      </c>
    </row>
    <row r="84" spans="1:11" s="14" customFormat="1" ht="14.25" customHeight="1" x14ac:dyDescent="0.25">
      <c r="A84" s="337" t="s">
        <v>62</v>
      </c>
      <c r="B84" s="336" t="s">
        <v>214</v>
      </c>
      <c r="C84" s="337">
        <v>21</v>
      </c>
      <c r="D84" s="337">
        <v>17</v>
      </c>
      <c r="E84" s="337">
        <v>0</v>
      </c>
      <c r="F84" s="337">
        <v>17</v>
      </c>
      <c r="G84" s="337">
        <v>10</v>
      </c>
      <c r="H84" s="337">
        <v>0</v>
      </c>
      <c r="I84" s="337">
        <v>0</v>
      </c>
      <c r="J84" s="337">
        <v>0</v>
      </c>
      <c r="K84" s="337">
        <v>10</v>
      </c>
    </row>
    <row r="85" spans="1:11" s="14" customFormat="1" ht="14.25" customHeight="1" x14ac:dyDescent="0.25">
      <c r="A85" s="337" t="s">
        <v>62</v>
      </c>
      <c r="B85" s="336" t="s">
        <v>332</v>
      </c>
      <c r="C85" s="337">
        <v>18</v>
      </c>
      <c r="D85" s="337">
        <v>18</v>
      </c>
      <c r="E85" s="337">
        <v>0</v>
      </c>
      <c r="F85" s="337">
        <v>18</v>
      </c>
      <c r="G85" s="337">
        <v>9</v>
      </c>
      <c r="H85" s="337">
        <v>0</v>
      </c>
      <c r="I85" s="337">
        <v>0</v>
      </c>
      <c r="J85" s="337">
        <v>0</v>
      </c>
      <c r="K85" s="337">
        <v>9</v>
      </c>
    </row>
    <row r="86" spans="1:11" s="14" customFormat="1" ht="14.25" customHeight="1" x14ac:dyDescent="0.25">
      <c r="A86" s="337" t="s">
        <v>62</v>
      </c>
      <c r="B86" s="336" t="s">
        <v>210</v>
      </c>
      <c r="C86" s="337">
        <v>60</v>
      </c>
      <c r="D86" s="337">
        <v>30</v>
      </c>
      <c r="E86" s="337">
        <v>0</v>
      </c>
      <c r="F86" s="337">
        <v>30</v>
      </c>
      <c r="G86" s="337">
        <v>24</v>
      </c>
      <c r="H86" s="337">
        <v>0</v>
      </c>
      <c r="I86" s="337">
        <v>0</v>
      </c>
      <c r="J86" s="337">
        <v>0</v>
      </c>
      <c r="K86" s="337">
        <v>24</v>
      </c>
    </row>
    <row r="87" spans="1:11" s="14" customFormat="1" ht="14.25" customHeight="1" x14ac:dyDescent="0.25">
      <c r="A87" s="337" t="s">
        <v>62</v>
      </c>
      <c r="B87" s="336" t="s">
        <v>648</v>
      </c>
      <c r="C87" s="337">
        <v>27</v>
      </c>
      <c r="D87" s="337">
        <v>26</v>
      </c>
      <c r="E87" s="337">
        <v>0</v>
      </c>
      <c r="F87" s="337">
        <v>26</v>
      </c>
      <c r="G87" s="337">
        <v>14</v>
      </c>
      <c r="H87" s="337">
        <v>0</v>
      </c>
      <c r="I87" s="337">
        <v>0</v>
      </c>
      <c r="J87" s="337">
        <v>0</v>
      </c>
      <c r="K87" s="337">
        <v>14</v>
      </c>
    </row>
    <row r="88" spans="1:11" s="14" customFormat="1" ht="14.25" customHeight="1" x14ac:dyDescent="0.25">
      <c r="A88" s="337" t="s">
        <v>62</v>
      </c>
      <c r="B88" s="336" t="s">
        <v>642</v>
      </c>
      <c r="C88" s="337">
        <v>14</v>
      </c>
      <c r="D88" s="337">
        <v>14</v>
      </c>
      <c r="E88" s="337">
        <v>0</v>
      </c>
      <c r="F88" s="337">
        <v>14</v>
      </c>
      <c r="G88" s="337">
        <v>10</v>
      </c>
      <c r="H88" s="337">
        <v>0</v>
      </c>
      <c r="I88" s="337">
        <v>0</v>
      </c>
      <c r="J88" s="337">
        <v>0</v>
      </c>
      <c r="K88" s="337">
        <v>10</v>
      </c>
    </row>
    <row r="89" spans="1:11" s="14" customFormat="1" ht="14.25" customHeight="1" x14ac:dyDescent="0.25">
      <c r="A89" s="337" t="s">
        <v>64</v>
      </c>
      <c r="B89" s="336" t="s">
        <v>333</v>
      </c>
      <c r="C89" s="337">
        <v>144</v>
      </c>
      <c r="D89" s="337">
        <v>93</v>
      </c>
      <c r="E89" s="337">
        <v>30</v>
      </c>
      <c r="F89" s="337">
        <v>123</v>
      </c>
      <c r="G89" s="337">
        <v>0</v>
      </c>
      <c r="H89" s="337">
        <v>82</v>
      </c>
      <c r="I89" s="337">
        <v>0</v>
      </c>
      <c r="J89" s="337">
        <v>0</v>
      </c>
      <c r="K89" s="337">
        <v>82</v>
      </c>
    </row>
    <row r="90" spans="1:11" s="14" customFormat="1" ht="14.25" customHeight="1" x14ac:dyDescent="0.25">
      <c r="A90" s="337" t="s">
        <v>64</v>
      </c>
      <c r="B90" s="336" t="s">
        <v>334</v>
      </c>
      <c r="C90" s="337">
        <v>18</v>
      </c>
      <c r="D90" s="337">
        <v>17</v>
      </c>
      <c r="E90" s="337">
        <v>0</v>
      </c>
      <c r="F90" s="337">
        <v>17</v>
      </c>
      <c r="G90" s="337">
        <v>18</v>
      </c>
      <c r="H90" s="337">
        <v>0</v>
      </c>
      <c r="I90" s="337">
        <v>0</v>
      </c>
      <c r="J90" s="337">
        <v>0</v>
      </c>
      <c r="K90" s="337">
        <v>18</v>
      </c>
    </row>
    <row r="91" spans="1:11" s="14" customFormat="1" ht="14.25" customHeight="1" x14ac:dyDescent="0.25">
      <c r="A91" s="337" t="s">
        <v>66</v>
      </c>
      <c r="B91" s="336" t="s">
        <v>643</v>
      </c>
      <c r="C91" s="337">
        <v>600</v>
      </c>
      <c r="D91" s="337">
        <v>26</v>
      </c>
      <c r="E91" s="337">
        <v>0</v>
      </c>
      <c r="F91" s="337">
        <v>26</v>
      </c>
      <c r="G91" s="337">
        <v>0</v>
      </c>
      <c r="H91" s="337">
        <v>0</v>
      </c>
      <c r="I91" s="337">
        <v>26</v>
      </c>
      <c r="J91" s="337">
        <v>0</v>
      </c>
      <c r="K91" s="337">
        <v>26</v>
      </c>
    </row>
    <row r="92" spans="1:11" s="14" customFormat="1" ht="14.25" customHeight="1" x14ac:dyDescent="0.25">
      <c r="A92" s="337" t="s">
        <v>66</v>
      </c>
      <c r="B92" s="336" t="s">
        <v>335</v>
      </c>
      <c r="C92" s="337">
        <v>48</v>
      </c>
      <c r="D92" s="337">
        <v>18</v>
      </c>
      <c r="E92" s="337">
        <v>0</v>
      </c>
      <c r="F92" s="337">
        <v>18</v>
      </c>
      <c r="G92" s="337">
        <v>22</v>
      </c>
      <c r="H92" s="337">
        <v>0</v>
      </c>
      <c r="I92" s="337">
        <v>0</v>
      </c>
      <c r="J92" s="337">
        <v>0</v>
      </c>
      <c r="K92" s="337">
        <v>22</v>
      </c>
    </row>
    <row r="93" spans="1:11" s="14" customFormat="1" ht="14.25" customHeight="1" x14ac:dyDescent="0.25">
      <c r="A93" s="337" t="s">
        <v>68</v>
      </c>
      <c r="B93" s="336" t="s">
        <v>336</v>
      </c>
      <c r="C93" s="337">
        <v>39</v>
      </c>
      <c r="D93" s="337">
        <v>40</v>
      </c>
      <c r="E93" s="337">
        <v>3</v>
      </c>
      <c r="F93" s="337">
        <v>43</v>
      </c>
      <c r="G93" s="337">
        <v>17</v>
      </c>
      <c r="H93" s="337">
        <v>0</v>
      </c>
      <c r="I93" s="337">
        <v>0</v>
      </c>
      <c r="J93" s="337">
        <v>0</v>
      </c>
      <c r="K93" s="337">
        <v>17</v>
      </c>
    </row>
    <row r="94" spans="1:11" s="14" customFormat="1" ht="14.25" customHeight="1" x14ac:dyDescent="0.25">
      <c r="A94" s="337" t="s">
        <v>68</v>
      </c>
      <c r="B94" s="336" t="s">
        <v>337</v>
      </c>
      <c r="C94" s="337">
        <v>24</v>
      </c>
      <c r="D94" s="337">
        <v>15</v>
      </c>
      <c r="E94" s="337">
        <v>2</v>
      </c>
      <c r="F94" s="337">
        <v>17</v>
      </c>
      <c r="G94" s="337">
        <v>8</v>
      </c>
      <c r="H94" s="337">
        <v>0</v>
      </c>
      <c r="I94" s="337">
        <v>0</v>
      </c>
      <c r="J94" s="337">
        <v>0</v>
      </c>
      <c r="K94" s="337">
        <v>8</v>
      </c>
    </row>
    <row r="95" spans="1:11" s="14" customFormat="1" ht="14.25" customHeight="1" x14ac:dyDescent="0.25">
      <c r="A95" s="337" t="s">
        <v>68</v>
      </c>
      <c r="B95" s="336" t="s">
        <v>216</v>
      </c>
      <c r="C95" s="337">
        <v>30</v>
      </c>
      <c r="D95" s="337">
        <v>31</v>
      </c>
      <c r="E95" s="337">
        <v>0</v>
      </c>
      <c r="F95" s="337">
        <v>31</v>
      </c>
      <c r="G95" s="337">
        <v>20</v>
      </c>
      <c r="H95" s="337">
        <v>0</v>
      </c>
      <c r="I95" s="337">
        <v>0</v>
      </c>
      <c r="J95" s="337">
        <v>0</v>
      </c>
      <c r="K95" s="337">
        <v>20</v>
      </c>
    </row>
    <row r="96" spans="1:11" s="14" customFormat="1" ht="14.25" customHeight="1" x14ac:dyDescent="0.25">
      <c r="A96" s="337" t="s">
        <v>68</v>
      </c>
      <c r="B96" s="336" t="s">
        <v>338</v>
      </c>
      <c r="C96" s="337">
        <v>24</v>
      </c>
      <c r="D96" s="337">
        <v>24</v>
      </c>
      <c r="E96" s="337">
        <v>0</v>
      </c>
      <c r="F96" s="337">
        <v>24</v>
      </c>
      <c r="G96" s="337">
        <v>17</v>
      </c>
      <c r="H96" s="337">
        <v>0</v>
      </c>
      <c r="I96" s="337">
        <v>0</v>
      </c>
      <c r="J96" s="337">
        <v>0</v>
      </c>
      <c r="K96" s="337">
        <v>17</v>
      </c>
    </row>
    <row r="97" spans="1:11" s="14" customFormat="1" ht="14.25" customHeight="1" x14ac:dyDescent="0.25">
      <c r="A97" s="337" t="s">
        <v>68</v>
      </c>
      <c r="B97" s="336" t="s">
        <v>339</v>
      </c>
      <c r="C97" s="337">
        <v>30</v>
      </c>
      <c r="D97" s="337">
        <v>29</v>
      </c>
      <c r="E97" s="337">
        <v>0</v>
      </c>
      <c r="F97" s="337">
        <v>29</v>
      </c>
      <c r="G97" s="337">
        <v>24</v>
      </c>
      <c r="H97" s="337">
        <v>0</v>
      </c>
      <c r="I97" s="337">
        <v>0</v>
      </c>
      <c r="J97" s="337">
        <v>0</v>
      </c>
      <c r="K97" s="337">
        <v>24</v>
      </c>
    </row>
    <row r="98" spans="1:11" s="14" customFormat="1" ht="14.25" customHeight="1" x14ac:dyDescent="0.25">
      <c r="A98" s="337" t="s">
        <v>70</v>
      </c>
      <c r="B98" s="336" t="s">
        <v>340</v>
      </c>
      <c r="C98" s="337">
        <v>20</v>
      </c>
      <c r="D98" s="337">
        <v>18</v>
      </c>
      <c r="E98" s="337">
        <v>0</v>
      </c>
      <c r="F98" s="337">
        <v>18</v>
      </c>
      <c r="G98" s="337">
        <v>18</v>
      </c>
      <c r="H98" s="337">
        <v>0</v>
      </c>
      <c r="I98" s="337">
        <v>0</v>
      </c>
      <c r="J98" s="337">
        <v>0</v>
      </c>
      <c r="K98" s="337">
        <v>18</v>
      </c>
    </row>
    <row r="99" spans="1:11" s="14" customFormat="1" ht="14.25" customHeight="1" x14ac:dyDescent="0.25">
      <c r="A99" s="337" t="s">
        <v>70</v>
      </c>
      <c r="B99" s="336" t="s">
        <v>217</v>
      </c>
      <c r="C99" s="337">
        <v>42</v>
      </c>
      <c r="D99" s="337">
        <v>29</v>
      </c>
      <c r="E99" s="337">
        <v>0</v>
      </c>
      <c r="F99" s="337">
        <v>29</v>
      </c>
      <c r="G99" s="337">
        <v>30</v>
      </c>
      <c r="H99" s="337">
        <v>0</v>
      </c>
      <c r="I99" s="337">
        <v>0</v>
      </c>
      <c r="J99" s="337">
        <v>0</v>
      </c>
      <c r="K99" s="337">
        <v>30</v>
      </c>
    </row>
    <row r="100" spans="1:11" s="14" customFormat="1" ht="14.25" customHeight="1" x14ac:dyDescent="0.25">
      <c r="A100" s="337" t="s">
        <v>70</v>
      </c>
      <c r="B100" s="336" t="s">
        <v>218</v>
      </c>
      <c r="C100" s="337">
        <v>24</v>
      </c>
      <c r="D100" s="337">
        <v>22</v>
      </c>
      <c r="E100" s="337">
        <v>0</v>
      </c>
      <c r="F100" s="337">
        <v>22</v>
      </c>
      <c r="G100" s="337">
        <v>12</v>
      </c>
      <c r="H100" s="337">
        <v>0</v>
      </c>
      <c r="I100" s="337">
        <v>0</v>
      </c>
      <c r="J100" s="337">
        <v>0</v>
      </c>
      <c r="K100" s="337">
        <v>12</v>
      </c>
    </row>
    <row r="101" spans="1:11" s="14" customFormat="1" ht="14.25" customHeight="1" x14ac:dyDescent="0.25">
      <c r="A101" s="337" t="s">
        <v>70</v>
      </c>
      <c r="B101" s="336" t="s">
        <v>219</v>
      </c>
      <c r="C101" s="337">
        <v>24</v>
      </c>
      <c r="D101" s="337">
        <v>24</v>
      </c>
      <c r="E101" s="337">
        <v>0</v>
      </c>
      <c r="F101" s="337">
        <v>24</v>
      </c>
      <c r="G101" s="337">
        <v>22</v>
      </c>
      <c r="H101" s="337">
        <v>0</v>
      </c>
      <c r="I101" s="337">
        <v>0</v>
      </c>
      <c r="J101" s="337">
        <v>0</v>
      </c>
      <c r="K101" s="337">
        <v>22</v>
      </c>
    </row>
    <row r="102" spans="1:11" s="14" customFormat="1" ht="14.25" customHeight="1" x14ac:dyDescent="0.25">
      <c r="A102" s="337" t="s">
        <v>70</v>
      </c>
      <c r="B102" s="336" t="s">
        <v>341</v>
      </c>
      <c r="C102" s="337">
        <v>48</v>
      </c>
      <c r="D102" s="337">
        <v>45</v>
      </c>
      <c r="E102" s="337">
        <v>30</v>
      </c>
      <c r="F102" s="337">
        <v>75</v>
      </c>
      <c r="G102" s="337">
        <v>0</v>
      </c>
      <c r="H102" s="337">
        <v>36</v>
      </c>
      <c r="I102" s="337">
        <v>0</v>
      </c>
      <c r="J102" s="337">
        <v>0</v>
      </c>
      <c r="K102" s="337">
        <v>36</v>
      </c>
    </row>
    <row r="103" spans="1:11" s="14" customFormat="1" ht="14.25" customHeight="1" x14ac:dyDescent="0.25">
      <c r="A103" s="337" t="s">
        <v>70</v>
      </c>
      <c r="B103" s="336" t="s">
        <v>342</v>
      </c>
      <c r="C103" s="337">
        <v>20</v>
      </c>
      <c r="D103" s="337">
        <v>17</v>
      </c>
      <c r="E103" s="337">
        <v>0</v>
      </c>
      <c r="F103" s="337">
        <v>17</v>
      </c>
      <c r="G103" s="337">
        <v>17</v>
      </c>
      <c r="H103" s="337">
        <v>0</v>
      </c>
      <c r="I103" s="337">
        <v>0</v>
      </c>
      <c r="J103" s="337">
        <v>0</v>
      </c>
      <c r="K103" s="337">
        <v>17</v>
      </c>
    </row>
    <row r="104" spans="1:11" s="14" customFormat="1" ht="14.25" customHeight="1" x14ac:dyDescent="0.25">
      <c r="A104" s="337" t="s">
        <v>70</v>
      </c>
      <c r="B104" s="336" t="s">
        <v>343</v>
      </c>
      <c r="C104" s="337">
        <v>24</v>
      </c>
      <c r="D104" s="337">
        <v>24</v>
      </c>
      <c r="E104" s="337">
        <v>0</v>
      </c>
      <c r="F104" s="337">
        <v>24</v>
      </c>
      <c r="G104" s="337">
        <v>24</v>
      </c>
      <c r="H104" s="337">
        <v>0</v>
      </c>
      <c r="I104" s="337">
        <v>0</v>
      </c>
      <c r="J104" s="337">
        <v>0</v>
      </c>
      <c r="K104" s="337">
        <v>24</v>
      </c>
    </row>
    <row r="105" spans="1:11" s="14" customFormat="1" ht="14.25" customHeight="1" x14ac:dyDescent="0.25">
      <c r="A105" s="337" t="s">
        <v>70</v>
      </c>
      <c r="B105" s="336" t="s">
        <v>344</v>
      </c>
      <c r="C105" s="337">
        <v>24</v>
      </c>
      <c r="D105" s="337">
        <v>24</v>
      </c>
      <c r="E105" s="337">
        <v>0</v>
      </c>
      <c r="F105" s="337">
        <v>24</v>
      </c>
      <c r="G105" s="337">
        <v>22</v>
      </c>
      <c r="H105" s="337">
        <v>0</v>
      </c>
      <c r="I105" s="337">
        <v>2</v>
      </c>
      <c r="J105" s="337">
        <v>0</v>
      </c>
      <c r="K105" s="337">
        <v>24</v>
      </c>
    </row>
    <row r="106" spans="1:11" s="14" customFormat="1" ht="14.25" customHeight="1" x14ac:dyDescent="0.25">
      <c r="A106" s="337" t="s">
        <v>70</v>
      </c>
      <c r="B106" s="336" t="s">
        <v>345</v>
      </c>
      <c r="C106" s="337">
        <v>288</v>
      </c>
      <c r="D106" s="337">
        <v>173</v>
      </c>
      <c r="E106" s="337">
        <v>0</v>
      </c>
      <c r="F106" s="337">
        <v>173</v>
      </c>
      <c r="G106" s="337">
        <v>140</v>
      </c>
      <c r="H106" s="337">
        <v>0</v>
      </c>
      <c r="I106" s="337">
        <v>0</v>
      </c>
      <c r="J106" s="337">
        <v>0</v>
      </c>
      <c r="K106" s="337">
        <v>140</v>
      </c>
    </row>
    <row r="107" spans="1:11" s="14" customFormat="1" ht="14.25" customHeight="1" x14ac:dyDescent="0.25">
      <c r="A107" s="337" t="s">
        <v>70</v>
      </c>
      <c r="B107" s="336" t="s">
        <v>221</v>
      </c>
      <c r="C107" s="337">
        <v>24</v>
      </c>
      <c r="D107" s="337">
        <v>23</v>
      </c>
      <c r="E107" s="337">
        <v>2</v>
      </c>
      <c r="F107" s="337">
        <v>25</v>
      </c>
      <c r="G107" s="337">
        <v>3</v>
      </c>
      <c r="H107" s="337">
        <v>0</v>
      </c>
      <c r="I107" s="337">
        <v>20</v>
      </c>
      <c r="J107" s="337">
        <v>0</v>
      </c>
      <c r="K107" s="337">
        <v>23</v>
      </c>
    </row>
    <row r="108" spans="1:11" s="14" customFormat="1" ht="14.25" customHeight="1" x14ac:dyDescent="0.25">
      <c r="A108" s="337" t="s">
        <v>72</v>
      </c>
      <c r="B108" s="336" t="s">
        <v>222</v>
      </c>
      <c r="C108" s="337">
        <v>44</v>
      </c>
      <c r="D108" s="337">
        <v>44</v>
      </c>
      <c r="E108" s="337">
        <v>0</v>
      </c>
      <c r="F108" s="337">
        <v>44</v>
      </c>
      <c r="G108" s="337">
        <v>36</v>
      </c>
      <c r="H108" s="337">
        <v>1</v>
      </c>
      <c r="I108" s="337">
        <v>1</v>
      </c>
      <c r="J108" s="337">
        <v>0</v>
      </c>
      <c r="K108" s="337">
        <v>38</v>
      </c>
    </row>
    <row r="109" spans="1:11" s="14" customFormat="1" ht="14.25" customHeight="1" x14ac:dyDescent="0.25">
      <c r="A109" s="337" t="s">
        <v>72</v>
      </c>
      <c r="B109" s="336" t="s">
        <v>223</v>
      </c>
      <c r="C109" s="337">
        <v>24</v>
      </c>
      <c r="D109" s="337">
        <v>21</v>
      </c>
      <c r="E109" s="337">
        <v>0</v>
      </c>
      <c r="F109" s="337">
        <v>21</v>
      </c>
      <c r="G109" s="337">
        <v>16</v>
      </c>
      <c r="H109" s="337">
        <v>0</v>
      </c>
      <c r="I109" s="337">
        <v>0</v>
      </c>
      <c r="J109" s="337">
        <v>0</v>
      </c>
      <c r="K109" s="337">
        <v>16</v>
      </c>
    </row>
    <row r="110" spans="1:11" s="14" customFormat="1" ht="14.25" customHeight="1" x14ac:dyDescent="0.25">
      <c r="A110" s="337" t="s">
        <v>72</v>
      </c>
      <c r="B110" s="336" t="s">
        <v>224</v>
      </c>
      <c r="C110" s="337">
        <v>18</v>
      </c>
      <c r="D110" s="337">
        <v>18</v>
      </c>
      <c r="E110" s="337">
        <v>0</v>
      </c>
      <c r="F110" s="337">
        <v>18</v>
      </c>
      <c r="G110" s="337">
        <v>17</v>
      </c>
      <c r="H110" s="337">
        <v>0</v>
      </c>
      <c r="I110" s="337">
        <v>0</v>
      </c>
      <c r="J110" s="337">
        <v>0</v>
      </c>
      <c r="K110" s="337">
        <v>17</v>
      </c>
    </row>
    <row r="111" spans="1:11" s="14" customFormat="1" ht="14.25" customHeight="1" x14ac:dyDescent="0.25">
      <c r="A111" s="337" t="s">
        <v>72</v>
      </c>
      <c r="B111" s="336" t="s">
        <v>225</v>
      </c>
      <c r="C111" s="337">
        <v>48</v>
      </c>
      <c r="D111" s="337">
        <v>44</v>
      </c>
      <c r="E111" s="337">
        <v>0</v>
      </c>
      <c r="F111" s="337">
        <v>44</v>
      </c>
      <c r="G111" s="337">
        <v>17</v>
      </c>
      <c r="H111" s="337">
        <v>0</v>
      </c>
      <c r="I111" s="337">
        <v>18</v>
      </c>
      <c r="J111" s="337">
        <v>0</v>
      </c>
      <c r="K111" s="337">
        <v>35</v>
      </c>
    </row>
    <row r="112" spans="1:11" s="14" customFormat="1" ht="14.25" customHeight="1" x14ac:dyDescent="0.25">
      <c r="A112" s="337" t="s">
        <v>72</v>
      </c>
      <c r="B112" s="336" t="s">
        <v>346</v>
      </c>
      <c r="C112" s="337">
        <v>20</v>
      </c>
      <c r="D112" s="337">
        <v>19</v>
      </c>
      <c r="E112" s="337">
        <v>0</v>
      </c>
      <c r="F112" s="337">
        <v>19</v>
      </c>
      <c r="G112" s="337">
        <v>19</v>
      </c>
      <c r="H112" s="337">
        <v>0</v>
      </c>
      <c r="I112" s="337">
        <v>0</v>
      </c>
      <c r="J112" s="337">
        <v>0</v>
      </c>
      <c r="K112" s="337">
        <v>19</v>
      </c>
    </row>
    <row r="113" spans="1:11" s="14" customFormat="1" ht="14.25" customHeight="1" x14ac:dyDescent="0.25">
      <c r="A113" s="337" t="s">
        <v>72</v>
      </c>
      <c r="B113" s="336" t="s">
        <v>347</v>
      </c>
      <c r="C113" s="337">
        <v>25</v>
      </c>
      <c r="D113" s="337">
        <v>16</v>
      </c>
      <c r="E113" s="337">
        <v>0</v>
      </c>
      <c r="F113" s="337">
        <v>16</v>
      </c>
      <c r="G113" s="337">
        <v>18</v>
      </c>
      <c r="H113" s="337">
        <v>0</v>
      </c>
      <c r="I113" s="337">
        <v>0</v>
      </c>
      <c r="J113" s="337">
        <v>0</v>
      </c>
      <c r="K113" s="337">
        <v>18</v>
      </c>
    </row>
    <row r="114" spans="1:11" s="14" customFormat="1" ht="14.25" customHeight="1" x14ac:dyDescent="0.25">
      <c r="A114" s="337" t="s">
        <v>72</v>
      </c>
      <c r="B114" s="336" t="s">
        <v>348</v>
      </c>
      <c r="C114" s="337">
        <v>40</v>
      </c>
      <c r="D114" s="337">
        <v>15</v>
      </c>
      <c r="E114" s="337">
        <v>0</v>
      </c>
      <c r="F114" s="337">
        <v>15</v>
      </c>
      <c r="G114" s="337">
        <v>14</v>
      </c>
      <c r="H114" s="337">
        <v>0</v>
      </c>
      <c r="I114" s="337">
        <v>1</v>
      </c>
      <c r="J114" s="337">
        <v>0</v>
      </c>
      <c r="K114" s="337">
        <v>15</v>
      </c>
    </row>
    <row r="115" spans="1:11" s="14" customFormat="1" ht="14.25" customHeight="1" x14ac:dyDescent="0.25">
      <c r="A115" s="337" t="s">
        <v>72</v>
      </c>
      <c r="B115" s="336" t="s">
        <v>349</v>
      </c>
      <c r="C115" s="337">
        <v>150</v>
      </c>
      <c r="D115" s="337">
        <v>43</v>
      </c>
      <c r="E115" s="337">
        <v>54</v>
      </c>
      <c r="F115" s="337">
        <v>97</v>
      </c>
      <c r="G115" s="337">
        <v>0</v>
      </c>
      <c r="H115" s="337">
        <v>20</v>
      </c>
      <c r="I115" s="337">
        <v>0</v>
      </c>
      <c r="J115" s="337">
        <v>0</v>
      </c>
      <c r="K115" s="337">
        <v>20</v>
      </c>
    </row>
    <row r="116" spans="1:11" s="14" customFormat="1" ht="14.25" customHeight="1" x14ac:dyDescent="0.25">
      <c r="A116" s="337" t="s">
        <v>72</v>
      </c>
      <c r="B116" s="336" t="s">
        <v>350</v>
      </c>
      <c r="C116" s="337">
        <v>48</v>
      </c>
      <c r="D116" s="337">
        <v>40</v>
      </c>
      <c r="E116" s="337">
        <v>3</v>
      </c>
      <c r="F116" s="337">
        <v>43</v>
      </c>
      <c r="G116" s="337">
        <v>25</v>
      </c>
      <c r="H116" s="337">
        <v>0</v>
      </c>
      <c r="I116" s="337">
        <v>0</v>
      </c>
      <c r="J116" s="337">
        <v>0</v>
      </c>
      <c r="K116" s="337">
        <v>25</v>
      </c>
    </row>
    <row r="117" spans="1:11" s="14" customFormat="1" ht="14.25" customHeight="1" x14ac:dyDescent="0.25">
      <c r="A117" s="337" t="s">
        <v>74</v>
      </c>
      <c r="B117" s="336" t="s">
        <v>226</v>
      </c>
      <c r="C117" s="337">
        <v>32</v>
      </c>
      <c r="D117" s="337">
        <v>31</v>
      </c>
      <c r="E117" s="337">
        <v>0</v>
      </c>
      <c r="F117" s="337">
        <v>31</v>
      </c>
      <c r="G117" s="337">
        <v>0</v>
      </c>
      <c r="H117" s="337">
        <v>0</v>
      </c>
      <c r="I117" s="337">
        <v>28</v>
      </c>
      <c r="J117" s="337">
        <v>0</v>
      </c>
      <c r="K117" s="337">
        <v>28</v>
      </c>
    </row>
    <row r="118" spans="1:11" s="14" customFormat="1" ht="14.25" customHeight="1" x14ac:dyDescent="0.25">
      <c r="A118" s="337" t="s">
        <v>74</v>
      </c>
      <c r="B118" s="336" t="s">
        <v>352</v>
      </c>
      <c r="C118" s="337">
        <v>18</v>
      </c>
      <c r="D118" s="337">
        <v>15</v>
      </c>
      <c r="E118" s="337">
        <v>0</v>
      </c>
      <c r="F118" s="337">
        <v>15</v>
      </c>
      <c r="G118" s="337">
        <v>12</v>
      </c>
      <c r="H118" s="337">
        <v>0</v>
      </c>
      <c r="I118" s="337">
        <v>5</v>
      </c>
      <c r="J118" s="337">
        <v>0</v>
      </c>
      <c r="K118" s="337">
        <v>17</v>
      </c>
    </row>
    <row r="119" spans="1:11" s="14" customFormat="1" ht="14.25" customHeight="1" x14ac:dyDescent="0.25">
      <c r="A119" s="337" t="s">
        <v>74</v>
      </c>
      <c r="B119" s="336" t="s">
        <v>353</v>
      </c>
      <c r="C119" s="337">
        <v>20</v>
      </c>
      <c r="D119" s="337">
        <v>20</v>
      </c>
      <c r="E119" s="337">
        <v>0</v>
      </c>
      <c r="F119" s="337">
        <v>20</v>
      </c>
      <c r="G119" s="337">
        <v>12</v>
      </c>
      <c r="H119" s="337">
        <v>0</v>
      </c>
      <c r="I119" s="337">
        <v>0</v>
      </c>
      <c r="J119" s="337">
        <v>0</v>
      </c>
      <c r="K119" s="337">
        <v>12</v>
      </c>
    </row>
    <row r="120" spans="1:11" s="14" customFormat="1" ht="14.25" customHeight="1" x14ac:dyDescent="0.25">
      <c r="A120" s="337" t="s">
        <v>76</v>
      </c>
      <c r="B120" s="336" t="s">
        <v>656</v>
      </c>
      <c r="C120" s="337">
        <v>60</v>
      </c>
      <c r="D120" s="337">
        <v>22</v>
      </c>
      <c r="E120" s="337">
        <v>0</v>
      </c>
      <c r="F120" s="337">
        <v>22</v>
      </c>
      <c r="G120" s="337">
        <v>16</v>
      </c>
      <c r="H120" s="337">
        <v>0</v>
      </c>
      <c r="I120" s="337">
        <v>0</v>
      </c>
      <c r="J120" s="337">
        <v>0</v>
      </c>
      <c r="K120" s="337">
        <v>16</v>
      </c>
    </row>
    <row r="121" spans="1:11" s="14" customFormat="1" ht="14.25" customHeight="1" x14ac:dyDescent="0.25">
      <c r="A121" s="337" t="s">
        <v>76</v>
      </c>
      <c r="B121" s="336" t="s">
        <v>354</v>
      </c>
      <c r="C121" s="337">
        <v>20</v>
      </c>
      <c r="D121" s="337">
        <v>15</v>
      </c>
      <c r="E121" s="337">
        <v>0</v>
      </c>
      <c r="F121" s="337">
        <v>15</v>
      </c>
      <c r="G121" s="337">
        <v>13</v>
      </c>
      <c r="H121" s="337">
        <v>2</v>
      </c>
      <c r="I121" s="337">
        <v>0</v>
      </c>
      <c r="J121" s="337">
        <v>0</v>
      </c>
      <c r="K121" s="337">
        <v>15</v>
      </c>
    </row>
    <row r="122" spans="1:11" s="14" customFormat="1" ht="14.25" customHeight="1" x14ac:dyDescent="0.25">
      <c r="A122" s="337" t="s">
        <v>79</v>
      </c>
      <c r="B122" s="336" t="s">
        <v>355</v>
      </c>
      <c r="C122" s="337">
        <v>18</v>
      </c>
      <c r="D122" s="337">
        <v>17</v>
      </c>
      <c r="E122" s="337">
        <v>0</v>
      </c>
      <c r="F122" s="337">
        <v>17</v>
      </c>
      <c r="G122" s="337">
        <v>15</v>
      </c>
      <c r="H122" s="337">
        <v>1</v>
      </c>
      <c r="I122" s="337">
        <v>1</v>
      </c>
      <c r="J122" s="337">
        <v>0</v>
      </c>
      <c r="K122" s="337">
        <v>17</v>
      </c>
    </row>
    <row r="123" spans="1:11" s="14" customFormat="1" ht="14.25" customHeight="1" x14ac:dyDescent="0.25">
      <c r="A123" s="337" t="s">
        <v>81</v>
      </c>
      <c r="B123" s="336" t="s">
        <v>575</v>
      </c>
      <c r="C123" s="337">
        <v>288</v>
      </c>
      <c r="D123" s="337">
        <v>106</v>
      </c>
      <c r="E123" s="337">
        <v>0</v>
      </c>
      <c r="F123" s="337">
        <v>106</v>
      </c>
      <c r="G123" s="337">
        <v>48</v>
      </c>
      <c r="H123" s="337">
        <v>0</v>
      </c>
      <c r="I123" s="337">
        <v>0</v>
      </c>
      <c r="J123" s="337">
        <v>0</v>
      </c>
      <c r="K123" s="337">
        <v>48</v>
      </c>
    </row>
    <row r="124" spans="1:11" s="14" customFormat="1" ht="14.25" customHeight="1" x14ac:dyDescent="0.25">
      <c r="A124" s="337" t="s">
        <v>81</v>
      </c>
      <c r="B124" s="336" t="s">
        <v>576</v>
      </c>
      <c r="C124" s="337">
        <v>330</v>
      </c>
      <c r="D124" s="337">
        <v>200</v>
      </c>
      <c r="E124" s="337">
        <v>0</v>
      </c>
      <c r="F124" s="337">
        <v>200</v>
      </c>
      <c r="G124" s="337">
        <v>120</v>
      </c>
      <c r="H124" s="337">
        <v>0</v>
      </c>
      <c r="I124" s="337">
        <v>0</v>
      </c>
      <c r="J124" s="337">
        <v>0</v>
      </c>
      <c r="K124" s="337">
        <v>120</v>
      </c>
    </row>
    <row r="125" spans="1:11" s="14" customFormat="1" ht="14.25" customHeight="1" x14ac:dyDescent="0.25">
      <c r="A125" s="337" t="s">
        <v>83</v>
      </c>
      <c r="B125" s="336" t="s">
        <v>357</v>
      </c>
      <c r="C125" s="337">
        <v>18</v>
      </c>
      <c r="D125" s="337">
        <v>8</v>
      </c>
      <c r="E125" s="337">
        <v>0</v>
      </c>
      <c r="F125" s="337">
        <v>8</v>
      </c>
      <c r="G125" s="337">
        <v>11</v>
      </c>
      <c r="H125" s="337">
        <v>0</v>
      </c>
      <c r="I125" s="337">
        <v>0</v>
      </c>
      <c r="J125" s="337">
        <v>0</v>
      </c>
      <c r="K125" s="337">
        <v>11</v>
      </c>
    </row>
    <row r="126" spans="1:11" s="14" customFormat="1" ht="14.25" customHeight="1" x14ac:dyDescent="0.25">
      <c r="A126" s="337" t="s">
        <v>83</v>
      </c>
      <c r="B126" s="336" t="s">
        <v>577</v>
      </c>
      <c r="C126" s="337">
        <v>240</v>
      </c>
      <c r="D126" s="337">
        <v>49</v>
      </c>
      <c r="E126" s="337">
        <v>0</v>
      </c>
      <c r="F126" s="337">
        <v>49</v>
      </c>
      <c r="G126" s="337">
        <v>37</v>
      </c>
      <c r="H126" s="337">
        <v>0</v>
      </c>
      <c r="I126" s="337">
        <v>0</v>
      </c>
      <c r="J126" s="337">
        <v>0</v>
      </c>
      <c r="K126" s="337">
        <v>37</v>
      </c>
    </row>
    <row r="127" spans="1:11" s="14" customFormat="1" ht="14.25" customHeight="1" x14ac:dyDescent="0.25">
      <c r="A127" s="337" t="s">
        <v>83</v>
      </c>
      <c r="B127" s="336" t="s">
        <v>358</v>
      </c>
      <c r="C127" s="337">
        <v>21</v>
      </c>
      <c r="D127" s="337">
        <v>14</v>
      </c>
      <c r="E127" s="337">
        <v>0</v>
      </c>
      <c r="F127" s="337">
        <v>14</v>
      </c>
      <c r="G127" s="337">
        <v>14</v>
      </c>
      <c r="H127" s="337">
        <v>0</v>
      </c>
      <c r="I127" s="337">
        <v>0</v>
      </c>
      <c r="J127" s="337">
        <v>0</v>
      </c>
      <c r="K127" s="337">
        <v>14</v>
      </c>
    </row>
    <row r="128" spans="1:11" s="14" customFormat="1" ht="14.25" customHeight="1" x14ac:dyDescent="0.25">
      <c r="A128" s="337" t="s">
        <v>83</v>
      </c>
      <c r="B128" s="336" t="s">
        <v>227</v>
      </c>
      <c r="C128" s="337">
        <v>20</v>
      </c>
      <c r="D128" s="337">
        <v>19</v>
      </c>
      <c r="E128" s="337">
        <v>0</v>
      </c>
      <c r="F128" s="337">
        <v>19</v>
      </c>
      <c r="G128" s="337">
        <v>10</v>
      </c>
      <c r="H128" s="337">
        <v>9</v>
      </c>
      <c r="I128" s="337">
        <v>0</v>
      </c>
      <c r="J128" s="337">
        <v>0</v>
      </c>
      <c r="K128" s="337">
        <v>19</v>
      </c>
    </row>
    <row r="129" spans="1:11" s="14" customFormat="1" ht="14.25" customHeight="1" x14ac:dyDescent="0.25">
      <c r="A129" s="337" t="s">
        <v>83</v>
      </c>
      <c r="B129" s="336" t="s">
        <v>733</v>
      </c>
      <c r="C129" s="337">
        <v>180</v>
      </c>
      <c r="D129" s="337">
        <v>0</v>
      </c>
      <c r="E129" s="337">
        <v>0</v>
      </c>
      <c r="F129" s="337">
        <v>0</v>
      </c>
      <c r="G129" s="337">
        <v>0</v>
      </c>
      <c r="H129" s="337">
        <v>0</v>
      </c>
      <c r="I129" s="337">
        <v>0</v>
      </c>
      <c r="J129" s="337">
        <v>0</v>
      </c>
      <c r="K129" s="337">
        <v>0</v>
      </c>
    </row>
    <row r="130" spans="1:11" s="14" customFormat="1" ht="14.25" customHeight="1" x14ac:dyDescent="0.25">
      <c r="A130" s="337" t="s">
        <v>83</v>
      </c>
      <c r="B130" s="336" t="s">
        <v>359</v>
      </c>
      <c r="C130" s="337">
        <v>24</v>
      </c>
      <c r="D130" s="337">
        <v>23</v>
      </c>
      <c r="E130" s="337">
        <v>0</v>
      </c>
      <c r="F130" s="337">
        <v>23</v>
      </c>
      <c r="G130" s="337">
        <v>20</v>
      </c>
      <c r="H130" s="337">
        <v>0</v>
      </c>
      <c r="I130" s="337">
        <v>0</v>
      </c>
      <c r="J130" s="337">
        <v>0</v>
      </c>
      <c r="K130" s="337">
        <v>20</v>
      </c>
    </row>
    <row r="131" spans="1:11" s="14" customFormat="1" ht="14.25" customHeight="1" x14ac:dyDescent="0.25">
      <c r="A131" s="337" t="s">
        <v>83</v>
      </c>
      <c r="B131" s="336" t="s">
        <v>573</v>
      </c>
      <c r="C131" s="337">
        <v>120</v>
      </c>
      <c r="D131" s="337">
        <v>25</v>
      </c>
      <c r="E131" s="337">
        <v>0</v>
      </c>
      <c r="F131" s="337">
        <v>25</v>
      </c>
      <c r="G131" s="337">
        <v>25</v>
      </c>
      <c r="H131" s="337">
        <v>0</v>
      </c>
      <c r="I131" s="337">
        <v>0</v>
      </c>
      <c r="J131" s="337">
        <v>0</v>
      </c>
      <c r="K131" s="337">
        <v>25</v>
      </c>
    </row>
    <row r="132" spans="1:11" s="14" customFormat="1" ht="14.25" customHeight="1" x14ac:dyDescent="0.25">
      <c r="A132" s="337" t="s">
        <v>83</v>
      </c>
      <c r="B132" s="336" t="s">
        <v>229</v>
      </c>
      <c r="C132" s="337">
        <v>16</v>
      </c>
      <c r="D132" s="337">
        <v>15</v>
      </c>
      <c r="E132" s="337">
        <v>0</v>
      </c>
      <c r="F132" s="337">
        <v>15</v>
      </c>
      <c r="G132" s="337">
        <v>7</v>
      </c>
      <c r="H132" s="337">
        <v>0</v>
      </c>
      <c r="I132" s="337">
        <v>0</v>
      </c>
      <c r="J132" s="337">
        <v>0</v>
      </c>
      <c r="K132" s="337">
        <v>7</v>
      </c>
    </row>
    <row r="133" spans="1:11" s="14" customFormat="1" ht="14.25" customHeight="1" x14ac:dyDescent="0.25">
      <c r="A133" s="337" t="s">
        <v>83</v>
      </c>
      <c r="B133" s="336" t="s">
        <v>736</v>
      </c>
      <c r="C133" s="337">
        <v>40</v>
      </c>
      <c r="D133" s="337">
        <v>0</v>
      </c>
      <c r="E133" s="337">
        <v>0</v>
      </c>
      <c r="F133" s="337">
        <v>0</v>
      </c>
      <c r="G133" s="337">
        <v>0</v>
      </c>
      <c r="H133" s="337">
        <v>0</v>
      </c>
      <c r="I133" s="337">
        <v>0</v>
      </c>
      <c r="J133" s="337">
        <v>0</v>
      </c>
      <c r="K133" s="337">
        <v>0</v>
      </c>
    </row>
    <row r="134" spans="1:11" s="14" customFormat="1" ht="14.25" customHeight="1" x14ac:dyDescent="0.25">
      <c r="A134" s="337" t="s">
        <v>83</v>
      </c>
      <c r="B134" s="336" t="s">
        <v>361</v>
      </c>
      <c r="C134" s="337">
        <v>26</v>
      </c>
      <c r="D134" s="337">
        <v>20</v>
      </c>
      <c r="E134" s="337">
        <v>0</v>
      </c>
      <c r="F134" s="337">
        <v>20</v>
      </c>
      <c r="G134" s="337">
        <v>18</v>
      </c>
      <c r="H134" s="337">
        <v>0</v>
      </c>
      <c r="I134" s="337">
        <v>0</v>
      </c>
      <c r="J134" s="337">
        <v>0</v>
      </c>
      <c r="K134" s="337">
        <v>18</v>
      </c>
    </row>
    <row r="135" spans="1:11" s="14" customFormat="1" ht="14.25" customHeight="1" x14ac:dyDescent="0.25">
      <c r="A135" s="337" t="s">
        <v>83</v>
      </c>
      <c r="B135" s="336" t="s">
        <v>362</v>
      </c>
      <c r="C135" s="337">
        <v>20</v>
      </c>
      <c r="D135" s="337">
        <v>20</v>
      </c>
      <c r="E135" s="337">
        <v>0</v>
      </c>
      <c r="F135" s="337">
        <v>20</v>
      </c>
      <c r="G135" s="337">
        <v>13</v>
      </c>
      <c r="H135" s="337">
        <v>0</v>
      </c>
      <c r="I135" s="337">
        <v>0</v>
      </c>
      <c r="J135" s="337">
        <v>0</v>
      </c>
      <c r="K135" s="337">
        <v>13</v>
      </c>
    </row>
    <row r="136" spans="1:11" s="14" customFormat="1" ht="14.25" customHeight="1" x14ac:dyDescent="0.25">
      <c r="A136" s="337" t="s">
        <v>85</v>
      </c>
      <c r="B136" s="336" t="s">
        <v>230</v>
      </c>
      <c r="C136" s="337">
        <v>12</v>
      </c>
      <c r="D136" s="337">
        <v>11</v>
      </c>
      <c r="E136" s="337">
        <v>0</v>
      </c>
      <c r="F136" s="337">
        <v>11</v>
      </c>
      <c r="G136" s="337">
        <v>0</v>
      </c>
      <c r="H136" s="337">
        <v>0</v>
      </c>
      <c r="I136" s="337">
        <v>8</v>
      </c>
      <c r="J136" s="337">
        <v>0</v>
      </c>
      <c r="K136" s="337">
        <v>8</v>
      </c>
    </row>
    <row r="137" spans="1:11" s="14" customFormat="1" ht="14.25" customHeight="1" x14ac:dyDescent="0.25">
      <c r="A137" s="337" t="s">
        <v>85</v>
      </c>
      <c r="B137" s="336" t="s">
        <v>231</v>
      </c>
      <c r="C137" s="337">
        <v>12</v>
      </c>
      <c r="D137" s="337">
        <v>12</v>
      </c>
      <c r="E137" s="337">
        <v>0</v>
      </c>
      <c r="F137" s="337">
        <v>12</v>
      </c>
      <c r="G137" s="337">
        <v>2</v>
      </c>
      <c r="H137" s="337">
        <v>6</v>
      </c>
      <c r="I137" s="337">
        <v>0</v>
      </c>
      <c r="J137" s="337">
        <v>0</v>
      </c>
      <c r="K137" s="337">
        <v>8</v>
      </c>
    </row>
    <row r="138" spans="1:11" s="14" customFormat="1" ht="14.25" customHeight="1" x14ac:dyDescent="0.25">
      <c r="A138" s="337" t="s">
        <v>85</v>
      </c>
      <c r="B138" s="336" t="s">
        <v>232</v>
      </c>
      <c r="C138" s="337">
        <v>20</v>
      </c>
      <c r="D138" s="337">
        <v>20</v>
      </c>
      <c r="E138" s="337">
        <v>0</v>
      </c>
      <c r="F138" s="337">
        <v>20</v>
      </c>
      <c r="G138" s="337">
        <v>0</v>
      </c>
      <c r="H138" s="337">
        <v>0</v>
      </c>
      <c r="I138" s="337">
        <v>12</v>
      </c>
      <c r="J138" s="337">
        <v>0</v>
      </c>
      <c r="K138" s="337">
        <v>12</v>
      </c>
    </row>
    <row r="139" spans="1:11" s="14" customFormat="1" ht="14.25" customHeight="1" x14ac:dyDescent="0.25">
      <c r="A139" s="337" t="s">
        <v>85</v>
      </c>
      <c r="B139" s="336" t="s">
        <v>233</v>
      </c>
      <c r="C139" s="337">
        <v>24</v>
      </c>
      <c r="D139" s="337">
        <v>24</v>
      </c>
      <c r="E139" s="337">
        <v>0</v>
      </c>
      <c r="F139" s="337">
        <v>24</v>
      </c>
      <c r="G139" s="337">
        <v>0</v>
      </c>
      <c r="H139" s="337">
        <v>19</v>
      </c>
      <c r="I139" s="337">
        <v>3</v>
      </c>
      <c r="J139" s="337">
        <v>0</v>
      </c>
      <c r="K139" s="337">
        <v>22</v>
      </c>
    </row>
    <row r="140" spans="1:11" s="14" customFormat="1" ht="14.25" customHeight="1" x14ac:dyDescent="0.25">
      <c r="A140" s="337" t="s">
        <v>85</v>
      </c>
      <c r="B140" s="336" t="s">
        <v>363</v>
      </c>
      <c r="C140" s="337">
        <v>540</v>
      </c>
      <c r="D140" s="337">
        <v>84</v>
      </c>
      <c r="E140" s="337">
        <v>0</v>
      </c>
      <c r="F140" s="337">
        <v>84</v>
      </c>
      <c r="G140" s="337">
        <v>65</v>
      </c>
      <c r="H140" s="337">
        <v>0</v>
      </c>
      <c r="I140" s="337">
        <v>0</v>
      </c>
      <c r="J140" s="337">
        <v>0</v>
      </c>
      <c r="K140" s="337">
        <v>65</v>
      </c>
    </row>
    <row r="141" spans="1:11" s="14" customFormat="1" ht="14.25" customHeight="1" x14ac:dyDescent="0.25">
      <c r="A141" s="337" t="s">
        <v>85</v>
      </c>
      <c r="B141" s="336" t="s">
        <v>364</v>
      </c>
      <c r="C141" s="337">
        <v>58</v>
      </c>
      <c r="D141" s="337">
        <v>74</v>
      </c>
      <c r="E141" s="337">
        <v>0</v>
      </c>
      <c r="F141" s="337">
        <v>74</v>
      </c>
      <c r="G141" s="337">
        <v>7</v>
      </c>
      <c r="H141" s="337">
        <v>5</v>
      </c>
      <c r="I141" s="337">
        <v>0</v>
      </c>
      <c r="J141" s="337">
        <v>0</v>
      </c>
      <c r="K141" s="337">
        <v>12</v>
      </c>
    </row>
    <row r="142" spans="1:11" s="14" customFormat="1" ht="14.25" customHeight="1" x14ac:dyDescent="0.25">
      <c r="A142" s="337" t="s">
        <v>85</v>
      </c>
      <c r="B142" s="336" t="s">
        <v>234</v>
      </c>
      <c r="C142" s="337">
        <v>18</v>
      </c>
      <c r="D142" s="337">
        <v>18</v>
      </c>
      <c r="E142" s="337">
        <v>0</v>
      </c>
      <c r="F142" s="337">
        <v>18</v>
      </c>
      <c r="G142" s="337">
        <v>7</v>
      </c>
      <c r="H142" s="337">
        <v>0</v>
      </c>
      <c r="I142" s="337">
        <v>9</v>
      </c>
      <c r="J142" s="337">
        <v>0</v>
      </c>
      <c r="K142" s="337">
        <v>16</v>
      </c>
    </row>
    <row r="143" spans="1:11" s="14" customFormat="1" ht="14.25" customHeight="1" x14ac:dyDescent="0.25">
      <c r="A143" s="337" t="s">
        <v>85</v>
      </c>
      <c r="B143" s="336" t="s">
        <v>365</v>
      </c>
      <c r="C143" s="337">
        <v>24</v>
      </c>
      <c r="D143" s="337">
        <v>24</v>
      </c>
      <c r="E143" s="337">
        <v>0</v>
      </c>
      <c r="F143" s="337">
        <v>24</v>
      </c>
      <c r="G143" s="337">
        <v>9</v>
      </c>
      <c r="H143" s="337">
        <v>12</v>
      </c>
      <c r="I143" s="337">
        <v>0</v>
      </c>
      <c r="J143" s="337">
        <v>0</v>
      </c>
      <c r="K143" s="337">
        <v>21</v>
      </c>
    </row>
    <row r="144" spans="1:11" s="14" customFormat="1" ht="14.25" customHeight="1" x14ac:dyDescent="0.25">
      <c r="A144" s="337" t="s">
        <v>85</v>
      </c>
      <c r="B144" s="336" t="s">
        <v>366</v>
      </c>
      <c r="C144" s="337">
        <v>60</v>
      </c>
      <c r="D144" s="337">
        <v>31</v>
      </c>
      <c r="E144" s="337">
        <v>0</v>
      </c>
      <c r="F144" s="337">
        <v>31</v>
      </c>
      <c r="G144" s="337">
        <v>23</v>
      </c>
      <c r="H144" s="337">
        <v>10</v>
      </c>
      <c r="I144" s="337">
        <v>0</v>
      </c>
      <c r="J144" s="337">
        <v>0</v>
      </c>
      <c r="K144" s="337">
        <v>33</v>
      </c>
    </row>
    <row r="145" spans="1:11" s="14" customFormat="1" ht="14.25" customHeight="1" x14ac:dyDescent="0.25">
      <c r="A145" s="337" t="s">
        <v>85</v>
      </c>
      <c r="B145" s="336" t="s">
        <v>235</v>
      </c>
      <c r="C145" s="337">
        <v>24</v>
      </c>
      <c r="D145" s="337">
        <v>21</v>
      </c>
      <c r="E145" s="337">
        <v>0</v>
      </c>
      <c r="F145" s="337">
        <v>21</v>
      </c>
      <c r="G145" s="337">
        <v>14</v>
      </c>
      <c r="H145" s="337">
        <v>0</v>
      </c>
      <c r="I145" s="337">
        <v>1</v>
      </c>
      <c r="J145" s="337">
        <v>0</v>
      </c>
      <c r="K145" s="337">
        <v>15</v>
      </c>
    </row>
    <row r="146" spans="1:11" s="14" customFormat="1" ht="14.25" customHeight="1" x14ac:dyDescent="0.25">
      <c r="A146" s="337" t="s">
        <v>87</v>
      </c>
      <c r="B146" s="336" t="s">
        <v>367</v>
      </c>
      <c r="C146" s="337">
        <v>32</v>
      </c>
      <c r="D146" s="337">
        <v>20</v>
      </c>
      <c r="E146" s="337">
        <v>0</v>
      </c>
      <c r="F146" s="337">
        <v>20</v>
      </c>
      <c r="G146" s="337">
        <v>20</v>
      </c>
      <c r="H146" s="337">
        <v>0</v>
      </c>
      <c r="I146" s="337">
        <v>0</v>
      </c>
      <c r="J146" s="337">
        <v>4</v>
      </c>
      <c r="K146" s="337">
        <v>24</v>
      </c>
    </row>
    <row r="147" spans="1:11" s="14" customFormat="1" ht="14.25" customHeight="1" x14ac:dyDescent="0.25">
      <c r="A147" s="337" t="s">
        <v>87</v>
      </c>
      <c r="B147" s="336" t="s">
        <v>236</v>
      </c>
      <c r="C147" s="337">
        <v>70</v>
      </c>
      <c r="D147" s="337">
        <v>69</v>
      </c>
      <c r="E147" s="337">
        <v>0</v>
      </c>
      <c r="F147" s="337">
        <v>69</v>
      </c>
      <c r="G147" s="337">
        <v>47</v>
      </c>
      <c r="H147" s="337">
        <v>22</v>
      </c>
      <c r="I147" s="337">
        <v>0</v>
      </c>
      <c r="J147" s="337">
        <v>0</v>
      </c>
      <c r="K147" s="337">
        <v>69</v>
      </c>
    </row>
    <row r="148" spans="1:11" s="14" customFormat="1" ht="14.25" customHeight="1" x14ac:dyDescent="0.25">
      <c r="A148" s="337" t="s">
        <v>87</v>
      </c>
      <c r="B148" s="336" t="s">
        <v>368</v>
      </c>
      <c r="C148" s="337">
        <v>45</v>
      </c>
      <c r="D148" s="337">
        <v>44</v>
      </c>
      <c r="E148" s="337">
        <v>0</v>
      </c>
      <c r="F148" s="337">
        <v>44</v>
      </c>
      <c r="G148" s="337">
        <v>13</v>
      </c>
      <c r="H148" s="337">
        <v>20</v>
      </c>
      <c r="I148" s="337">
        <v>0</v>
      </c>
      <c r="J148" s="337">
        <v>0</v>
      </c>
      <c r="K148" s="337">
        <v>33</v>
      </c>
    </row>
    <row r="149" spans="1:11" s="14" customFormat="1" ht="14.25" customHeight="1" x14ac:dyDescent="0.25">
      <c r="A149" s="337" t="s">
        <v>87</v>
      </c>
      <c r="B149" s="336" t="s">
        <v>369</v>
      </c>
      <c r="C149" s="337">
        <v>60</v>
      </c>
      <c r="D149" s="337">
        <v>60</v>
      </c>
      <c r="E149" s="337">
        <v>0</v>
      </c>
      <c r="F149" s="337">
        <v>60</v>
      </c>
      <c r="G149" s="337">
        <v>34</v>
      </c>
      <c r="H149" s="337">
        <v>0</v>
      </c>
      <c r="I149" s="337">
        <v>0</v>
      </c>
      <c r="J149" s="337">
        <v>19</v>
      </c>
      <c r="K149" s="337">
        <v>53</v>
      </c>
    </row>
    <row r="150" spans="1:11" s="14" customFormat="1" ht="14.25" customHeight="1" x14ac:dyDescent="0.25">
      <c r="A150" s="337" t="s">
        <v>87</v>
      </c>
      <c r="B150" s="336" t="s">
        <v>237</v>
      </c>
      <c r="C150" s="337">
        <v>114</v>
      </c>
      <c r="D150" s="337">
        <v>55</v>
      </c>
      <c r="E150" s="337">
        <v>20</v>
      </c>
      <c r="F150" s="337">
        <v>75</v>
      </c>
      <c r="G150" s="337">
        <v>56</v>
      </c>
      <c r="H150" s="337">
        <v>12</v>
      </c>
      <c r="I150" s="337">
        <v>0</v>
      </c>
      <c r="J150" s="337">
        <v>0</v>
      </c>
      <c r="K150" s="337">
        <v>68</v>
      </c>
    </row>
    <row r="151" spans="1:11" s="14" customFormat="1" ht="14.25" customHeight="1" x14ac:dyDescent="0.25">
      <c r="A151" s="337" t="s">
        <v>87</v>
      </c>
      <c r="B151" s="336" t="s">
        <v>370</v>
      </c>
      <c r="C151" s="337">
        <v>32</v>
      </c>
      <c r="D151" s="337">
        <v>25</v>
      </c>
      <c r="E151" s="337">
        <v>0</v>
      </c>
      <c r="F151" s="337">
        <v>25</v>
      </c>
      <c r="G151" s="337">
        <v>24</v>
      </c>
      <c r="H151" s="337">
        <v>0</v>
      </c>
      <c r="I151" s="337">
        <v>0</v>
      </c>
      <c r="J151" s="337">
        <v>0</v>
      </c>
      <c r="K151" s="337">
        <v>24</v>
      </c>
    </row>
    <row r="152" spans="1:11" s="14" customFormat="1" ht="14.25" customHeight="1" x14ac:dyDescent="0.25">
      <c r="A152" s="337" t="s">
        <v>87</v>
      </c>
      <c r="B152" s="336" t="s">
        <v>371</v>
      </c>
      <c r="C152" s="337">
        <v>36</v>
      </c>
      <c r="D152" s="337">
        <v>0</v>
      </c>
      <c r="E152" s="337">
        <v>0</v>
      </c>
      <c r="F152" s="337">
        <v>0</v>
      </c>
      <c r="G152" s="337">
        <v>25</v>
      </c>
      <c r="H152" s="337">
        <v>0</v>
      </c>
      <c r="I152" s="337">
        <v>0</v>
      </c>
      <c r="J152" s="337">
        <v>0</v>
      </c>
      <c r="K152" s="337">
        <v>25</v>
      </c>
    </row>
    <row r="153" spans="1:11" s="14" customFormat="1" ht="14.25" customHeight="1" x14ac:dyDescent="0.25">
      <c r="A153" s="337" t="s">
        <v>87</v>
      </c>
      <c r="B153" s="336" t="s">
        <v>238</v>
      </c>
      <c r="C153" s="337">
        <v>24</v>
      </c>
      <c r="D153" s="337">
        <v>23</v>
      </c>
      <c r="E153" s="337">
        <v>0</v>
      </c>
      <c r="F153" s="337">
        <v>23</v>
      </c>
      <c r="G153" s="337">
        <v>19</v>
      </c>
      <c r="H153" s="337">
        <v>4</v>
      </c>
      <c r="I153" s="337">
        <v>0</v>
      </c>
      <c r="J153" s="337">
        <v>0</v>
      </c>
      <c r="K153" s="337">
        <v>23</v>
      </c>
    </row>
    <row r="154" spans="1:11" s="14" customFormat="1" ht="14.25" customHeight="1" x14ac:dyDescent="0.25">
      <c r="A154" s="337" t="s">
        <v>87</v>
      </c>
      <c r="B154" s="336" t="s">
        <v>372</v>
      </c>
      <c r="C154" s="337">
        <v>30</v>
      </c>
      <c r="D154" s="337">
        <v>14</v>
      </c>
      <c r="E154" s="337">
        <v>0</v>
      </c>
      <c r="F154" s="337">
        <v>14</v>
      </c>
      <c r="G154" s="337">
        <v>7</v>
      </c>
      <c r="H154" s="337">
        <v>5</v>
      </c>
      <c r="I154" s="337">
        <v>0</v>
      </c>
      <c r="J154" s="337">
        <v>0</v>
      </c>
      <c r="K154" s="337">
        <v>12</v>
      </c>
    </row>
    <row r="155" spans="1:11" s="14" customFormat="1" ht="14.25" customHeight="1" x14ac:dyDescent="0.25">
      <c r="A155" s="337" t="s">
        <v>87</v>
      </c>
      <c r="B155" s="336" t="s">
        <v>373</v>
      </c>
      <c r="C155" s="337">
        <v>30</v>
      </c>
      <c r="D155" s="337">
        <v>27</v>
      </c>
      <c r="E155" s="337">
        <v>0</v>
      </c>
      <c r="F155" s="337">
        <v>27</v>
      </c>
      <c r="G155" s="337">
        <v>25</v>
      </c>
      <c r="H155" s="337">
        <v>0</v>
      </c>
      <c r="I155" s="337">
        <v>0</v>
      </c>
      <c r="J155" s="337">
        <v>0</v>
      </c>
      <c r="K155" s="337">
        <v>25</v>
      </c>
    </row>
    <row r="156" spans="1:11" s="14" customFormat="1" ht="14.25" customHeight="1" x14ac:dyDescent="0.25">
      <c r="A156" s="337" t="s">
        <v>87</v>
      </c>
      <c r="B156" s="336" t="s">
        <v>374</v>
      </c>
      <c r="C156" s="337">
        <v>30</v>
      </c>
      <c r="D156" s="337">
        <v>31</v>
      </c>
      <c r="E156" s="337">
        <v>0</v>
      </c>
      <c r="F156" s="337">
        <v>31</v>
      </c>
      <c r="G156" s="337">
        <v>1</v>
      </c>
      <c r="H156" s="337">
        <v>16</v>
      </c>
      <c r="I156" s="337">
        <v>0</v>
      </c>
      <c r="J156" s="337">
        <v>0</v>
      </c>
      <c r="K156" s="337">
        <v>17</v>
      </c>
    </row>
    <row r="157" spans="1:11" s="14" customFormat="1" ht="14.25" customHeight="1" x14ac:dyDescent="0.25">
      <c r="A157" s="337" t="s">
        <v>87</v>
      </c>
      <c r="B157" s="336" t="s">
        <v>650</v>
      </c>
      <c r="C157" s="337">
        <v>26</v>
      </c>
      <c r="D157" s="337">
        <v>25</v>
      </c>
      <c r="E157" s="337">
        <v>0</v>
      </c>
      <c r="F157" s="337">
        <v>25</v>
      </c>
      <c r="G157" s="337">
        <v>11</v>
      </c>
      <c r="H157" s="337">
        <v>0</v>
      </c>
      <c r="I157" s="337">
        <v>9</v>
      </c>
      <c r="J157" s="337">
        <v>0</v>
      </c>
      <c r="K157" s="337">
        <v>20</v>
      </c>
    </row>
    <row r="158" spans="1:11" s="14" customFormat="1" ht="14.25" customHeight="1" x14ac:dyDescent="0.25">
      <c r="A158" s="337" t="s">
        <v>87</v>
      </c>
      <c r="B158" s="336" t="s">
        <v>239</v>
      </c>
      <c r="C158" s="337">
        <v>30</v>
      </c>
      <c r="D158" s="337">
        <v>27</v>
      </c>
      <c r="E158" s="337">
        <v>24</v>
      </c>
      <c r="F158" s="337">
        <v>51</v>
      </c>
      <c r="G158" s="337">
        <v>6</v>
      </c>
      <c r="H158" s="337">
        <v>16</v>
      </c>
      <c r="I158" s="337">
        <v>0</v>
      </c>
      <c r="J158" s="337">
        <v>0</v>
      </c>
      <c r="K158" s="337">
        <v>22</v>
      </c>
    </row>
    <row r="159" spans="1:11" s="14" customFormat="1" ht="14.25" customHeight="1" x14ac:dyDescent="0.25">
      <c r="A159" s="337" t="s">
        <v>89</v>
      </c>
      <c r="B159" s="336" t="s">
        <v>375</v>
      </c>
      <c r="C159" s="337">
        <v>54</v>
      </c>
      <c r="D159" s="337">
        <v>47</v>
      </c>
      <c r="E159" s="337">
        <v>0</v>
      </c>
      <c r="F159" s="337">
        <v>47</v>
      </c>
      <c r="G159" s="337">
        <v>8</v>
      </c>
      <c r="H159" s="337">
        <v>0</v>
      </c>
      <c r="I159" s="337">
        <v>12</v>
      </c>
      <c r="J159" s="337">
        <v>0</v>
      </c>
      <c r="K159" s="337">
        <v>20</v>
      </c>
    </row>
    <row r="160" spans="1:11" s="14" customFormat="1" ht="14.25" customHeight="1" x14ac:dyDescent="0.25">
      <c r="A160" s="337" t="s">
        <v>89</v>
      </c>
      <c r="B160" s="336" t="s">
        <v>240</v>
      </c>
      <c r="C160" s="337">
        <v>12</v>
      </c>
      <c r="D160" s="337">
        <v>12</v>
      </c>
      <c r="E160" s="337">
        <v>0</v>
      </c>
      <c r="F160" s="337">
        <v>12</v>
      </c>
      <c r="G160" s="337">
        <v>12</v>
      </c>
      <c r="H160" s="337">
        <v>0</v>
      </c>
      <c r="I160" s="337">
        <v>0</v>
      </c>
      <c r="J160" s="337">
        <v>0</v>
      </c>
      <c r="K160" s="337">
        <v>12</v>
      </c>
    </row>
    <row r="161" spans="1:11" s="14" customFormat="1" ht="14.25" customHeight="1" x14ac:dyDescent="0.25">
      <c r="A161" s="337" t="s">
        <v>89</v>
      </c>
      <c r="B161" s="336" t="s">
        <v>241</v>
      </c>
      <c r="C161" s="337">
        <v>15</v>
      </c>
      <c r="D161" s="337">
        <v>16</v>
      </c>
      <c r="E161" s="337">
        <v>0</v>
      </c>
      <c r="F161" s="337">
        <v>16</v>
      </c>
      <c r="G161" s="337">
        <v>12</v>
      </c>
      <c r="H161" s="337">
        <v>0</v>
      </c>
      <c r="I161" s="337">
        <v>0</v>
      </c>
      <c r="J161" s="337">
        <v>0</v>
      </c>
      <c r="K161" s="337">
        <v>12</v>
      </c>
    </row>
    <row r="162" spans="1:11" s="14" customFormat="1" ht="14.25" customHeight="1" x14ac:dyDescent="0.25">
      <c r="A162" s="337" t="s">
        <v>91</v>
      </c>
      <c r="B162" s="336" t="s">
        <v>242</v>
      </c>
      <c r="C162" s="337">
        <v>195</v>
      </c>
      <c r="D162" s="337">
        <v>126</v>
      </c>
      <c r="E162" s="337">
        <v>0</v>
      </c>
      <c r="F162" s="337">
        <v>126</v>
      </c>
      <c r="G162" s="337">
        <v>148</v>
      </c>
      <c r="H162" s="337">
        <v>0</v>
      </c>
      <c r="I162" s="337">
        <v>0</v>
      </c>
      <c r="J162" s="337">
        <v>0</v>
      </c>
      <c r="K162" s="337">
        <v>148</v>
      </c>
    </row>
    <row r="163" spans="1:11" s="14" customFormat="1" ht="14.25" customHeight="1" x14ac:dyDescent="0.25">
      <c r="A163" s="337" t="s">
        <v>91</v>
      </c>
      <c r="B163" s="336" t="s">
        <v>243</v>
      </c>
      <c r="C163" s="337">
        <v>225</v>
      </c>
      <c r="D163" s="337">
        <v>194</v>
      </c>
      <c r="E163" s="337">
        <v>0</v>
      </c>
      <c r="F163" s="337">
        <v>194</v>
      </c>
      <c r="G163" s="337">
        <v>146</v>
      </c>
      <c r="H163" s="337">
        <v>0</v>
      </c>
      <c r="I163" s="337">
        <v>0</v>
      </c>
      <c r="J163" s="337">
        <v>0</v>
      </c>
      <c r="K163" s="337">
        <v>146</v>
      </c>
    </row>
    <row r="164" spans="1:11" s="14" customFormat="1" ht="14.25" customHeight="1" x14ac:dyDescent="0.25">
      <c r="A164" s="337" t="s">
        <v>91</v>
      </c>
      <c r="B164" s="336" t="s">
        <v>376</v>
      </c>
      <c r="C164" s="337">
        <v>16</v>
      </c>
      <c r="D164" s="337">
        <v>15</v>
      </c>
      <c r="E164" s="337">
        <v>0</v>
      </c>
      <c r="F164" s="337">
        <v>15</v>
      </c>
      <c r="G164" s="337">
        <v>13</v>
      </c>
      <c r="H164" s="337">
        <v>0</v>
      </c>
      <c r="I164" s="337">
        <v>0</v>
      </c>
      <c r="J164" s="337">
        <v>0</v>
      </c>
      <c r="K164" s="337">
        <v>13</v>
      </c>
    </row>
    <row r="165" spans="1:11" s="14" customFormat="1" ht="14.25" customHeight="1" x14ac:dyDescent="0.25">
      <c r="A165" s="337" t="s">
        <v>91</v>
      </c>
      <c r="B165" s="336" t="s">
        <v>244</v>
      </c>
      <c r="C165" s="337">
        <v>30</v>
      </c>
      <c r="D165" s="337">
        <v>21</v>
      </c>
      <c r="E165" s="337">
        <v>0</v>
      </c>
      <c r="F165" s="337">
        <v>21</v>
      </c>
      <c r="G165" s="337">
        <v>1</v>
      </c>
      <c r="H165" s="337">
        <v>22</v>
      </c>
      <c r="I165" s="337">
        <v>0</v>
      </c>
      <c r="J165" s="337">
        <v>0</v>
      </c>
      <c r="K165" s="337">
        <v>23</v>
      </c>
    </row>
    <row r="166" spans="1:11" s="14" customFormat="1" ht="14.25" customHeight="1" x14ac:dyDescent="0.25">
      <c r="A166" s="337" t="s">
        <v>91</v>
      </c>
      <c r="B166" s="336" t="s">
        <v>651</v>
      </c>
      <c r="C166" s="337">
        <v>30</v>
      </c>
      <c r="D166" s="337">
        <v>16</v>
      </c>
      <c r="E166" s="337">
        <v>0</v>
      </c>
      <c r="F166" s="337">
        <v>16</v>
      </c>
      <c r="G166" s="337">
        <v>12</v>
      </c>
      <c r="H166" s="337">
        <v>5</v>
      </c>
      <c r="I166" s="337">
        <v>0</v>
      </c>
      <c r="J166" s="337">
        <v>0</v>
      </c>
      <c r="K166" s="337">
        <v>17</v>
      </c>
    </row>
    <row r="167" spans="1:11" s="14" customFormat="1" ht="14.25" customHeight="1" x14ac:dyDescent="0.25">
      <c r="A167" s="337" t="s">
        <v>91</v>
      </c>
      <c r="B167" s="336" t="s">
        <v>245</v>
      </c>
      <c r="C167" s="337">
        <v>24</v>
      </c>
      <c r="D167" s="337">
        <v>19</v>
      </c>
      <c r="E167" s="337">
        <v>0</v>
      </c>
      <c r="F167" s="337">
        <v>19</v>
      </c>
      <c r="G167" s="337">
        <v>20</v>
      </c>
      <c r="H167" s="337">
        <v>0</v>
      </c>
      <c r="I167" s="337">
        <v>0</v>
      </c>
      <c r="J167" s="337">
        <v>0</v>
      </c>
      <c r="K167" s="337">
        <v>20</v>
      </c>
    </row>
    <row r="168" spans="1:11" s="14" customFormat="1" ht="14.25" customHeight="1" x14ac:dyDescent="0.25">
      <c r="A168" s="337" t="s">
        <v>45</v>
      </c>
      <c r="B168" s="336" t="s">
        <v>246</v>
      </c>
      <c r="C168" s="337">
        <v>18</v>
      </c>
      <c r="D168" s="337">
        <v>19</v>
      </c>
      <c r="E168" s="337">
        <v>0</v>
      </c>
      <c r="F168" s="337">
        <v>19</v>
      </c>
      <c r="G168" s="337">
        <v>13</v>
      </c>
      <c r="H168" s="337">
        <v>0</v>
      </c>
      <c r="I168" s="337">
        <v>0</v>
      </c>
      <c r="J168" s="337">
        <v>0</v>
      </c>
      <c r="K168" s="337">
        <v>13</v>
      </c>
    </row>
    <row r="169" spans="1:11" s="14" customFormat="1" ht="14.25" customHeight="1" x14ac:dyDescent="0.25">
      <c r="A169" s="337" t="s">
        <v>45</v>
      </c>
      <c r="B169" s="336" t="s">
        <v>377</v>
      </c>
      <c r="C169" s="337">
        <v>120</v>
      </c>
      <c r="D169" s="337">
        <v>44</v>
      </c>
      <c r="E169" s="337">
        <v>2</v>
      </c>
      <c r="F169" s="337">
        <v>46</v>
      </c>
      <c r="G169" s="337">
        <v>3</v>
      </c>
      <c r="H169" s="337">
        <v>0</v>
      </c>
      <c r="I169" s="337">
        <v>0</v>
      </c>
      <c r="J169" s="337">
        <v>14</v>
      </c>
      <c r="K169" s="337">
        <v>17</v>
      </c>
    </row>
    <row r="170" spans="1:11" s="14" customFormat="1" ht="14.25" customHeight="1" x14ac:dyDescent="0.25">
      <c r="A170" s="337" t="s">
        <v>47</v>
      </c>
      <c r="B170" s="336" t="s">
        <v>247</v>
      </c>
      <c r="C170" s="337">
        <v>22</v>
      </c>
      <c r="D170" s="337">
        <v>18</v>
      </c>
      <c r="E170" s="337">
        <v>0</v>
      </c>
      <c r="F170" s="337">
        <v>18</v>
      </c>
      <c r="G170" s="337">
        <v>10</v>
      </c>
      <c r="H170" s="337">
        <v>11</v>
      </c>
      <c r="I170" s="337">
        <v>0</v>
      </c>
      <c r="J170" s="337">
        <v>0</v>
      </c>
      <c r="K170" s="337">
        <v>21</v>
      </c>
    </row>
    <row r="171" spans="1:11" s="14" customFormat="1" ht="14.25" customHeight="1" x14ac:dyDescent="0.25">
      <c r="A171" s="337" t="s">
        <v>47</v>
      </c>
      <c r="B171" s="336" t="s">
        <v>345</v>
      </c>
      <c r="C171" s="337">
        <v>72</v>
      </c>
      <c r="D171" s="337">
        <v>60</v>
      </c>
      <c r="E171" s="337">
        <v>0</v>
      </c>
      <c r="F171" s="337">
        <v>60</v>
      </c>
      <c r="G171" s="337">
        <v>56</v>
      </c>
      <c r="H171" s="337">
        <v>0</v>
      </c>
      <c r="I171" s="337">
        <v>0</v>
      </c>
      <c r="J171" s="337">
        <v>0</v>
      </c>
      <c r="K171" s="337">
        <v>56</v>
      </c>
    </row>
    <row r="172" spans="1:11" s="14" customFormat="1" ht="14.25" customHeight="1" x14ac:dyDescent="0.25">
      <c r="A172" s="337" t="s">
        <v>47</v>
      </c>
      <c r="B172" s="336" t="s">
        <v>378</v>
      </c>
      <c r="C172" s="337">
        <v>12</v>
      </c>
      <c r="D172" s="337">
        <v>12</v>
      </c>
      <c r="E172" s="337">
        <v>0</v>
      </c>
      <c r="F172" s="337">
        <v>12</v>
      </c>
      <c r="G172" s="337">
        <v>6</v>
      </c>
      <c r="H172" s="337">
        <v>0</v>
      </c>
      <c r="I172" s="337">
        <v>7</v>
      </c>
      <c r="J172" s="337">
        <v>0</v>
      </c>
      <c r="K172" s="337">
        <v>13</v>
      </c>
    </row>
    <row r="173" spans="1:11" s="14" customFormat="1" ht="14.25" customHeight="1" x14ac:dyDescent="0.25">
      <c r="A173" s="337" t="s">
        <v>47</v>
      </c>
      <c r="B173" s="336" t="s">
        <v>379</v>
      </c>
      <c r="C173" s="337">
        <v>22</v>
      </c>
      <c r="D173" s="337">
        <v>13</v>
      </c>
      <c r="E173" s="337">
        <v>0</v>
      </c>
      <c r="F173" s="337">
        <v>13</v>
      </c>
      <c r="G173" s="337">
        <v>4</v>
      </c>
      <c r="H173" s="337">
        <v>0</v>
      </c>
      <c r="I173" s="337">
        <v>5</v>
      </c>
      <c r="J173" s="337">
        <v>0</v>
      </c>
      <c r="K173" s="337">
        <v>9</v>
      </c>
    </row>
    <row r="174" spans="1:11" s="14" customFormat="1" ht="14.25" customHeight="1" x14ac:dyDescent="0.25">
      <c r="A174" s="337" t="s">
        <v>47</v>
      </c>
      <c r="B174" s="336" t="s">
        <v>380</v>
      </c>
      <c r="C174" s="337">
        <v>50</v>
      </c>
      <c r="D174" s="337">
        <v>51</v>
      </c>
      <c r="E174" s="337">
        <v>0</v>
      </c>
      <c r="F174" s="337">
        <v>51</v>
      </c>
      <c r="G174" s="337">
        <v>28</v>
      </c>
      <c r="H174" s="337">
        <v>0</v>
      </c>
      <c r="I174" s="337">
        <v>0</v>
      </c>
      <c r="J174" s="337">
        <v>0</v>
      </c>
      <c r="K174" s="337">
        <v>28</v>
      </c>
    </row>
    <row r="175" spans="1:11" s="14" customFormat="1" ht="14.25" customHeight="1" x14ac:dyDescent="0.25">
      <c r="A175" s="337" t="s">
        <v>47</v>
      </c>
      <c r="B175" s="336" t="s">
        <v>381</v>
      </c>
      <c r="C175" s="337">
        <v>150</v>
      </c>
      <c r="D175" s="337">
        <v>42</v>
      </c>
      <c r="E175" s="337">
        <v>1</v>
      </c>
      <c r="F175" s="337">
        <v>43</v>
      </c>
      <c r="G175" s="337">
        <v>25</v>
      </c>
      <c r="H175" s="337">
        <v>0</v>
      </c>
      <c r="I175" s="337">
        <v>0</v>
      </c>
      <c r="J175" s="337">
        <v>0</v>
      </c>
      <c r="K175" s="337">
        <v>25</v>
      </c>
    </row>
    <row r="176" spans="1:11" s="14" customFormat="1" ht="14.25" customHeight="1" x14ac:dyDescent="0.25">
      <c r="A176" s="337" t="s">
        <v>49</v>
      </c>
      <c r="B176" s="336" t="s">
        <v>248</v>
      </c>
      <c r="C176" s="337">
        <v>32</v>
      </c>
      <c r="D176" s="337">
        <v>36</v>
      </c>
      <c r="E176" s="337">
        <v>16</v>
      </c>
      <c r="F176" s="337">
        <v>52</v>
      </c>
      <c r="G176" s="337">
        <v>22</v>
      </c>
      <c r="H176" s="337">
        <v>0</v>
      </c>
      <c r="I176" s="337">
        <v>0</v>
      </c>
      <c r="J176" s="337">
        <v>0</v>
      </c>
      <c r="K176" s="337">
        <v>22</v>
      </c>
    </row>
    <row r="177" spans="1:11" s="14" customFormat="1" ht="14.25" customHeight="1" x14ac:dyDescent="0.25">
      <c r="A177" s="337" t="s">
        <v>49</v>
      </c>
      <c r="B177" s="336" t="s">
        <v>249</v>
      </c>
      <c r="C177" s="337">
        <v>24</v>
      </c>
      <c r="D177" s="337">
        <v>19</v>
      </c>
      <c r="E177" s="337">
        <v>1</v>
      </c>
      <c r="F177" s="337">
        <v>20</v>
      </c>
      <c r="G177" s="337">
        <v>17</v>
      </c>
      <c r="H177" s="337">
        <v>2</v>
      </c>
      <c r="I177" s="337">
        <v>0</v>
      </c>
      <c r="J177" s="337">
        <v>0</v>
      </c>
      <c r="K177" s="337">
        <v>19</v>
      </c>
    </row>
    <row r="178" spans="1:11" s="14" customFormat="1" ht="14.25" customHeight="1" x14ac:dyDescent="0.25">
      <c r="A178" s="337" t="s">
        <v>51</v>
      </c>
      <c r="B178" s="336" t="s">
        <v>653</v>
      </c>
      <c r="C178" s="337">
        <v>30</v>
      </c>
      <c r="D178" s="337">
        <v>30</v>
      </c>
      <c r="E178" s="337">
        <v>0</v>
      </c>
      <c r="F178" s="337">
        <v>30</v>
      </c>
      <c r="G178" s="337">
        <v>22</v>
      </c>
      <c r="H178" s="337">
        <v>0</v>
      </c>
      <c r="I178" s="337">
        <v>4</v>
      </c>
      <c r="J178" s="337">
        <v>0</v>
      </c>
      <c r="K178" s="337">
        <v>26</v>
      </c>
    </row>
    <row r="179" spans="1:11" s="14" customFormat="1" ht="14.25" customHeight="1" x14ac:dyDescent="0.25">
      <c r="A179" s="337" t="s">
        <v>53</v>
      </c>
      <c r="B179" s="336" t="s">
        <v>654</v>
      </c>
      <c r="C179" s="337">
        <v>240</v>
      </c>
      <c r="D179" s="337">
        <v>96</v>
      </c>
      <c r="E179" s="337">
        <v>0</v>
      </c>
      <c r="F179" s="337">
        <v>96</v>
      </c>
      <c r="G179" s="337">
        <v>105</v>
      </c>
      <c r="H179" s="337">
        <v>0</v>
      </c>
      <c r="I179" s="337">
        <v>0</v>
      </c>
      <c r="J179" s="337">
        <v>0</v>
      </c>
      <c r="K179" s="337">
        <v>105</v>
      </c>
    </row>
    <row r="180" spans="1:11" s="14" customFormat="1" ht="14.25" customHeight="1" x14ac:dyDescent="0.25">
      <c r="A180" s="337" t="s">
        <v>53</v>
      </c>
      <c r="B180" s="336" t="s">
        <v>382</v>
      </c>
      <c r="C180" s="337">
        <v>20</v>
      </c>
      <c r="D180" s="337">
        <v>4</v>
      </c>
      <c r="E180" s="337">
        <v>0</v>
      </c>
      <c r="F180" s="337">
        <v>4</v>
      </c>
      <c r="G180" s="337">
        <v>0</v>
      </c>
      <c r="H180" s="337">
        <v>0</v>
      </c>
      <c r="I180" s="337">
        <v>0</v>
      </c>
      <c r="J180" s="337">
        <v>0</v>
      </c>
      <c r="K180" s="337">
        <v>0</v>
      </c>
    </row>
    <row r="181" spans="1:11" s="14" customFormat="1" ht="14.25" customHeight="1" x14ac:dyDescent="0.25">
      <c r="A181" s="337" t="s">
        <v>53</v>
      </c>
      <c r="B181" s="336" t="s">
        <v>250</v>
      </c>
      <c r="C181" s="337">
        <v>48</v>
      </c>
      <c r="D181" s="337">
        <v>23</v>
      </c>
      <c r="E181" s="337">
        <v>0</v>
      </c>
      <c r="F181" s="337">
        <v>23</v>
      </c>
      <c r="G181" s="337">
        <v>8</v>
      </c>
      <c r="H181" s="337">
        <v>0</v>
      </c>
      <c r="I181" s="337">
        <v>16</v>
      </c>
      <c r="J181" s="337">
        <v>0</v>
      </c>
      <c r="K181" s="337">
        <v>24</v>
      </c>
    </row>
    <row r="182" spans="1:11" s="14" customFormat="1" ht="14.25" customHeight="1" x14ac:dyDescent="0.25">
      <c r="A182" s="337" t="s">
        <v>53</v>
      </c>
      <c r="B182" s="336" t="s">
        <v>383</v>
      </c>
      <c r="C182" s="337">
        <v>20</v>
      </c>
      <c r="D182" s="337">
        <v>20</v>
      </c>
      <c r="E182" s="337">
        <v>0</v>
      </c>
      <c r="F182" s="337">
        <v>20</v>
      </c>
      <c r="G182" s="337">
        <v>10</v>
      </c>
      <c r="H182" s="337">
        <v>0</v>
      </c>
      <c r="I182" s="337">
        <v>0</v>
      </c>
      <c r="J182" s="337">
        <v>0</v>
      </c>
      <c r="K182" s="337">
        <v>10</v>
      </c>
    </row>
    <row r="183" spans="1:11" s="14" customFormat="1" ht="14.25" customHeight="1" x14ac:dyDescent="0.25">
      <c r="A183" s="337" t="s">
        <v>53</v>
      </c>
      <c r="B183" s="336" t="s">
        <v>384</v>
      </c>
      <c r="C183" s="337">
        <v>20</v>
      </c>
      <c r="D183" s="337">
        <v>21</v>
      </c>
      <c r="E183" s="337">
        <v>0</v>
      </c>
      <c r="F183" s="337">
        <v>21</v>
      </c>
      <c r="G183" s="337">
        <v>14</v>
      </c>
      <c r="H183" s="337">
        <v>0</v>
      </c>
      <c r="I183" s="337">
        <v>0</v>
      </c>
      <c r="J183" s="337">
        <v>0</v>
      </c>
      <c r="K183" s="337">
        <v>14</v>
      </c>
    </row>
    <row r="184" spans="1:11" s="14" customFormat="1" ht="14.25" customHeight="1" x14ac:dyDescent="0.25">
      <c r="A184" s="337" t="s">
        <v>53</v>
      </c>
      <c r="B184" s="336" t="s">
        <v>385</v>
      </c>
      <c r="C184" s="337">
        <v>120</v>
      </c>
      <c r="D184" s="337">
        <v>44</v>
      </c>
      <c r="E184" s="337">
        <v>0</v>
      </c>
      <c r="F184" s="337">
        <v>44</v>
      </c>
      <c r="G184" s="337">
        <v>7</v>
      </c>
      <c r="H184" s="337">
        <v>0</v>
      </c>
      <c r="I184" s="337">
        <v>0</v>
      </c>
      <c r="J184" s="337">
        <v>0</v>
      </c>
      <c r="K184" s="337">
        <v>7</v>
      </c>
    </row>
    <row r="185" spans="1:11" s="14" customFormat="1" ht="14.25" customHeight="1" x14ac:dyDescent="0.25">
      <c r="A185" s="337" t="s">
        <v>53</v>
      </c>
      <c r="B185" s="336" t="s">
        <v>386</v>
      </c>
      <c r="C185" s="337">
        <v>20</v>
      </c>
      <c r="D185" s="337">
        <v>5</v>
      </c>
      <c r="E185" s="337">
        <v>0</v>
      </c>
      <c r="F185" s="337">
        <v>5</v>
      </c>
      <c r="G185" s="337">
        <v>5</v>
      </c>
      <c r="H185" s="337">
        <v>0</v>
      </c>
      <c r="I185" s="337">
        <v>0</v>
      </c>
      <c r="J185" s="337">
        <v>0</v>
      </c>
      <c r="K185" s="337">
        <v>5</v>
      </c>
    </row>
    <row r="186" spans="1:11" s="14" customFormat="1" ht="14.25" customHeight="1" x14ac:dyDescent="0.25">
      <c r="A186" s="337" t="s">
        <v>55</v>
      </c>
      <c r="B186" s="336" t="s">
        <v>387</v>
      </c>
      <c r="C186" s="337">
        <v>24</v>
      </c>
      <c r="D186" s="337">
        <v>23</v>
      </c>
      <c r="E186" s="337">
        <v>0</v>
      </c>
      <c r="F186" s="337">
        <v>23</v>
      </c>
      <c r="G186" s="337">
        <v>18</v>
      </c>
      <c r="H186" s="337">
        <v>0</v>
      </c>
      <c r="I186" s="337">
        <v>0</v>
      </c>
      <c r="J186" s="337">
        <v>0</v>
      </c>
      <c r="K186" s="337">
        <v>18</v>
      </c>
    </row>
    <row r="187" spans="1:11" s="14" customFormat="1" ht="14.25" customHeight="1" x14ac:dyDescent="0.25">
      <c r="A187" s="337" t="s">
        <v>55</v>
      </c>
      <c r="B187" s="336" t="s">
        <v>251</v>
      </c>
      <c r="C187" s="337">
        <v>18</v>
      </c>
      <c r="D187" s="337">
        <v>17</v>
      </c>
      <c r="E187" s="337">
        <v>0</v>
      </c>
      <c r="F187" s="337">
        <v>17</v>
      </c>
      <c r="G187" s="337">
        <v>9</v>
      </c>
      <c r="H187" s="337">
        <v>0</v>
      </c>
      <c r="I187" s="337">
        <v>3</v>
      </c>
      <c r="J187" s="337">
        <v>0</v>
      </c>
      <c r="K187" s="337">
        <v>12</v>
      </c>
    </row>
    <row r="188" spans="1:11" s="14" customFormat="1" ht="14.25" customHeight="1" x14ac:dyDescent="0.25">
      <c r="A188" s="337" t="s">
        <v>55</v>
      </c>
      <c r="B188" s="336" t="s">
        <v>388</v>
      </c>
      <c r="C188" s="337">
        <v>12</v>
      </c>
      <c r="D188" s="337">
        <v>12</v>
      </c>
      <c r="E188" s="337">
        <v>0</v>
      </c>
      <c r="F188" s="337">
        <v>12</v>
      </c>
      <c r="G188" s="337">
        <v>10</v>
      </c>
      <c r="H188" s="337">
        <v>0</v>
      </c>
      <c r="I188" s="337">
        <v>0</v>
      </c>
      <c r="J188" s="337">
        <v>0</v>
      </c>
      <c r="K188" s="337">
        <v>10</v>
      </c>
    </row>
    <row r="189" spans="1:11" s="14" customFormat="1" ht="14.25" customHeight="1" x14ac:dyDescent="0.25">
      <c r="A189" s="337" t="s">
        <v>55</v>
      </c>
      <c r="B189" s="336" t="s">
        <v>389</v>
      </c>
      <c r="C189" s="337">
        <v>18</v>
      </c>
      <c r="D189" s="337">
        <v>20</v>
      </c>
      <c r="E189" s="337">
        <v>0</v>
      </c>
      <c r="F189" s="337">
        <v>20</v>
      </c>
      <c r="G189" s="337">
        <v>10</v>
      </c>
      <c r="H189" s="337">
        <v>2</v>
      </c>
      <c r="I189" s="337">
        <v>1</v>
      </c>
      <c r="J189" s="337">
        <v>0</v>
      </c>
      <c r="K189" s="337">
        <v>13</v>
      </c>
    </row>
    <row r="190" spans="1:11" s="14" customFormat="1" ht="14.25" customHeight="1" x14ac:dyDescent="0.25">
      <c r="A190" s="337" t="s">
        <v>55</v>
      </c>
      <c r="B190" s="336" t="s">
        <v>390</v>
      </c>
      <c r="C190" s="337">
        <v>12</v>
      </c>
      <c r="D190" s="337">
        <v>10</v>
      </c>
      <c r="E190" s="337">
        <v>0</v>
      </c>
      <c r="F190" s="337">
        <v>10</v>
      </c>
      <c r="G190" s="337">
        <v>0</v>
      </c>
      <c r="H190" s="337">
        <v>0</v>
      </c>
      <c r="I190" s="337">
        <v>11</v>
      </c>
      <c r="J190" s="337">
        <v>0</v>
      </c>
      <c r="K190" s="337">
        <v>11</v>
      </c>
    </row>
    <row r="191" spans="1:11" s="14" customFormat="1" ht="14.25" customHeight="1" x14ac:dyDescent="0.25">
      <c r="A191" s="337" t="s">
        <v>57</v>
      </c>
      <c r="B191" s="336" t="s">
        <v>252</v>
      </c>
      <c r="C191" s="337">
        <v>16</v>
      </c>
      <c r="D191" s="337">
        <v>16</v>
      </c>
      <c r="E191" s="337">
        <v>0</v>
      </c>
      <c r="F191" s="337">
        <v>16</v>
      </c>
      <c r="G191" s="337">
        <v>15</v>
      </c>
      <c r="H191" s="337">
        <v>0</v>
      </c>
      <c r="I191" s="337">
        <v>0</v>
      </c>
      <c r="J191" s="337">
        <v>0</v>
      </c>
      <c r="K191" s="337">
        <v>15</v>
      </c>
    </row>
    <row r="192" spans="1:11" s="14" customFormat="1" ht="14.25" customHeight="1" x14ac:dyDescent="0.25">
      <c r="A192" s="337" t="s">
        <v>57</v>
      </c>
      <c r="B192" s="336" t="s">
        <v>391</v>
      </c>
      <c r="C192" s="337">
        <v>24</v>
      </c>
      <c r="D192" s="337">
        <v>34</v>
      </c>
      <c r="E192" s="337">
        <v>0</v>
      </c>
      <c r="F192" s="337">
        <v>34</v>
      </c>
      <c r="G192" s="337">
        <v>23</v>
      </c>
      <c r="H192" s="337">
        <v>0</v>
      </c>
      <c r="I192" s="337">
        <v>0</v>
      </c>
      <c r="J192" s="337">
        <v>0</v>
      </c>
      <c r="K192" s="337">
        <v>23</v>
      </c>
    </row>
    <row r="193" spans="1:11" s="14" customFormat="1" ht="14.25" customHeight="1" x14ac:dyDescent="0.25">
      <c r="A193" s="337" t="s">
        <v>58</v>
      </c>
      <c r="B193" s="336" t="s">
        <v>392</v>
      </c>
      <c r="C193" s="337">
        <v>30</v>
      </c>
      <c r="D193" s="337">
        <v>43</v>
      </c>
      <c r="E193" s="337">
        <v>10</v>
      </c>
      <c r="F193" s="337">
        <v>53</v>
      </c>
      <c r="G193" s="337">
        <v>19</v>
      </c>
      <c r="H193" s="337">
        <v>3</v>
      </c>
      <c r="I193" s="337">
        <v>0</v>
      </c>
      <c r="J193" s="337">
        <v>0</v>
      </c>
      <c r="K193" s="337">
        <v>22</v>
      </c>
    </row>
    <row r="194" spans="1:11" s="14" customFormat="1" ht="14.25" customHeight="1" x14ac:dyDescent="0.25">
      <c r="A194" s="337" t="s">
        <v>58</v>
      </c>
      <c r="B194" s="336" t="s">
        <v>253</v>
      </c>
      <c r="C194" s="337">
        <v>32</v>
      </c>
      <c r="D194" s="337">
        <v>30</v>
      </c>
      <c r="E194" s="337">
        <v>0</v>
      </c>
      <c r="F194" s="337">
        <v>30</v>
      </c>
      <c r="G194" s="337">
        <v>21</v>
      </c>
      <c r="H194" s="337">
        <v>0</v>
      </c>
      <c r="I194" s="337">
        <v>0</v>
      </c>
      <c r="J194" s="337">
        <v>0</v>
      </c>
      <c r="K194" s="337">
        <v>21</v>
      </c>
    </row>
    <row r="195" spans="1:11" s="14" customFormat="1" ht="14.25" customHeight="1" x14ac:dyDescent="0.25">
      <c r="A195" s="337" t="s">
        <v>58</v>
      </c>
      <c r="B195" s="336" t="s">
        <v>254</v>
      </c>
      <c r="C195" s="337">
        <v>18</v>
      </c>
      <c r="D195" s="337">
        <v>18</v>
      </c>
      <c r="E195" s="337">
        <v>0</v>
      </c>
      <c r="F195" s="337">
        <v>18</v>
      </c>
      <c r="G195" s="337">
        <v>12</v>
      </c>
      <c r="H195" s="337">
        <v>1</v>
      </c>
      <c r="I195" s="337">
        <v>0</v>
      </c>
      <c r="J195" s="337">
        <v>0</v>
      </c>
      <c r="K195" s="337">
        <v>13</v>
      </c>
    </row>
    <row r="196" spans="1:11" s="14" customFormat="1" ht="14.25" customHeight="1" x14ac:dyDescent="0.25">
      <c r="A196" s="337" t="s">
        <v>58</v>
      </c>
      <c r="B196" s="336" t="s">
        <v>255</v>
      </c>
      <c r="C196" s="337">
        <v>12</v>
      </c>
      <c r="D196" s="337">
        <v>12</v>
      </c>
      <c r="E196" s="337">
        <v>0</v>
      </c>
      <c r="F196" s="337">
        <v>12</v>
      </c>
      <c r="G196" s="337">
        <v>11</v>
      </c>
      <c r="H196" s="337">
        <v>0</v>
      </c>
      <c r="I196" s="337">
        <v>0</v>
      </c>
      <c r="J196" s="337">
        <v>0</v>
      </c>
      <c r="K196" s="337">
        <v>11</v>
      </c>
    </row>
    <row r="197" spans="1:11" s="14" customFormat="1" ht="14.25" customHeight="1" x14ac:dyDescent="0.25">
      <c r="A197" s="337" t="s">
        <v>58</v>
      </c>
      <c r="B197" s="336" t="s">
        <v>256</v>
      </c>
      <c r="C197" s="337">
        <v>30</v>
      </c>
      <c r="D197" s="337">
        <v>30</v>
      </c>
      <c r="E197" s="337">
        <v>0</v>
      </c>
      <c r="F197" s="337">
        <v>30</v>
      </c>
      <c r="G197" s="337">
        <v>28</v>
      </c>
      <c r="H197" s="337">
        <v>0</v>
      </c>
      <c r="I197" s="337">
        <v>0</v>
      </c>
      <c r="J197" s="337">
        <v>0</v>
      </c>
      <c r="K197" s="337">
        <v>28</v>
      </c>
    </row>
    <row r="198" spans="1:11" s="14" customFormat="1" ht="14.25" customHeight="1" x14ac:dyDescent="0.25">
      <c r="A198" s="337" t="s">
        <v>58</v>
      </c>
      <c r="B198" s="336" t="s">
        <v>257</v>
      </c>
      <c r="C198" s="337">
        <v>28</v>
      </c>
      <c r="D198" s="337">
        <v>26</v>
      </c>
      <c r="E198" s="337">
        <v>0</v>
      </c>
      <c r="F198" s="337">
        <v>26</v>
      </c>
      <c r="G198" s="337">
        <v>19</v>
      </c>
      <c r="H198" s="337">
        <v>0</v>
      </c>
      <c r="I198" s="337">
        <v>0</v>
      </c>
      <c r="J198" s="337">
        <v>0</v>
      </c>
      <c r="K198" s="337">
        <v>19</v>
      </c>
    </row>
    <row r="199" spans="1:11" s="14" customFormat="1" ht="14.25" customHeight="1" x14ac:dyDescent="0.25">
      <c r="A199" s="337" t="s">
        <v>58</v>
      </c>
      <c r="B199" s="336" t="s">
        <v>393</v>
      </c>
      <c r="C199" s="337">
        <v>30</v>
      </c>
      <c r="D199" s="337">
        <v>30</v>
      </c>
      <c r="E199" s="337">
        <v>0</v>
      </c>
      <c r="F199" s="337">
        <v>30</v>
      </c>
      <c r="G199" s="337">
        <v>20</v>
      </c>
      <c r="H199" s="337">
        <v>0</v>
      </c>
      <c r="I199" s="337">
        <v>0</v>
      </c>
      <c r="J199" s="337">
        <v>0</v>
      </c>
      <c r="K199" s="337">
        <v>20</v>
      </c>
    </row>
    <row r="200" spans="1:11" s="14" customFormat="1" ht="14.25" customHeight="1" x14ac:dyDescent="0.25">
      <c r="A200" s="337" t="s">
        <v>58</v>
      </c>
      <c r="B200" s="336" t="s">
        <v>258</v>
      </c>
      <c r="C200" s="337">
        <v>20</v>
      </c>
      <c r="D200" s="337">
        <v>18</v>
      </c>
      <c r="E200" s="337">
        <v>0</v>
      </c>
      <c r="F200" s="337">
        <v>18</v>
      </c>
      <c r="G200" s="337">
        <v>12</v>
      </c>
      <c r="H200" s="337">
        <v>0</v>
      </c>
      <c r="I200" s="337">
        <v>0</v>
      </c>
      <c r="J200" s="337">
        <v>0</v>
      </c>
      <c r="K200" s="337">
        <v>12</v>
      </c>
    </row>
    <row r="201" spans="1:11" s="14" customFormat="1" ht="14.25" customHeight="1" x14ac:dyDescent="0.25">
      <c r="A201" s="337" t="s">
        <v>58</v>
      </c>
      <c r="B201" s="336" t="s">
        <v>259</v>
      </c>
      <c r="C201" s="337">
        <v>36</v>
      </c>
      <c r="D201" s="337">
        <v>26</v>
      </c>
      <c r="E201" s="337">
        <v>0</v>
      </c>
      <c r="F201" s="337">
        <v>26</v>
      </c>
      <c r="G201" s="337">
        <v>26</v>
      </c>
      <c r="H201" s="337">
        <v>0</v>
      </c>
      <c r="I201" s="337">
        <v>0</v>
      </c>
      <c r="J201" s="337">
        <v>0</v>
      </c>
      <c r="K201" s="337">
        <v>26</v>
      </c>
    </row>
    <row r="202" spans="1:11" s="14" customFormat="1" ht="14.25" customHeight="1" x14ac:dyDescent="0.25">
      <c r="A202" s="337" t="s">
        <v>58</v>
      </c>
      <c r="B202" s="336" t="s">
        <v>394</v>
      </c>
      <c r="C202" s="337">
        <v>15</v>
      </c>
      <c r="D202" s="337">
        <v>13</v>
      </c>
      <c r="E202" s="337">
        <v>0</v>
      </c>
      <c r="F202" s="337">
        <v>13</v>
      </c>
      <c r="G202" s="337">
        <v>11</v>
      </c>
      <c r="H202" s="337">
        <v>0</v>
      </c>
      <c r="I202" s="337">
        <v>0</v>
      </c>
      <c r="J202" s="337">
        <v>0</v>
      </c>
      <c r="K202" s="337">
        <v>11</v>
      </c>
    </row>
    <row r="203" spans="1:11" s="14" customFormat="1" ht="14.25" customHeight="1" x14ac:dyDescent="0.25">
      <c r="A203" s="337" t="s">
        <v>58</v>
      </c>
      <c r="B203" s="336" t="s">
        <v>395</v>
      </c>
      <c r="C203" s="337">
        <v>60</v>
      </c>
      <c r="D203" s="337">
        <v>46</v>
      </c>
      <c r="E203" s="337">
        <v>32</v>
      </c>
      <c r="F203" s="337">
        <v>78</v>
      </c>
      <c r="G203" s="337">
        <v>0</v>
      </c>
      <c r="H203" s="337">
        <v>25</v>
      </c>
      <c r="I203" s="337">
        <v>0</v>
      </c>
      <c r="J203" s="337">
        <v>0</v>
      </c>
      <c r="K203" s="337">
        <v>25</v>
      </c>
    </row>
    <row r="204" spans="1:11" s="14" customFormat="1" ht="14.25" customHeight="1" x14ac:dyDescent="0.25">
      <c r="A204" s="337" t="s">
        <v>58</v>
      </c>
      <c r="B204" s="336" t="s">
        <v>396</v>
      </c>
      <c r="C204" s="337">
        <v>60</v>
      </c>
      <c r="D204" s="337">
        <v>58</v>
      </c>
      <c r="E204" s="337">
        <v>28</v>
      </c>
      <c r="F204" s="337">
        <v>86</v>
      </c>
      <c r="G204" s="337">
        <v>0</v>
      </c>
      <c r="H204" s="337">
        <v>2</v>
      </c>
      <c r="I204" s="337">
        <v>0</v>
      </c>
      <c r="J204" s="337">
        <v>0</v>
      </c>
      <c r="K204" s="337">
        <v>2</v>
      </c>
    </row>
    <row r="205" spans="1:11" s="14" customFormat="1" ht="14.25" customHeight="1" x14ac:dyDescent="0.25">
      <c r="A205" s="337" t="s">
        <v>58</v>
      </c>
      <c r="B205" s="336" t="s">
        <v>397</v>
      </c>
      <c r="C205" s="337">
        <v>16</v>
      </c>
      <c r="D205" s="337">
        <v>16</v>
      </c>
      <c r="E205" s="337">
        <v>0</v>
      </c>
      <c r="F205" s="337">
        <v>16</v>
      </c>
      <c r="G205" s="337">
        <v>9</v>
      </c>
      <c r="H205" s="337">
        <v>0</v>
      </c>
      <c r="I205" s="337">
        <v>0</v>
      </c>
      <c r="J205" s="337">
        <v>0</v>
      </c>
      <c r="K205" s="337">
        <v>9</v>
      </c>
    </row>
    <row r="206" spans="1:11" s="14" customFormat="1" ht="14.25" customHeight="1" x14ac:dyDescent="0.25">
      <c r="A206" s="337" t="s">
        <v>58</v>
      </c>
      <c r="B206" s="336" t="s">
        <v>398</v>
      </c>
      <c r="C206" s="337">
        <v>20</v>
      </c>
      <c r="D206" s="337">
        <v>20</v>
      </c>
      <c r="E206" s="337">
        <v>0</v>
      </c>
      <c r="F206" s="337">
        <v>20</v>
      </c>
      <c r="G206" s="337">
        <v>15</v>
      </c>
      <c r="H206" s="337">
        <v>0</v>
      </c>
      <c r="I206" s="337">
        <v>0</v>
      </c>
      <c r="J206" s="337">
        <v>0</v>
      </c>
      <c r="K206" s="337">
        <v>15</v>
      </c>
    </row>
    <row r="207" spans="1:11" s="14" customFormat="1" ht="14.25" customHeight="1" x14ac:dyDescent="0.25">
      <c r="A207" s="337" t="s">
        <v>58</v>
      </c>
      <c r="B207" s="336" t="s">
        <v>260</v>
      </c>
      <c r="C207" s="337">
        <v>24</v>
      </c>
      <c r="D207" s="337">
        <v>24</v>
      </c>
      <c r="E207" s="337">
        <v>0</v>
      </c>
      <c r="F207" s="337">
        <v>24</v>
      </c>
      <c r="G207" s="337">
        <v>19</v>
      </c>
      <c r="H207" s="337">
        <v>0</v>
      </c>
      <c r="I207" s="337">
        <v>0</v>
      </c>
      <c r="J207" s="337">
        <v>0</v>
      </c>
      <c r="K207" s="337">
        <v>19</v>
      </c>
    </row>
    <row r="208" spans="1:11" s="14" customFormat="1" ht="14.25" customHeight="1" x14ac:dyDescent="0.25">
      <c r="A208" s="337" t="s">
        <v>58</v>
      </c>
      <c r="B208" s="336" t="s">
        <v>261</v>
      </c>
      <c r="C208" s="337">
        <v>28</v>
      </c>
      <c r="D208" s="337">
        <v>28</v>
      </c>
      <c r="E208" s="337">
        <v>0</v>
      </c>
      <c r="F208" s="337">
        <v>28</v>
      </c>
      <c r="G208" s="337">
        <v>24</v>
      </c>
      <c r="H208" s="337">
        <v>0</v>
      </c>
      <c r="I208" s="337">
        <v>0</v>
      </c>
      <c r="J208" s="337">
        <v>0</v>
      </c>
      <c r="K208" s="337">
        <v>24</v>
      </c>
    </row>
    <row r="209" spans="1:11" s="14" customFormat="1" ht="14.25" customHeight="1" x14ac:dyDescent="0.25">
      <c r="A209" s="337" t="s">
        <v>58</v>
      </c>
      <c r="B209" s="336" t="s">
        <v>262</v>
      </c>
      <c r="C209" s="337">
        <v>24</v>
      </c>
      <c r="D209" s="337">
        <v>24</v>
      </c>
      <c r="E209" s="337">
        <v>0</v>
      </c>
      <c r="F209" s="337">
        <v>24</v>
      </c>
      <c r="G209" s="337">
        <v>20</v>
      </c>
      <c r="H209" s="337">
        <v>0</v>
      </c>
      <c r="I209" s="337">
        <v>0</v>
      </c>
      <c r="J209" s="337">
        <v>0</v>
      </c>
      <c r="K209" s="337">
        <v>20</v>
      </c>
    </row>
    <row r="210" spans="1:11" s="14" customFormat="1" ht="14.25" customHeight="1" x14ac:dyDescent="0.25">
      <c r="A210" s="337" t="s">
        <v>58</v>
      </c>
      <c r="B210" s="336" t="s">
        <v>399</v>
      </c>
      <c r="C210" s="337">
        <v>16</v>
      </c>
      <c r="D210" s="337">
        <v>16</v>
      </c>
      <c r="E210" s="337">
        <v>0</v>
      </c>
      <c r="F210" s="337">
        <v>16</v>
      </c>
      <c r="G210" s="337">
        <v>11</v>
      </c>
      <c r="H210" s="337">
        <v>0</v>
      </c>
      <c r="I210" s="337">
        <v>0</v>
      </c>
      <c r="J210" s="337">
        <v>0</v>
      </c>
      <c r="K210" s="337">
        <v>11</v>
      </c>
    </row>
    <row r="211" spans="1:11" s="14" customFormat="1" ht="14.25" customHeight="1" x14ac:dyDescent="0.25">
      <c r="A211" s="337" t="s">
        <v>58</v>
      </c>
      <c r="B211" s="336" t="s">
        <v>400</v>
      </c>
      <c r="C211" s="337">
        <v>15</v>
      </c>
      <c r="D211" s="337">
        <v>15</v>
      </c>
      <c r="E211" s="337">
        <v>0</v>
      </c>
      <c r="F211" s="337">
        <v>15</v>
      </c>
      <c r="G211" s="337">
        <v>12</v>
      </c>
      <c r="H211" s="337">
        <v>0</v>
      </c>
      <c r="I211" s="337">
        <v>0</v>
      </c>
      <c r="J211" s="337">
        <v>0</v>
      </c>
      <c r="K211" s="337">
        <v>12</v>
      </c>
    </row>
    <row r="212" spans="1:11" s="14" customFormat="1" ht="14.25" customHeight="1" x14ac:dyDescent="0.25">
      <c r="A212" s="337" t="s">
        <v>59</v>
      </c>
      <c r="B212" s="336" t="s">
        <v>263</v>
      </c>
      <c r="C212" s="337">
        <v>20</v>
      </c>
      <c r="D212" s="337">
        <v>20</v>
      </c>
      <c r="E212" s="337">
        <v>0</v>
      </c>
      <c r="F212" s="337">
        <v>20</v>
      </c>
      <c r="G212" s="337">
        <v>17</v>
      </c>
      <c r="H212" s="337">
        <v>0</v>
      </c>
      <c r="I212" s="337">
        <v>0</v>
      </c>
      <c r="J212" s="337">
        <v>0</v>
      </c>
      <c r="K212" s="337">
        <v>17</v>
      </c>
    </row>
    <row r="213" spans="1:11" s="14" customFormat="1" ht="14.25" customHeight="1" x14ac:dyDescent="0.25">
      <c r="A213" s="337" t="s">
        <v>61</v>
      </c>
      <c r="B213" s="336" t="s">
        <v>401</v>
      </c>
      <c r="C213" s="337">
        <v>28</v>
      </c>
      <c r="D213" s="337">
        <v>27</v>
      </c>
      <c r="E213" s="337">
        <v>0</v>
      </c>
      <c r="F213" s="337">
        <v>27</v>
      </c>
      <c r="G213" s="337">
        <v>17</v>
      </c>
      <c r="H213" s="337">
        <v>0</v>
      </c>
      <c r="I213" s="337">
        <v>0</v>
      </c>
      <c r="J213" s="337">
        <v>0</v>
      </c>
      <c r="K213" s="337">
        <v>17</v>
      </c>
    </row>
    <row r="214" spans="1:11" s="14" customFormat="1" ht="14.25" customHeight="1" x14ac:dyDescent="0.25">
      <c r="A214" s="337" t="s">
        <v>61</v>
      </c>
      <c r="B214" s="336" t="s">
        <v>655</v>
      </c>
      <c r="C214" s="337">
        <v>24</v>
      </c>
      <c r="D214" s="337">
        <v>24</v>
      </c>
      <c r="E214" s="337">
        <v>0</v>
      </c>
      <c r="F214" s="337">
        <v>24</v>
      </c>
      <c r="G214" s="337">
        <v>5</v>
      </c>
      <c r="H214" s="337">
        <v>0</v>
      </c>
      <c r="I214" s="337">
        <v>3</v>
      </c>
      <c r="J214" s="337">
        <v>0</v>
      </c>
      <c r="K214" s="337">
        <v>8</v>
      </c>
    </row>
    <row r="215" spans="1:11" s="14" customFormat="1" ht="14.25" customHeight="1" x14ac:dyDescent="0.25">
      <c r="A215" s="337" t="s">
        <v>61</v>
      </c>
      <c r="B215" s="336" t="s">
        <v>215</v>
      </c>
      <c r="C215" s="337">
        <v>120</v>
      </c>
      <c r="D215" s="337">
        <v>55</v>
      </c>
      <c r="E215" s="337">
        <v>61</v>
      </c>
      <c r="F215" s="337">
        <v>116</v>
      </c>
      <c r="G215" s="337">
        <v>0</v>
      </c>
      <c r="H215" s="337">
        <v>43</v>
      </c>
      <c r="I215" s="337">
        <v>0</v>
      </c>
      <c r="J215" s="337">
        <v>0</v>
      </c>
      <c r="K215" s="337">
        <v>43</v>
      </c>
    </row>
    <row r="216" spans="1:11" s="14" customFormat="1" ht="14.25" customHeight="1" x14ac:dyDescent="0.25">
      <c r="A216" s="337" t="s">
        <v>61</v>
      </c>
      <c r="B216" s="364" t="s">
        <v>402</v>
      </c>
      <c r="C216" s="337">
        <v>120</v>
      </c>
      <c r="D216" s="337">
        <v>56</v>
      </c>
      <c r="E216" s="337">
        <v>58</v>
      </c>
      <c r="F216" s="337">
        <v>114</v>
      </c>
      <c r="G216" s="337">
        <v>0</v>
      </c>
      <c r="H216" s="337">
        <v>23</v>
      </c>
      <c r="I216" s="337">
        <v>0</v>
      </c>
      <c r="J216" s="337">
        <v>0</v>
      </c>
      <c r="K216" s="337">
        <v>23</v>
      </c>
    </row>
    <row r="217" spans="1:11" s="14" customFormat="1" ht="14.25" customHeight="1" x14ac:dyDescent="0.25">
      <c r="A217" s="337" t="s">
        <v>61</v>
      </c>
      <c r="B217" s="336" t="s">
        <v>578</v>
      </c>
      <c r="C217" s="337">
        <v>20</v>
      </c>
      <c r="D217" s="337">
        <v>13</v>
      </c>
      <c r="E217" s="337">
        <v>0</v>
      </c>
      <c r="F217" s="337">
        <v>13</v>
      </c>
      <c r="G217" s="337">
        <v>9</v>
      </c>
      <c r="H217" s="337">
        <v>0</v>
      </c>
      <c r="I217" s="337">
        <v>0</v>
      </c>
      <c r="J217" s="337">
        <v>0</v>
      </c>
      <c r="K217" s="337">
        <v>9</v>
      </c>
    </row>
    <row r="218" spans="1:11" s="14" customFormat="1" ht="14.25" customHeight="1" x14ac:dyDescent="0.25">
      <c r="A218" s="337" t="s">
        <v>63</v>
      </c>
      <c r="B218" s="336" t="s">
        <v>403</v>
      </c>
      <c r="C218" s="337">
        <v>12</v>
      </c>
      <c r="D218" s="337">
        <v>12</v>
      </c>
      <c r="E218" s="337">
        <v>0</v>
      </c>
      <c r="F218" s="337">
        <v>12</v>
      </c>
      <c r="G218" s="337">
        <v>10</v>
      </c>
      <c r="H218" s="337">
        <v>0</v>
      </c>
      <c r="I218" s="337">
        <v>0</v>
      </c>
      <c r="J218" s="337">
        <v>0</v>
      </c>
      <c r="K218" s="337">
        <v>10</v>
      </c>
    </row>
    <row r="219" spans="1:11" s="14" customFormat="1" ht="14.25" customHeight="1" x14ac:dyDescent="0.25">
      <c r="A219" s="337" t="s">
        <v>63</v>
      </c>
      <c r="B219" s="336" t="s">
        <v>404</v>
      </c>
      <c r="C219" s="337">
        <v>12</v>
      </c>
      <c r="D219" s="337">
        <v>9</v>
      </c>
      <c r="E219" s="337">
        <v>0</v>
      </c>
      <c r="F219" s="337">
        <v>9</v>
      </c>
      <c r="G219" s="337">
        <v>10</v>
      </c>
      <c r="H219" s="337">
        <v>0</v>
      </c>
      <c r="I219" s="337">
        <v>0</v>
      </c>
      <c r="J219" s="337">
        <v>0</v>
      </c>
      <c r="K219" s="337">
        <v>10</v>
      </c>
    </row>
    <row r="220" spans="1:11" s="14" customFormat="1" ht="14.25" customHeight="1" x14ac:dyDescent="0.25">
      <c r="A220" s="337" t="s">
        <v>63</v>
      </c>
      <c r="B220" s="336" t="s">
        <v>405</v>
      </c>
      <c r="C220" s="337">
        <v>12</v>
      </c>
      <c r="D220" s="337">
        <v>10</v>
      </c>
      <c r="E220" s="337">
        <v>0</v>
      </c>
      <c r="F220" s="337">
        <v>10</v>
      </c>
      <c r="G220" s="337">
        <v>10</v>
      </c>
      <c r="H220" s="337">
        <v>0</v>
      </c>
      <c r="I220" s="337">
        <v>0</v>
      </c>
      <c r="J220" s="337">
        <v>0</v>
      </c>
      <c r="K220" s="337">
        <v>10</v>
      </c>
    </row>
    <row r="221" spans="1:11" s="14" customFormat="1" ht="14.25" customHeight="1" x14ac:dyDescent="0.25">
      <c r="A221" s="337" t="s">
        <v>63</v>
      </c>
      <c r="B221" s="336" t="s">
        <v>264</v>
      </c>
      <c r="C221" s="337">
        <v>12</v>
      </c>
      <c r="D221" s="337">
        <v>12</v>
      </c>
      <c r="E221" s="337">
        <v>0</v>
      </c>
      <c r="F221" s="337">
        <v>12</v>
      </c>
      <c r="G221" s="337">
        <v>0</v>
      </c>
      <c r="H221" s="337">
        <v>8</v>
      </c>
      <c r="I221" s="337">
        <v>0</v>
      </c>
      <c r="J221" s="337">
        <v>0</v>
      </c>
      <c r="K221" s="337">
        <v>8</v>
      </c>
    </row>
    <row r="222" spans="1:11" s="14" customFormat="1" ht="14.25" customHeight="1" x14ac:dyDescent="0.25">
      <c r="A222" s="337" t="s">
        <v>63</v>
      </c>
      <c r="B222" s="336" t="s">
        <v>406</v>
      </c>
      <c r="C222" s="337">
        <v>6</v>
      </c>
      <c r="D222" s="337">
        <v>6</v>
      </c>
      <c r="E222" s="337">
        <v>0</v>
      </c>
      <c r="F222" s="337">
        <v>6</v>
      </c>
      <c r="G222" s="337">
        <v>5</v>
      </c>
      <c r="H222" s="337">
        <v>0</v>
      </c>
      <c r="I222" s="337">
        <v>0</v>
      </c>
      <c r="J222" s="337">
        <v>0</v>
      </c>
      <c r="K222" s="337">
        <v>5</v>
      </c>
    </row>
    <row r="223" spans="1:11" s="14" customFormat="1" ht="14.25" customHeight="1" x14ac:dyDescent="0.25">
      <c r="A223" s="337" t="s">
        <v>65</v>
      </c>
      <c r="B223" s="336" t="s">
        <v>407</v>
      </c>
      <c r="C223" s="337">
        <v>17</v>
      </c>
      <c r="D223" s="337">
        <v>12</v>
      </c>
      <c r="E223" s="337">
        <v>0</v>
      </c>
      <c r="F223" s="337">
        <v>12</v>
      </c>
      <c r="G223" s="337">
        <v>12</v>
      </c>
      <c r="H223" s="337">
        <v>0</v>
      </c>
      <c r="I223" s="337">
        <v>2</v>
      </c>
      <c r="J223" s="337">
        <v>0</v>
      </c>
      <c r="K223" s="337">
        <v>14</v>
      </c>
    </row>
    <row r="224" spans="1:11" s="14" customFormat="1" ht="14.25" customHeight="1" x14ac:dyDescent="0.25">
      <c r="A224" s="337" t="s">
        <v>65</v>
      </c>
      <c r="B224" s="336" t="s">
        <v>408</v>
      </c>
      <c r="C224" s="337">
        <v>25</v>
      </c>
      <c r="D224" s="337">
        <v>25</v>
      </c>
      <c r="E224" s="337">
        <v>0</v>
      </c>
      <c r="F224" s="337">
        <v>25</v>
      </c>
      <c r="G224" s="337">
        <v>0</v>
      </c>
      <c r="H224" s="337">
        <v>0</v>
      </c>
      <c r="I224" s="337">
        <v>0</v>
      </c>
      <c r="J224" s="337">
        <v>0</v>
      </c>
      <c r="K224" s="337">
        <v>0</v>
      </c>
    </row>
    <row r="225" spans="1:11" s="14" customFormat="1" ht="14.25" customHeight="1" x14ac:dyDescent="0.25">
      <c r="A225" s="337" t="s">
        <v>65</v>
      </c>
      <c r="B225" s="336" t="s">
        <v>409</v>
      </c>
      <c r="C225" s="337">
        <v>30</v>
      </c>
      <c r="D225" s="337">
        <v>26</v>
      </c>
      <c r="E225" s="337">
        <v>0</v>
      </c>
      <c r="F225" s="337">
        <v>26</v>
      </c>
      <c r="G225" s="337">
        <v>19</v>
      </c>
      <c r="H225" s="337">
        <v>0</v>
      </c>
      <c r="I225" s="337">
        <v>0</v>
      </c>
      <c r="J225" s="337">
        <v>0</v>
      </c>
      <c r="K225" s="337">
        <v>19</v>
      </c>
    </row>
    <row r="226" spans="1:11" s="14" customFormat="1" ht="14.25" customHeight="1" x14ac:dyDescent="0.25">
      <c r="A226" s="337" t="s">
        <v>65</v>
      </c>
      <c r="B226" s="336" t="s">
        <v>579</v>
      </c>
      <c r="C226" s="337">
        <v>180</v>
      </c>
      <c r="D226" s="337">
        <v>202</v>
      </c>
      <c r="E226" s="337">
        <v>0</v>
      </c>
      <c r="F226" s="337">
        <v>202</v>
      </c>
      <c r="G226" s="337">
        <v>194</v>
      </c>
      <c r="H226" s="337">
        <v>0</v>
      </c>
      <c r="I226" s="337">
        <v>0</v>
      </c>
      <c r="J226" s="337">
        <v>0</v>
      </c>
      <c r="K226" s="337">
        <v>194</v>
      </c>
    </row>
    <row r="227" spans="1:11" s="14" customFormat="1" ht="14.25" customHeight="1" x14ac:dyDescent="0.25">
      <c r="A227" s="337" t="s">
        <v>65</v>
      </c>
      <c r="B227" s="336" t="s">
        <v>265</v>
      </c>
      <c r="C227" s="337">
        <v>30</v>
      </c>
      <c r="D227" s="337">
        <v>24</v>
      </c>
      <c r="E227" s="337">
        <v>0</v>
      </c>
      <c r="F227" s="337">
        <v>24</v>
      </c>
      <c r="G227" s="337">
        <v>21</v>
      </c>
      <c r="H227" s="337">
        <v>0</v>
      </c>
      <c r="I227" s="337">
        <v>0</v>
      </c>
      <c r="J227" s="337">
        <v>0</v>
      </c>
      <c r="K227" s="337">
        <v>21</v>
      </c>
    </row>
    <row r="228" spans="1:11" s="14" customFormat="1" ht="14.25" customHeight="1" x14ac:dyDescent="0.25">
      <c r="A228" s="337" t="s">
        <v>65</v>
      </c>
      <c r="B228" s="336" t="s">
        <v>410</v>
      </c>
      <c r="C228" s="337">
        <v>14</v>
      </c>
      <c r="D228" s="337">
        <v>14</v>
      </c>
      <c r="E228" s="337">
        <v>0</v>
      </c>
      <c r="F228" s="337">
        <v>14</v>
      </c>
      <c r="G228" s="337">
        <v>18</v>
      </c>
      <c r="H228" s="337">
        <v>0</v>
      </c>
      <c r="I228" s="337">
        <v>4</v>
      </c>
      <c r="J228" s="337">
        <v>0</v>
      </c>
      <c r="K228" s="337">
        <v>22</v>
      </c>
    </row>
    <row r="229" spans="1:11" s="14" customFormat="1" ht="14.25" customHeight="1" x14ac:dyDescent="0.25">
      <c r="A229" s="337" t="s">
        <v>65</v>
      </c>
      <c r="B229" s="336" t="s">
        <v>266</v>
      </c>
      <c r="C229" s="337">
        <v>45</v>
      </c>
      <c r="D229" s="337">
        <v>49</v>
      </c>
      <c r="E229" s="337">
        <v>0</v>
      </c>
      <c r="F229" s="337">
        <v>49</v>
      </c>
      <c r="G229" s="337">
        <v>45</v>
      </c>
      <c r="H229" s="337">
        <v>0</v>
      </c>
      <c r="I229" s="337">
        <v>0</v>
      </c>
      <c r="J229" s="337">
        <v>0</v>
      </c>
      <c r="K229" s="337">
        <v>45</v>
      </c>
    </row>
    <row r="230" spans="1:11" s="14" customFormat="1" ht="14.25" customHeight="1" x14ac:dyDescent="0.25">
      <c r="A230" s="337" t="s">
        <v>67</v>
      </c>
      <c r="B230" s="336" t="s">
        <v>411</v>
      </c>
      <c r="C230" s="337">
        <v>75</v>
      </c>
      <c r="D230" s="337">
        <v>46</v>
      </c>
      <c r="E230" s="337">
        <v>37</v>
      </c>
      <c r="F230" s="337">
        <v>83</v>
      </c>
      <c r="G230" s="337">
        <v>0</v>
      </c>
      <c r="H230" s="337">
        <v>43</v>
      </c>
      <c r="I230" s="337">
        <v>0</v>
      </c>
      <c r="J230" s="337">
        <v>0</v>
      </c>
      <c r="K230" s="337">
        <v>43</v>
      </c>
    </row>
    <row r="231" spans="1:11" s="14" customFormat="1" ht="14.25" customHeight="1" x14ac:dyDescent="0.25">
      <c r="A231" s="337" t="s">
        <v>67</v>
      </c>
      <c r="B231" s="336" t="s">
        <v>580</v>
      </c>
      <c r="C231" s="337">
        <v>8</v>
      </c>
      <c r="D231" s="337">
        <v>8</v>
      </c>
      <c r="E231" s="337">
        <v>0</v>
      </c>
      <c r="F231" s="337">
        <v>8</v>
      </c>
      <c r="G231" s="337">
        <v>8</v>
      </c>
      <c r="H231" s="337">
        <v>0</v>
      </c>
      <c r="I231" s="337">
        <v>0</v>
      </c>
      <c r="J231" s="337">
        <v>0</v>
      </c>
      <c r="K231" s="337">
        <v>8</v>
      </c>
    </row>
    <row r="232" spans="1:11" s="14" customFormat="1" ht="14.25" customHeight="1" x14ac:dyDescent="0.25">
      <c r="A232" s="337" t="s">
        <v>67</v>
      </c>
      <c r="B232" s="336" t="s">
        <v>267</v>
      </c>
      <c r="C232" s="337">
        <v>40</v>
      </c>
      <c r="D232" s="337">
        <v>40</v>
      </c>
      <c r="E232" s="337">
        <v>16</v>
      </c>
      <c r="F232" s="337">
        <v>56</v>
      </c>
      <c r="G232" s="337">
        <v>9</v>
      </c>
      <c r="H232" s="337">
        <v>0</v>
      </c>
      <c r="I232" s="337">
        <v>6</v>
      </c>
      <c r="J232" s="337">
        <v>0</v>
      </c>
      <c r="K232" s="337">
        <v>15</v>
      </c>
    </row>
    <row r="233" spans="1:11" s="14" customFormat="1" ht="14.25" customHeight="1" x14ac:dyDescent="0.25">
      <c r="A233" s="337" t="s">
        <v>67</v>
      </c>
      <c r="B233" s="336" t="s">
        <v>268</v>
      </c>
      <c r="C233" s="337">
        <v>26</v>
      </c>
      <c r="D233" s="337">
        <v>20</v>
      </c>
      <c r="E233" s="337">
        <v>0</v>
      </c>
      <c r="F233" s="337">
        <v>20</v>
      </c>
      <c r="G233" s="337">
        <v>19</v>
      </c>
      <c r="H233" s="337">
        <v>0</v>
      </c>
      <c r="I233" s="337">
        <v>0</v>
      </c>
      <c r="J233" s="337">
        <v>0</v>
      </c>
      <c r="K233" s="337">
        <v>19</v>
      </c>
    </row>
    <row r="234" spans="1:11" s="14" customFormat="1" ht="14.25" customHeight="1" x14ac:dyDescent="0.25">
      <c r="A234" s="337" t="s">
        <v>67</v>
      </c>
      <c r="B234" s="336" t="s">
        <v>269</v>
      </c>
      <c r="C234" s="337">
        <v>24</v>
      </c>
      <c r="D234" s="337">
        <v>23</v>
      </c>
      <c r="E234" s="337">
        <v>0</v>
      </c>
      <c r="F234" s="337">
        <v>23</v>
      </c>
      <c r="G234" s="337">
        <v>18</v>
      </c>
      <c r="H234" s="337">
        <v>0</v>
      </c>
      <c r="I234" s="337">
        <v>0</v>
      </c>
      <c r="J234" s="337">
        <v>0</v>
      </c>
      <c r="K234" s="337">
        <v>18</v>
      </c>
    </row>
    <row r="235" spans="1:11" s="14" customFormat="1" ht="14.25" customHeight="1" x14ac:dyDescent="0.25">
      <c r="A235" s="337" t="s">
        <v>67</v>
      </c>
      <c r="B235" s="336" t="s">
        <v>270</v>
      </c>
      <c r="C235" s="337">
        <v>18</v>
      </c>
      <c r="D235" s="337">
        <v>11</v>
      </c>
      <c r="E235" s="337">
        <v>6</v>
      </c>
      <c r="F235" s="337">
        <v>17</v>
      </c>
      <c r="G235" s="337">
        <v>5</v>
      </c>
      <c r="H235" s="337">
        <v>5</v>
      </c>
      <c r="I235" s="337">
        <v>0</v>
      </c>
      <c r="J235" s="337">
        <v>0</v>
      </c>
      <c r="K235" s="337">
        <v>10</v>
      </c>
    </row>
    <row r="236" spans="1:11" s="14" customFormat="1" ht="14.25" customHeight="1" x14ac:dyDescent="0.25">
      <c r="A236" s="337" t="s">
        <v>67</v>
      </c>
      <c r="B236" s="336" t="s">
        <v>412</v>
      </c>
      <c r="C236" s="337">
        <v>16</v>
      </c>
      <c r="D236" s="337">
        <v>8</v>
      </c>
      <c r="E236" s="337">
        <v>0</v>
      </c>
      <c r="F236" s="337">
        <v>8</v>
      </c>
      <c r="G236" s="337">
        <v>12</v>
      </c>
      <c r="H236" s="337">
        <v>0</v>
      </c>
      <c r="I236" s="337">
        <v>0</v>
      </c>
      <c r="J236" s="337">
        <v>0</v>
      </c>
      <c r="K236" s="337">
        <v>12</v>
      </c>
    </row>
    <row r="237" spans="1:11" s="14" customFormat="1" ht="14.25" customHeight="1" x14ac:dyDescent="0.25">
      <c r="A237" s="337" t="s">
        <v>67</v>
      </c>
      <c r="B237" s="336" t="s">
        <v>413</v>
      </c>
      <c r="C237" s="337">
        <v>120</v>
      </c>
      <c r="D237" s="337">
        <v>79</v>
      </c>
      <c r="E237" s="337">
        <v>0</v>
      </c>
      <c r="F237" s="337">
        <v>79</v>
      </c>
      <c r="G237" s="337">
        <v>77</v>
      </c>
      <c r="H237" s="337">
        <v>0</v>
      </c>
      <c r="I237" s="337">
        <v>0</v>
      </c>
      <c r="J237" s="337">
        <v>0</v>
      </c>
      <c r="K237" s="337">
        <v>77</v>
      </c>
    </row>
    <row r="238" spans="1:11" s="14" customFormat="1" ht="14.25" customHeight="1" x14ac:dyDescent="0.25">
      <c r="A238" s="337" t="s">
        <v>69</v>
      </c>
      <c r="B238" s="336" t="s">
        <v>414</v>
      </c>
      <c r="C238" s="337">
        <v>25</v>
      </c>
      <c r="D238" s="337">
        <v>24</v>
      </c>
      <c r="E238" s="337">
        <v>0</v>
      </c>
      <c r="F238" s="337">
        <v>24</v>
      </c>
      <c r="G238" s="337">
        <v>0</v>
      </c>
      <c r="H238" s="337">
        <v>17</v>
      </c>
      <c r="I238" s="337">
        <v>0</v>
      </c>
      <c r="J238" s="337">
        <v>0</v>
      </c>
      <c r="K238" s="337">
        <v>17</v>
      </c>
    </row>
    <row r="239" spans="1:11" s="14" customFormat="1" ht="14.25" customHeight="1" x14ac:dyDescent="0.25">
      <c r="A239" s="337" t="s">
        <v>71</v>
      </c>
      <c r="B239" s="336" t="s">
        <v>271</v>
      </c>
      <c r="C239" s="337">
        <v>24</v>
      </c>
      <c r="D239" s="337">
        <v>20</v>
      </c>
      <c r="E239" s="337">
        <v>0</v>
      </c>
      <c r="F239" s="337">
        <v>20</v>
      </c>
      <c r="G239" s="337">
        <v>16</v>
      </c>
      <c r="H239" s="337">
        <v>0</v>
      </c>
      <c r="I239" s="337">
        <v>0</v>
      </c>
      <c r="J239" s="337">
        <v>0</v>
      </c>
      <c r="K239" s="337">
        <v>16</v>
      </c>
    </row>
    <row r="240" spans="1:11" s="14" customFormat="1" ht="14.25" customHeight="1" x14ac:dyDescent="0.25">
      <c r="A240" s="337" t="s">
        <v>71</v>
      </c>
      <c r="B240" s="336" t="s">
        <v>415</v>
      </c>
      <c r="C240" s="337">
        <v>90</v>
      </c>
      <c r="D240" s="337">
        <v>75</v>
      </c>
      <c r="E240" s="337">
        <v>0</v>
      </c>
      <c r="F240" s="337">
        <v>75</v>
      </c>
      <c r="G240" s="337">
        <v>67</v>
      </c>
      <c r="H240" s="337">
        <v>0</v>
      </c>
      <c r="I240" s="337">
        <v>0</v>
      </c>
      <c r="J240" s="337">
        <v>0</v>
      </c>
      <c r="K240" s="337">
        <v>67</v>
      </c>
    </row>
    <row r="241" spans="1:11" s="14" customFormat="1" ht="14.25" customHeight="1" x14ac:dyDescent="0.25">
      <c r="A241" s="337" t="s">
        <v>73</v>
      </c>
      <c r="B241" s="336" t="s">
        <v>416</v>
      </c>
      <c r="C241" s="337">
        <v>24</v>
      </c>
      <c r="D241" s="337">
        <v>17</v>
      </c>
      <c r="E241" s="337">
        <v>0</v>
      </c>
      <c r="F241" s="337">
        <v>17</v>
      </c>
      <c r="G241" s="337">
        <v>12</v>
      </c>
      <c r="H241" s="337">
        <v>0</v>
      </c>
      <c r="I241" s="337">
        <v>0</v>
      </c>
      <c r="J241" s="337">
        <v>0</v>
      </c>
      <c r="K241" s="337">
        <v>12</v>
      </c>
    </row>
    <row r="242" spans="1:11" s="14" customFormat="1" ht="14.25" customHeight="1" x14ac:dyDescent="0.25">
      <c r="A242" s="337" t="s">
        <v>73</v>
      </c>
      <c r="B242" s="336" t="s">
        <v>272</v>
      </c>
      <c r="C242" s="337">
        <v>18</v>
      </c>
      <c r="D242" s="337">
        <v>12</v>
      </c>
      <c r="E242" s="337">
        <v>0</v>
      </c>
      <c r="F242" s="337">
        <v>12</v>
      </c>
      <c r="G242" s="337">
        <v>10</v>
      </c>
      <c r="H242" s="337">
        <v>0</v>
      </c>
      <c r="I242" s="337">
        <v>0</v>
      </c>
      <c r="J242" s="337">
        <v>0</v>
      </c>
      <c r="K242" s="337">
        <v>10</v>
      </c>
    </row>
    <row r="243" spans="1:11" s="14" customFormat="1" ht="14.25" customHeight="1" x14ac:dyDescent="0.25">
      <c r="A243" s="337" t="s">
        <v>73</v>
      </c>
      <c r="B243" s="336" t="s">
        <v>273</v>
      </c>
      <c r="C243" s="337">
        <v>48</v>
      </c>
      <c r="D243" s="337">
        <v>39</v>
      </c>
      <c r="E243" s="337">
        <v>0</v>
      </c>
      <c r="F243" s="337">
        <v>39</v>
      </c>
      <c r="G243" s="337">
        <v>25</v>
      </c>
      <c r="H243" s="337">
        <v>0</v>
      </c>
      <c r="I243" s="337">
        <v>0</v>
      </c>
      <c r="J243" s="337">
        <v>0</v>
      </c>
      <c r="K243" s="337">
        <v>25</v>
      </c>
    </row>
    <row r="244" spans="1:11" s="14" customFormat="1" ht="14.25" customHeight="1" x14ac:dyDescent="0.25">
      <c r="A244" s="337" t="s">
        <v>73</v>
      </c>
      <c r="B244" s="336" t="s">
        <v>274</v>
      </c>
      <c r="C244" s="337">
        <v>18</v>
      </c>
      <c r="D244" s="337">
        <v>18</v>
      </c>
      <c r="E244" s="337">
        <v>0</v>
      </c>
      <c r="F244" s="337">
        <v>18</v>
      </c>
      <c r="G244" s="337">
        <v>13</v>
      </c>
      <c r="H244" s="337">
        <v>0</v>
      </c>
      <c r="I244" s="337">
        <v>0</v>
      </c>
      <c r="J244" s="337">
        <v>0</v>
      </c>
      <c r="K244" s="337">
        <v>13</v>
      </c>
    </row>
    <row r="245" spans="1:11" s="14" customFormat="1" ht="14.25" customHeight="1" x14ac:dyDescent="0.25">
      <c r="A245" s="337" t="s">
        <v>73</v>
      </c>
      <c r="B245" s="336" t="s">
        <v>275</v>
      </c>
      <c r="C245" s="337">
        <v>24</v>
      </c>
      <c r="D245" s="337">
        <v>20</v>
      </c>
      <c r="E245" s="337">
        <v>0</v>
      </c>
      <c r="F245" s="337">
        <v>20</v>
      </c>
      <c r="G245" s="337">
        <v>14</v>
      </c>
      <c r="H245" s="337">
        <v>0</v>
      </c>
      <c r="I245" s="337">
        <v>4</v>
      </c>
      <c r="J245" s="337">
        <v>0</v>
      </c>
      <c r="K245" s="337">
        <v>18</v>
      </c>
    </row>
    <row r="246" spans="1:11" s="14" customFormat="1" ht="14.25" customHeight="1" x14ac:dyDescent="0.25">
      <c r="A246" s="337" t="s">
        <v>73</v>
      </c>
      <c r="B246" s="336" t="s">
        <v>417</v>
      </c>
      <c r="C246" s="337">
        <v>34</v>
      </c>
      <c r="D246" s="337">
        <v>21</v>
      </c>
      <c r="E246" s="337">
        <v>0</v>
      </c>
      <c r="F246" s="337">
        <v>21</v>
      </c>
      <c r="G246" s="337">
        <v>15</v>
      </c>
      <c r="H246" s="337">
        <v>0</v>
      </c>
      <c r="I246" s="337">
        <v>0</v>
      </c>
      <c r="J246" s="337">
        <v>0</v>
      </c>
      <c r="K246" s="337">
        <v>15</v>
      </c>
    </row>
    <row r="247" spans="1:11" s="14" customFormat="1" ht="14.25" customHeight="1" x14ac:dyDescent="0.25">
      <c r="A247" s="337" t="s">
        <v>73</v>
      </c>
      <c r="B247" s="336" t="s">
        <v>418</v>
      </c>
      <c r="C247" s="337">
        <v>20</v>
      </c>
      <c r="D247" s="337">
        <v>21</v>
      </c>
      <c r="E247" s="337">
        <v>0</v>
      </c>
      <c r="F247" s="337">
        <v>21</v>
      </c>
      <c r="G247" s="337">
        <v>14</v>
      </c>
      <c r="H247" s="337">
        <v>0</v>
      </c>
      <c r="I247" s="337">
        <v>0</v>
      </c>
      <c r="J247" s="337">
        <v>0</v>
      </c>
      <c r="K247" s="337">
        <v>14</v>
      </c>
    </row>
    <row r="248" spans="1:11" s="14" customFormat="1" ht="14.25" customHeight="1" x14ac:dyDescent="0.25">
      <c r="A248" s="337" t="s">
        <v>73</v>
      </c>
      <c r="B248" s="336" t="s">
        <v>276</v>
      </c>
      <c r="C248" s="337">
        <v>24</v>
      </c>
      <c r="D248" s="337">
        <v>24</v>
      </c>
      <c r="E248" s="337">
        <v>0</v>
      </c>
      <c r="F248" s="337">
        <v>24</v>
      </c>
      <c r="G248" s="337">
        <v>18</v>
      </c>
      <c r="H248" s="337">
        <v>0</v>
      </c>
      <c r="I248" s="337">
        <v>0</v>
      </c>
      <c r="J248" s="337">
        <v>0</v>
      </c>
      <c r="K248" s="337">
        <v>18</v>
      </c>
    </row>
    <row r="249" spans="1:11" s="14" customFormat="1" ht="14.25" customHeight="1" x14ac:dyDescent="0.25">
      <c r="A249" s="337" t="s">
        <v>73</v>
      </c>
      <c r="B249" s="336" t="s">
        <v>277</v>
      </c>
      <c r="C249" s="337">
        <v>20</v>
      </c>
      <c r="D249" s="337">
        <v>20</v>
      </c>
      <c r="E249" s="337">
        <v>0</v>
      </c>
      <c r="F249" s="337">
        <v>20</v>
      </c>
      <c r="G249" s="337">
        <v>19</v>
      </c>
      <c r="H249" s="337">
        <v>0</v>
      </c>
      <c r="I249" s="337">
        <v>0</v>
      </c>
      <c r="J249" s="337">
        <v>0</v>
      </c>
      <c r="K249" s="337">
        <v>19</v>
      </c>
    </row>
    <row r="250" spans="1:11" s="14" customFormat="1" ht="14.25" customHeight="1" x14ac:dyDescent="0.25">
      <c r="A250" s="337" t="s">
        <v>75</v>
      </c>
      <c r="B250" s="336" t="s">
        <v>419</v>
      </c>
      <c r="C250" s="337">
        <v>63</v>
      </c>
      <c r="D250" s="337">
        <v>47</v>
      </c>
      <c r="E250" s="337">
        <v>0</v>
      </c>
      <c r="F250" s="337">
        <v>47</v>
      </c>
      <c r="G250" s="337">
        <v>32</v>
      </c>
      <c r="H250" s="337">
        <v>0</v>
      </c>
      <c r="I250" s="337">
        <v>4</v>
      </c>
      <c r="J250" s="337">
        <v>0</v>
      </c>
      <c r="K250" s="337">
        <v>36</v>
      </c>
    </row>
    <row r="251" spans="1:11" s="14" customFormat="1" ht="14.25" customHeight="1" x14ac:dyDescent="0.25">
      <c r="A251" s="337" t="s">
        <v>77</v>
      </c>
      <c r="B251" s="336" t="s">
        <v>420</v>
      </c>
      <c r="C251" s="337">
        <v>36</v>
      </c>
      <c r="D251" s="337">
        <v>36</v>
      </c>
      <c r="E251" s="337">
        <v>0</v>
      </c>
      <c r="F251" s="337">
        <v>36</v>
      </c>
      <c r="G251" s="337">
        <v>21</v>
      </c>
      <c r="H251" s="337">
        <v>0</v>
      </c>
      <c r="I251" s="337">
        <v>9</v>
      </c>
      <c r="J251" s="337">
        <v>0</v>
      </c>
      <c r="K251" s="337">
        <v>30</v>
      </c>
    </row>
    <row r="252" spans="1:11" s="14" customFormat="1" ht="14.25" customHeight="1" x14ac:dyDescent="0.25">
      <c r="A252" s="337" t="s">
        <v>77</v>
      </c>
      <c r="B252" s="336" t="s">
        <v>581</v>
      </c>
      <c r="C252" s="365">
        <v>160</v>
      </c>
      <c r="D252" s="337">
        <v>160</v>
      </c>
      <c r="E252" s="337">
        <v>0</v>
      </c>
      <c r="F252" s="337">
        <v>160</v>
      </c>
      <c r="G252" s="337">
        <v>126</v>
      </c>
      <c r="H252" s="337">
        <v>2</v>
      </c>
      <c r="I252" s="337">
        <v>0</v>
      </c>
      <c r="J252" s="337">
        <v>0</v>
      </c>
      <c r="K252" s="337">
        <v>128</v>
      </c>
    </row>
    <row r="253" spans="1:11" s="14" customFormat="1" ht="14.25" customHeight="1" x14ac:dyDescent="0.25">
      <c r="A253" s="337" t="s">
        <v>77</v>
      </c>
      <c r="B253" s="336" t="s">
        <v>421</v>
      </c>
      <c r="C253" s="337">
        <v>276</v>
      </c>
      <c r="D253" s="337">
        <v>81</v>
      </c>
      <c r="E253" s="337">
        <v>0</v>
      </c>
      <c r="F253" s="337">
        <v>81</v>
      </c>
      <c r="G253" s="337">
        <v>67</v>
      </c>
      <c r="H253" s="337">
        <v>0</v>
      </c>
      <c r="I253" s="337">
        <v>0</v>
      </c>
      <c r="J253" s="337">
        <v>0</v>
      </c>
      <c r="K253" s="337">
        <v>67</v>
      </c>
    </row>
    <row r="254" spans="1:11" s="14" customFormat="1" ht="14.25" customHeight="1" x14ac:dyDescent="0.25">
      <c r="A254" s="337" t="s">
        <v>77</v>
      </c>
      <c r="B254" s="336" t="s">
        <v>422</v>
      </c>
      <c r="C254" s="337">
        <v>17</v>
      </c>
      <c r="D254" s="337">
        <v>17</v>
      </c>
      <c r="E254" s="337">
        <v>0</v>
      </c>
      <c r="F254" s="337">
        <v>17</v>
      </c>
      <c r="G254" s="337">
        <v>6</v>
      </c>
      <c r="H254" s="337">
        <v>11</v>
      </c>
      <c r="I254" s="337">
        <v>0</v>
      </c>
      <c r="J254" s="337">
        <v>0</v>
      </c>
      <c r="K254" s="337">
        <v>17</v>
      </c>
    </row>
    <row r="255" spans="1:11" s="14" customFormat="1" ht="14.25" customHeight="1" x14ac:dyDescent="0.25">
      <c r="A255" s="337" t="s">
        <v>77</v>
      </c>
      <c r="B255" s="336" t="s">
        <v>423</v>
      </c>
      <c r="C255" s="337">
        <v>18</v>
      </c>
      <c r="D255" s="337">
        <v>18</v>
      </c>
      <c r="E255" s="337">
        <v>0</v>
      </c>
      <c r="F255" s="337">
        <v>18</v>
      </c>
      <c r="G255" s="337">
        <v>16</v>
      </c>
      <c r="H255" s="337">
        <v>0</v>
      </c>
      <c r="I255" s="337">
        <v>0</v>
      </c>
      <c r="J255" s="337">
        <v>0</v>
      </c>
      <c r="K255" s="337">
        <v>16</v>
      </c>
    </row>
    <row r="256" spans="1:11" s="14" customFormat="1" ht="14.25" customHeight="1" x14ac:dyDescent="0.25">
      <c r="A256" s="337" t="s">
        <v>77</v>
      </c>
      <c r="B256" s="336" t="s">
        <v>424</v>
      </c>
      <c r="C256" s="337">
        <v>21</v>
      </c>
      <c r="D256" s="337">
        <v>21</v>
      </c>
      <c r="E256" s="337">
        <v>0</v>
      </c>
      <c r="F256" s="337">
        <v>21</v>
      </c>
      <c r="G256" s="337">
        <v>18</v>
      </c>
      <c r="H256" s="337">
        <v>0</v>
      </c>
      <c r="I256" s="337">
        <v>0</v>
      </c>
      <c r="J256" s="337">
        <v>0</v>
      </c>
      <c r="K256" s="337">
        <v>18</v>
      </c>
    </row>
    <row r="257" spans="1:11" s="14" customFormat="1" ht="14.25" customHeight="1" x14ac:dyDescent="0.25">
      <c r="A257" s="337" t="s">
        <v>77</v>
      </c>
      <c r="B257" s="336" t="s">
        <v>425</v>
      </c>
      <c r="C257" s="337">
        <v>30</v>
      </c>
      <c r="D257" s="337">
        <v>30</v>
      </c>
      <c r="E257" s="337">
        <v>0</v>
      </c>
      <c r="F257" s="337">
        <v>30</v>
      </c>
      <c r="G257" s="337">
        <v>21</v>
      </c>
      <c r="H257" s="337">
        <v>0</v>
      </c>
      <c r="I257" s="337">
        <v>0</v>
      </c>
      <c r="J257" s="337">
        <v>0</v>
      </c>
      <c r="K257" s="337">
        <v>21</v>
      </c>
    </row>
    <row r="258" spans="1:11" s="14" customFormat="1" ht="14.25" customHeight="1" x14ac:dyDescent="0.25">
      <c r="A258" s="337" t="s">
        <v>77</v>
      </c>
      <c r="B258" s="336" t="s">
        <v>426</v>
      </c>
      <c r="C258" s="337">
        <v>20</v>
      </c>
      <c r="D258" s="337">
        <v>20</v>
      </c>
      <c r="E258" s="337">
        <v>0</v>
      </c>
      <c r="F258" s="337">
        <v>20</v>
      </c>
      <c r="G258" s="337">
        <v>15</v>
      </c>
      <c r="H258" s="337">
        <v>0</v>
      </c>
      <c r="I258" s="337">
        <v>0</v>
      </c>
      <c r="J258" s="337">
        <v>0</v>
      </c>
      <c r="K258" s="337">
        <v>15</v>
      </c>
    </row>
    <row r="259" spans="1:11" s="14" customFormat="1" ht="14.25" customHeight="1" x14ac:dyDescent="0.25">
      <c r="A259" s="337" t="s">
        <v>77</v>
      </c>
      <c r="B259" s="336" t="s">
        <v>427</v>
      </c>
      <c r="C259" s="337">
        <v>24</v>
      </c>
      <c r="D259" s="337">
        <v>25</v>
      </c>
      <c r="E259" s="337">
        <v>0</v>
      </c>
      <c r="F259" s="337">
        <v>25</v>
      </c>
      <c r="G259" s="337">
        <v>13</v>
      </c>
      <c r="H259" s="337">
        <v>0</v>
      </c>
      <c r="I259" s="337">
        <v>10</v>
      </c>
      <c r="J259" s="337">
        <v>0</v>
      </c>
      <c r="K259" s="337">
        <v>23</v>
      </c>
    </row>
    <row r="260" spans="1:11" s="14" customFormat="1" ht="14.25" customHeight="1" x14ac:dyDescent="0.25">
      <c r="A260" s="337" t="s">
        <v>78</v>
      </c>
      <c r="B260" s="336" t="s">
        <v>428</v>
      </c>
      <c r="C260" s="337">
        <v>24</v>
      </c>
      <c r="D260" s="337">
        <v>24</v>
      </c>
      <c r="E260" s="337">
        <v>0</v>
      </c>
      <c r="F260" s="337">
        <v>24</v>
      </c>
      <c r="G260" s="337">
        <v>21</v>
      </c>
      <c r="H260" s="337">
        <v>0</v>
      </c>
      <c r="I260" s="337">
        <v>0</v>
      </c>
      <c r="J260" s="337">
        <v>0</v>
      </c>
      <c r="K260" s="337">
        <v>21</v>
      </c>
    </row>
    <row r="261" spans="1:11" s="14" customFormat="1" ht="14.25" customHeight="1" x14ac:dyDescent="0.25">
      <c r="A261" s="337" t="s">
        <v>78</v>
      </c>
      <c r="B261" s="336" t="s">
        <v>582</v>
      </c>
      <c r="C261" s="337">
        <v>150</v>
      </c>
      <c r="D261" s="337">
        <v>50</v>
      </c>
      <c r="E261" s="337">
        <v>0</v>
      </c>
      <c r="F261" s="337">
        <v>50</v>
      </c>
      <c r="G261" s="337">
        <v>0</v>
      </c>
      <c r="H261" s="337">
        <v>0</v>
      </c>
      <c r="I261" s="337">
        <v>0</v>
      </c>
      <c r="J261" s="337">
        <v>0</v>
      </c>
      <c r="K261" s="337">
        <v>0</v>
      </c>
    </row>
    <row r="262" spans="1:11" s="14" customFormat="1" ht="14.25" customHeight="1" x14ac:dyDescent="0.25">
      <c r="A262" s="337" t="s">
        <v>78</v>
      </c>
      <c r="B262" s="336" t="s">
        <v>583</v>
      </c>
      <c r="C262" s="337">
        <v>180</v>
      </c>
      <c r="D262" s="337">
        <v>76</v>
      </c>
      <c r="E262" s="337">
        <v>0</v>
      </c>
      <c r="F262" s="337">
        <v>76</v>
      </c>
      <c r="G262" s="337">
        <v>0</v>
      </c>
      <c r="H262" s="337">
        <v>0</v>
      </c>
      <c r="I262" s="337">
        <v>0</v>
      </c>
      <c r="J262" s="337">
        <v>0</v>
      </c>
      <c r="K262" s="337">
        <v>0</v>
      </c>
    </row>
    <row r="263" spans="1:11" s="14" customFormat="1" ht="14.25" customHeight="1" x14ac:dyDescent="0.25">
      <c r="A263" s="337" t="s">
        <v>78</v>
      </c>
      <c r="B263" s="336" t="s">
        <v>278</v>
      </c>
      <c r="C263" s="337">
        <v>24</v>
      </c>
      <c r="D263" s="337">
        <v>23</v>
      </c>
      <c r="E263" s="337">
        <v>0</v>
      </c>
      <c r="F263" s="337">
        <v>23</v>
      </c>
      <c r="G263" s="337">
        <v>13</v>
      </c>
      <c r="H263" s="337">
        <v>0</v>
      </c>
      <c r="I263" s="337">
        <v>2</v>
      </c>
      <c r="J263" s="337">
        <v>0</v>
      </c>
      <c r="K263" s="337">
        <v>15</v>
      </c>
    </row>
    <row r="264" spans="1:11" s="14" customFormat="1" ht="14.25" customHeight="1" x14ac:dyDescent="0.25">
      <c r="A264" s="337" t="s">
        <v>78</v>
      </c>
      <c r="B264" s="336" t="s">
        <v>279</v>
      </c>
      <c r="C264" s="337">
        <v>10</v>
      </c>
      <c r="D264" s="337">
        <v>0</v>
      </c>
      <c r="E264" s="337">
        <v>10</v>
      </c>
      <c r="F264" s="337">
        <v>10</v>
      </c>
      <c r="G264" s="337">
        <v>0</v>
      </c>
      <c r="H264" s="337">
        <v>0</v>
      </c>
      <c r="I264" s="337">
        <v>6</v>
      </c>
      <c r="J264" s="337">
        <v>0</v>
      </c>
      <c r="K264" s="337">
        <v>6</v>
      </c>
    </row>
    <row r="265" spans="1:11" s="14" customFormat="1" ht="14.25" customHeight="1" x14ac:dyDescent="0.25">
      <c r="A265" s="337" t="s">
        <v>78</v>
      </c>
      <c r="B265" s="336" t="s">
        <v>429</v>
      </c>
      <c r="C265" s="337">
        <v>35</v>
      </c>
      <c r="D265" s="337">
        <v>34</v>
      </c>
      <c r="E265" s="337">
        <v>0</v>
      </c>
      <c r="F265" s="337">
        <v>34</v>
      </c>
      <c r="G265" s="337">
        <v>22</v>
      </c>
      <c r="H265" s="337">
        <v>0</v>
      </c>
      <c r="I265" s="337">
        <v>4</v>
      </c>
      <c r="J265" s="337">
        <v>0</v>
      </c>
      <c r="K265" s="337">
        <v>26</v>
      </c>
    </row>
    <row r="266" spans="1:11" s="14" customFormat="1" ht="14.25" customHeight="1" x14ac:dyDescent="0.25">
      <c r="A266" s="337" t="s">
        <v>78</v>
      </c>
      <c r="B266" s="336" t="s">
        <v>430</v>
      </c>
      <c r="C266" s="337">
        <v>35</v>
      </c>
      <c r="D266" s="337">
        <v>37</v>
      </c>
      <c r="E266" s="337">
        <v>0</v>
      </c>
      <c r="F266" s="337">
        <v>37</v>
      </c>
      <c r="G266" s="337">
        <v>31</v>
      </c>
      <c r="H266" s="337">
        <v>0</v>
      </c>
      <c r="I266" s="337">
        <v>4</v>
      </c>
      <c r="J266" s="337">
        <v>0</v>
      </c>
      <c r="K266" s="337">
        <v>35</v>
      </c>
    </row>
    <row r="267" spans="1:11" s="14" customFormat="1" ht="14.25" customHeight="1" x14ac:dyDescent="0.25">
      <c r="A267" s="337" t="s">
        <v>78</v>
      </c>
      <c r="B267" s="336" t="s">
        <v>584</v>
      </c>
      <c r="C267" s="337">
        <v>240</v>
      </c>
      <c r="D267" s="337">
        <v>53</v>
      </c>
      <c r="E267" s="337">
        <v>0</v>
      </c>
      <c r="F267" s="337">
        <v>53</v>
      </c>
      <c r="G267" s="337">
        <v>0</v>
      </c>
      <c r="H267" s="337">
        <v>0</v>
      </c>
      <c r="I267" s="337">
        <v>0</v>
      </c>
      <c r="J267" s="337">
        <v>0</v>
      </c>
      <c r="K267" s="337">
        <v>0</v>
      </c>
    </row>
    <row r="268" spans="1:11" s="14" customFormat="1" ht="14.25" customHeight="1" x14ac:dyDescent="0.25">
      <c r="A268" s="337" t="s">
        <v>78</v>
      </c>
      <c r="B268" s="336" t="s">
        <v>585</v>
      </c>
      <c r="C268" s="337">
        <v>288</v>
      </c>
      <c r="D268" s="337">
        <v>191</v>
      </c>
      <c r="E268" s="337">
        <v>0</v>
      </c>
      <c r="F268" s="337">
        <v>191</v>
      </c>
      <c r="G268" s="337">
        <v>189</v>
      </c>
      <c r="H268" s="337">
        <v>0</v>
      </c>
      <c r="I268" s="337">
        <v>0</v>
      </c>
      <c r="J268" s="337">
        <v>0</v>
      </c>
      <c r="K268" s="337">
        <v>189</v>
      </c>
    </row>
    <row r="269" spans="1:11" s="14" customFormat="1" ht="14.25" customHeight="1" x14ac:dyDescent="0.25">
      <c r="A269" s="337" t="s">
        <v>78</v>
      </c>
      <c r="B269" s="336" t="s">
        <v>431</v>
      </c>
      <c r="C269" s="337">
        <v>750</v>
      </c>
      <c r="D269" s="337">
        <v>169</v>
      </c>
      <c r="E269" s="337">
        <v>132</v>
      </c>
      <c r="F269" s="337">
        <v>301</v>
      </c>
      <c r="G269" s="337">
        <v>110</v>
      </c>
      <c r="H269" s="337">
        <v>0</v>
      </c>
      <c r="I269" s="337">
        <v>0</v>
      </c>
      <c r="J269" s="337">
        <v>0</v>
      </c>
      <c r="K269" s="337">
        <v>110</v>
      </c>
    </row>
    <row r="270" spans="1:11" s="14" customFormat="1" ht="14.25" customHeight="1" x14ac:dyDescent="0.25">
      <c r="A270" s="337" t="s">
        <v>80</v>
      </c>
      <c r="B270" s="336" t="s">
        <v>432</v>
      </c>
      <c r="C270" s="337">
        <v>33</v>
      </c>
      <c r="D270" s="337">
        <v>90</v>
      </c>
      <c r="E270" s="337">
        <v>0</v>
      </c>
      <c r="F270" s="337">
        <v>90</v>
      </c>
      <c r="G270" s="337">
        <v>24</v>
      </c>
      <c r="H270" s="337">
        <v>0</v>
      </c>
      <c r="I270" s="337">
        <v>0</v>
      </c>
      <c r="J270" s="337">
        <v>0</v>
      </c>
      <c r="K270" s="337">
        <v>24</v>
      </c>
    </row>
    <row r="271" spans="1:11" s="14" customFormat="1" ht="14.25" customHeight="1" x14ac:dyDescent="0.25">
      <c r="A271" s="337" t="s">
        <v>80</v>
      </c>
      <c r="B271" s="336" t="s">
        <v>586</v>
      </c>
      <c r="C271" s="365">
        <v>38</v>
      </c>
      <c r="D271" s="337">
        <v>38</v>
      </c>
      <c r="E271" s="337">
        <v>0</v>
      </c>
      <c r="F271" s="337">
        <v>38</v>
      </c>
      <c r="G271" s="337">
        <v>32</v>
      </c>
      <c r="H271" s="337">
        <v>0</v>
      </c>
      <c r="I271" s="337">
        <v>0</v>
      </c>
      <c r="J271" s="337">
        <v>0</v>
      </c>
      <c r="K271" s="337">
        <v>32</v>
      </c>
    </row>
    <row r="272" spans="1:11" s="14" customFormat="1" ht="14.25" customHeight="1" x14ac:dyDescent="0.25">
      <c r="A272" s="337" t="s">
        <v>80</v>
      </c>
      <c r="B272" s="336" t="s">
        <v>587</v>
      </c>
      <c r="C272" s="365">
        <v>28</v>
      </c>
      <c r="D272" s="337">
        <v>28</v>
      </c>
      <c r="E272" s="337">
        <v>0</v>
      </c>
      <c r="F272" s="337">
        <v>28</v>
      </c>
      <c r="G272" s="337">
        <v>19</v>
      </c>
      <c r="H272" s="337">
        <v>0</v>
      </c>
      <c r="I272" s="337">
        <v>0</v>
      </c>
      <c r="J272" s="337">
        <v>0</v>
      </c>
      <c r="K272" s="337">
        <v>19</v>
      </c>
    </row>
    <row r="273" spans="1:11" s="14" customFormat="1" ht="14.25" customHeight="1" x14ac:dyDescent="0.25">
      <c r="A273" s="337" t="s">
        <v>82</v>
      </c>
      <c r="B273" s="336" t="s">
        <v>435</v>
      </c>
      <c r="C273" s="337">
        <v>32</v>
      </c>
      <c r="D273" s="337">
        <v>32</v>
      </c>
      <c r="E273" s="337">
        <v>0</v>
      </c>
      <c r="F273" s="337">
        <v>32</v>
      </c>
      <c r="G273" s="337">
        <v>28</v>
      </c>
      <c r="H273" s="337">
        <v>0</v>
      </c>
      <c r="I273" s="337">
        <v>0</v>
      </c>
      <c r="J273" s="337">
        <v>0</v>
      </c>
      <c r="K273" s="337">
        <v>28</v>
      </c>
    </row>
    <row r="274" spans="1:11" s="14" customFormat="1" ht="14.25" customHeight="1" x14ac:dyDescent="0.25">
      <c r="A274" s="337" t="s">
        <v>84</v>
      </c>
      <c r="B274" s="336" t="s">
        <v>588</v>
      </c>
      <c r="C274" s="337">
        <v>150</v>
      </c>
      <c r="D274" s="337">
        <v>102</v>
      </c>
      <c r="E274" s="337">
        <v>0</v>
      </c>
      <c r="F274" s="337">
        <v>102</v>
      </c>
      <c r="G274" s="337">
        <v>42</v>
      </c>
      <c r="H274" s="337">
        <v>2</v>
      </c>
      <c r="I274" s="337">
        <v>48</v>
      </c>
      <c r="J274" s="337">
        <v>0</v>
      </c>
      <c r="K274" s="337">
        <v>92</v>
      </c>
    </row>
    <row r="275" spans="1:11" s="14" customFormat="1" ht="14.25" customHeight="1" x14ac:dyDescent="0.25">
      <c r="A275" s="337" t="s">
        <v>84</v>
      </c>
      <c r="B275" s="336" t="s">
        <v>436</v>
      </c>
      <c r="C275" s="337">
        <v>80</v>
      </c>
      <c r="D275" s="337">
        <v>77</v>
      </c>
      <c r="E275" s="337">
        <v>0</v>
      </c>
      <c r="F275" s="337">
        <v>77</v>
      </c>
      <c r="G275" s="337">
        <v>18</v>
      </c>
      <c r="H275" s="337">
        <v>0</v>
      </c>
      <c r="I275" s="337">
        <v>0</v>
      </c>
      <c r="J275" s="337">
        <v>0</v>
      </c>
      <c r="K275" s="337">
        <v>18</v>
      </c>
    </row>
    <row r="276" spans="1:11" s="14" customFormat="1" ht="14.25" customHeight="1" x14ac:dyDescent="0.25">
      <c r="A276" s="337" t="s">
        <v>84</v>
      </c>
      <c r="B276" s="336" t="s">
        <v>735</v>
      </c>
      <c r="C276" s="337">
        <v>138</v>
      </c>
      <c r="D276" s="337">
        <v>0</v>
      </c>
      <c r="E276" s="337">
        <v>0</v>
      </c>
      <c r="F276" s="337">
        <v>0</v>
      </c>
      <c r="G276" s="337">
        <v>0</v>
      </c>
      <c r="H276" s="337">
        <v>0</v>
      </c>
      <c r="I276" s="337">
        <v>0</v>
      </c>
      <c r="J276" s="337">
        <v>0</v>
      </c>
      <c r="K276" s="337">
        <v>0</v>
      </c>
    </row>
    <row r="277" spans="1:11" s="14" customFormat="1" ht="14.25" customHeight="1" x14ac:dyDescent="0.25">
      <c r="A277" s="337" t="s">
        <v>84</v>
      </c>
      <c r="B277" s="336" t="s">
        <v>438</v>
      </c>
      <c r="C277" s="337">
        <v>40</v>
      </c>
      <c r="D277" s="337">
        <v>40</v>
      </c>
      <c r="E277" s="337">
        <v>0</v>
      </c>
      <c r="F277" s="337">
        <v>40</v>
      </c>
      <c r="G277" s="337">
        <v>0</v>
      </c>
      <c r="H277" s="337">
        <v>0</v>
      </c>
      <c r="I277" s="337">
        <v>21</v>
      </c>
      <c r="J277" s="337">
        <v>0</v>
      </c>
      <c r="K277" s="337">
        <v>21</v>
      </c>
    </row>
    <row r="278" spans="1:11" s="14" customFormat="1" ht="14.25" customHeight="1" x14ac:dyDescent="0.25">
      <c r="A278" s="337" t="s">
        <v>86</v>
      </c>
      <c r="B278" s="336" t="s">
        <v>439</v>
      </c>
      <c r="C278" s="337">
        <v>45</v>
      </c>
      <c r="D278" s="337">
        <v>45</v>
      </c>
      <c r="E278" s="337">
        <v>0</v>
      </c>
      <c r="F278" s="337">
        <v>45</v>
      </c>
      <c r="G278" s="337">
        <v>34</v>
      </c>
      <c r="H278" s="337">
        <v>0</v>
      </c>
      <c r="I278" s="337">
        <v>4</v>
      </c>
      <c r="J278" s="337">
        <v>0</v>
      </c>
      <c r="K278" s="337">
        <v>38</v>
      </c>
    </row>
    <row r="279" spans="1:11" s="14" customFormat="1" ht="14.25" customHeight="1" x14ac:dyDescent="0.25">
      <c r="A279" s="337" t="s">
        <v>86</v>
      </c>
      <c r="B279" s="336" t="s">
        <v>280</v>
      </c>
      <c r="C279" s="337">
        <v>40</v>
      </c>
      <c r="D279" s="337">
        <v>36</v>
      </c>
      <c r="E279" s="337">
        <v>0</v>
      </c>
      <c r="F279" s="337">
        <v>36</v>
      </c>
      <c r="G279" s="337">
        <v>20</v>
      </c>
      <c r="H279" s="337">
        <v>13</v>
      </c>
      <c r="I279" s="337">
        <v>0</v>
      </c>
      <c r="J279" s="337">
        <v>0</v>
      </c>
      <c r="K279" s="337">
        <v>33</v>
      </c>
    </row>
    <row r="280" spans="1:11" s="14" customFormat="1" ht="14.25" customHeight="1" x14ac:dyDescent="0.25">
      <c r="A280" s="337" t="s">
        <v>86</v>
      </c>
      <c r="B280" s="336" t="s">
        <v>440</v>
      </c>
      <c r="C280" s="337">
        <v>80</v>
      </c>
      <c r="D280" s="337">
        <v>57</v>
      </c>
      <c r="E280" s="337">
        <v>0</v>
      </c>
      <c r="F280" s="337">
        <v>57</v>
      </c>
      <c r="G280" s="337">
        <v>9</v>
      </c>
      <c r="H280" s="337">
        <v>29</v>
      </c>
      <c r="I280" s="337">
        <v>0</v>
      </c>
      <c r="J280" s="337">
        <v>0</v>
      </c>
      <c r="K280" s="337">
        <v>38</v>
      </c>
    </row>
    <row r="281" spans="1:11" s="14" customFormat="1" ht="14.25" customHeight="1" x14ac:dyDescent="0.25">
      <c r="A281" s="337" t="s">
        <v>86</v>
      </c>
      <c r="B281" s="336" t="s">
        <v>281</v>
      </c>
      <c r="C281" s="337">
        <v>52</v>
      </c>
      <c r="D281" s="337">
        <v>47</v>
      </c>
      <c r="E281" s="337">
        <v>0</v>
      </c>
      <c r="F281" s="337">
        <v>47</v>
      </c>
      <c r="G281" s="337">
        <v>0</v>
      </c>
      <c r="H281" s="337">
        <v>0</v>
      </c>
      <c r="I281" s="337">
        <v>50</v>
      </c>
      <c r="J281" s="337">
        <v>0</v>
      </c>
      <c r="K281" s="337">
        <v>50</v>
      </c>
    </row>
    <row r="282" spans="1:11" s="14" customFormat="1" ht="14.25" customHeight="1" x14ac:dyDescent="0.25">
      <c r="A282" s="337" t="s">
        <v>86</v>
      </c>
      <c r="B282" s="336" t="s">
        <v>441</v>
      </c>
      <c r="C282" s="337">
        <v>44</v>
      </c>
      <c r="D282" s="337">
        <v>44</v>
      </c>
      <c r="E282" s="337">
        <v>0</v>
      </c>
      <c r="F282" s="337">
        <v>44</v>
      </c>
      <c r="G282" s="337">
        <v>20</v>
      </c>
      <c r="H282" s="337">
        <v>0</v>
      </c>
      <c r="I282" s="337">
        <v>6</v>
      </c>
      <c r="J282" s="337">
        <v>0</v>
      </c>
      <c r="K282" s="337">
        <v>26</v>
      </c>
    </row>
    <row r="283" spans="1:11" s="14" customFormat="1" ht="14.25" customHeight="1" x14ac:dyDescent="0.25">
      <c r="A283" s="337" t="s">
        <v>86</v>
      </c>
      <c r="B283" s="336" t="s">
        <v>442</v>
      </c>
      <c r="C283" s="337">
        <v>45</v>
      </c>
      <c r="D283" s="337">
        <v>39</v>
      </c>
      <c r="E283" s="337">
        <v>0</v>
      </c>
      <c r="F283" s="337">
        <v>39</v>
      </c>
      <c r="G283" s="337">
        <v>0</v>
      </c>
      <c r="H283" s="337">
        <v>0</v>
      </c>
      <c r="I283" s="337">
        <v>27</v>
      </c>
      <c r="J283" s="337">
        <v>0</v>
      </c>
      <c r="K283" s="337">
        <v>27</v>
      </c>
    </row>
    <row r="284" spans="1:11" s="14" customFormat="1" ht="14.25" customHeight="1" x14ac:dyDescent="0.25">
      <c r="A284" s="337" t="s">
        <v>86</v>
      </c>
      <c r="B284" s="336" t="s">
        <v>443</v>
      </c>
      <c r="C284" s="337">
        <v>32</v>
      </c>
      <c r="D284" s="337">
        <v>26</v>
      </c>
      <c r="E284" s="337">
        <v>0</v>
      </c>
      <c r="F284" s="337">
        <v>26</v>
      </c>
      <c r="G284" s="337">
        <v>6</v>
      </c>
      <c r="H284" s="337">
        <v>0</v>
      </c>
      <c r="I284" s="337">
        <v>18</v>
      </c>
      <c r="J284" s="337">
        <v>0</v>
      </c>
      <c r="K284" s="337">
        <v>24</v>
      </c>
    </row>
    <row r="285" spans="1:11" s="14" customFormat="1" ht="14.25" customHeight="1" x14ac:dyDescent="0.25">
      <c r="A285" s="337" t="s">
        <v>86</v>
      </c>
      <c r="B285" s="336" t="s">
        <v>444</v>
      </c>
      <c r="C285" s="337">
        <v>40</v>
      </c>
      <c r="D285" s="337">
        <v>40</v>
      </c>
      <c r="E285" s="337">
        <v>0</v>
      </c>
      <c r="F285" s="337">
        <v>40</v>
      </c>
      <c r="G285" s="337">
        <v>27</v>
      </c>
      <c r="H285" s="337">
        <v>2</v>
      </c>
      <c r="I285" s="337">
        <v>6</v>
      </c>
      <c r="J285" s="337">
        <v>0</v>
      </c>
      <c r="K285" s="337">
        <v>35</v>
      </c>
    </row>
    <row r="286" spans="1:11" s="14" customFormat="1" ht="14.25" customHeight="1" x14ac:dyDescent="0.25">
      <c r="A286" s="337" t="s">
        <v>88</v>
      </c>
      <c r="B286" s="336" t="s">
        <v>445</v>
      </c>
      <c r="C286" s="337">
        <v>15</v>
      </c>
      <c r="D286" s="337">
        <v>14</v>
      </c>
      <c r="E286" s="337">
        <v>0</v>
      </c>
      <c r="F286" s="337">
        <v>14</v>
      </c>
      <c r="G286" s="337">
        <v>9</v>
      </c>
      <c r="H286" s="337">
        <v>0</v>
      </c>
      <c r="I286" s="337">
        <v>0</v>
      </c>
      <c r="J286" s="337">
        <v>0</v>
      </c>
      <c r="K286" s="337">
        <v>9</v>
      </c>
    </row>
    <row r="287" spans="1:11" s="14" customFormat="1" ht="14.25" customHeight="1" x14ac:dyDescent="0.25">
      <c r="A287" s="337" t="s">
        <v>90</v>
      </c>
      <c r="B287" s="336" t="s">
        <v>446</v>
      </c>
      <c r="C287" s="337">
        <v>24</v>
      </c>
      <c r="D287" s="337">
        <v>17</v>
      </c>
      <c r="E287" s="337">
        <v>0</v>
      </c>
      <c r="F287" s="337">
        <v>17</v>
      </c>
      <c r="G287" s="337">
        <v>11</v>
      </c>
      <c r="H287" s="337">
        <v>0</v>
      </c>
      <c r="I287" s="337">
        <v>0</v>
      </c>
      <c r="J287" s="337">
        <v>0</v>
      </c>
      <c r="K287" s="337">
        <v>11</v>
      </c>
    </row>
    <row r="288" spans="1:11" s="14" customFormat="1" ht="14.25" customHeight="1" x14ac:dyDescent="0.25">
      <c r="A288" s="337" t="s">
        <v>90</v>
      </c>
      <c r="B288" s="336" t="s">
        <v>282</v>
      </c>
      <c r="C288" s="337">
        <v>48</v>
      </c>
      <c r="D288" s="337">
        <v>23</v>
      </c>
      <c r="E288" s="337">
        <v>0</v>
      </c>
      <c r="F288" s="337">
        <v>23</v>
      </c>
      <c r="G288" s="337">
        <v>33</v>
      </c>
      <c r="H288" s="337">
        <v>0</v>
      </c>
      <c r="I288" s="337">
        <v>0</v>
      </c>
      <c r="J288" s="337">
        <v>0</v>
      </c>
      <c r="K288" s="337">
        <v>33</v>
      </c>
    </row>
    <row r="289" spans="1:11" s="14" customFormat="1" ht="14.25" customHeight="1" x14ac:dyDescent="0.25">
      <c r="A289" s="337" t="s">
        <v>90</v>
      </c>
      <c r="B289" s="336" t="s">
        <v>447</v>
      </c>
      <c r="C289" s="337">
        <v>18</v>
      </c>
      <c r="D289" s="337">
        <v>18</v>
      </c>
      <c r="E289" s="337">
        <v>0</v>
      </c>
      <c r="F289" s="337">
        <v>18</v>
      </c>
      <c r="G289" s="337">
        <v>8</v>
      </c>
      <c r="H289" s="337">
        <v>0</v>
      </c>
      <c r="I289" s="337">
        <v>0</v>
      </c>
      <c r="J289" s="337">
        <v>0</v>
      </c>
      <c r="K289" s="337">
        <v>8</v>
      </c>
    </row>
    <row r="290" spans="1:11" s="14" customFormat="1" ht="14.25" customHeight="1" x14ac:dyDescent="0.25">
      <c r="A290" s="337" t="s">
        <v>90</v>
      </c>
      <c r="B290" s="336" t="s">
        <v>283</v>
      </c>
      <c r="C290" s="337">
        <v>32</v>
      </c>
      <c r="D290" s="337">
        <v>32</v>
      </c>
      <c r="E290" s="337">
        <v>0</v>
      </c>
      <c r="F290" s="337">
        <v>32</v>
      </c>
      <c r="G290" s="337">
        <v>21</v>
      </c>
      <c r="H290" s="337">
        <v>0</v>
      </c>
      <c r="I290" s="337">
        <v>0</v>
      </c>
      <c r="J290" s="337">
        <v>0</v>
      </c>
      <c r="K290" s="337">
        <v>21</v>
      </c>
    </row>
    <row r="291" spans="1:11" s="14" customFormat="1" ht="14.25" customHeight="1" x14ac:dyDescent="0.25">
      <c r="A291" s="367" t="s">
        <v>90</v>
      </c>
      <c r="B291" s="366" t="s">
        <v>448</v>
      </c>
      <c r="C291" s="367">
        <v>24</v>
      </c>
      <c r="D291" s="367">
        <v>23</v>
      </c>
      <c r="E291" s="367">
        <v>0</v>
      </c>
      <c r="F291" s="367">
        <v>23</v>
      </c>
      <c r="G291" s="367">
        <v>20</v>
      </c>
      <c r="H291" s="367">
        <v>0</v>
      </c>
      <c r="I291" s="367">
        <v>0</v>
      </c>
      <c r="J291" s="367">
        <v>0</v>
      </c>
      <c r="K291" s="367">
        <v>20</v>
      </c>
    </row>
    <row r="292" spans="1:11" ht="13.8" thickBot="1" x14ac:dyDescent="0.3">
      <c r="A292" s="378"/>
      <c r="B292" s="99" t="s">
        <v>456</v>
      </c>
      <c r="C292" s="284">
        <f t="shared" ref="C292:K292" si="0">SUM(C6:C291)</f>
        <v>15784</v>
      </c>
      <c r="D292" s="284">
        <f t="shared" si="0"/>
        <v>9620</v>
      </c>
      <c r="E292" s="284">
        <f t="shared" si="0"/>
        <v>807</v>
      </c>
      <c r="F292" s="284">
        <f t="shared" si="0"/>
        <v>10427</v>
      </c>
      <c r="G292" s="284">
        <f t="shared" si="0"/>
        <v>5752</v>
      </c>
      <c r="H292" s="284">
        <f t="shared" si="0"/>
        <v>890</v>
      </c>
      <c r="I292" s="284">
        <f t="shared" si="0"/>
        <v>564</v>
      </c>
      <c r="J292" s="284">
        <f t="shared" si="0"/>
        <v>37</v>
      </c>
      <c r="K292" s="284">
        <f t="shared" si="0"/>
        <v>7243</v>
      </c>
    </row>
    <row r="293" spans="1:11" s="151" customFormat="1" ht="13.8" thickTop="1" x14ac:dyDescent="0.25">
      <c r="A293" s="147"/>
    </row>
    <row r="294" spans="1:11" s="151" customFormat="1" x14ac:dyDescent="0.25">
      <c r="A294" s="147"/>
      <c r="B294" s="390" t="s">
        <v>734</v>
      </c>
    </row>
    <row r="295" spans="1:11" s="151" customFormat="1" x14ac:dyDescent="0.25">
      <c r="A295" s="147"/>
      <c r="B295" s="2"/>
    </row>
    <row r="296" spans="1:11" x14ac:dyDescent="0.25">
      <c r="A296" s="379" t="s">
        <v>747</v>
      </c>
    </row>
    <row r="297" spans="1:11" x14ac:dyDescent="0.25">
      <c r="A297" s="380" t="s">
        <v>737</v>
      </c>
    </row>
    <row r="298" spans="1:11" x14ac:dyDescent="0.25">
      <c r="C298" s="237"/>
      <c r="H298" s="237"/>
    </row>
    <row r="299" spans="1:11" x14ac:dyDescent="0.25">
      <c r="E299" s="126"/>
      <c r="F299" s="282"/>
      <c r="G299" s="282"/>
      <c r="H299" s="282"/>
    </row>
    <row r="300" spans="1:11" x14ac:dyDescent="0.25">
      <c r="F300" s="282"/>
      <c r="G300" s="283"/>
      <c r="H300" s="283"/>
    </row>
    <row r="301" spans="1:11" x14ac:dyDescent="0.25">
      <c r="F301" s="282"/>
      <c r="G301" s="283"/>
      <c r="H301" s="283"/>
    </row>
    <row r="302" spans="1:11" x14ac:dyDescent="0.25">
      <c r="F302" s="282"/>
      <c r="G302" s="283"/>
      <c r="H302" s="283"/>
    </row>
    <row r="303" spans="1:11" x14ac:dyDescent="0.25">
      <c r="F303" s="282"/>
      <c r="G303" s="283"/>
      <c r="H303" s="283"/>
    </row>
    <row r="304" spans="1:11" x14ac:dyDescent="0.25">
      <c r="F304" s="282"/>
      <c r="G304" s="282"/>
      <c r="H304" s="282"/>
    </row>
  </sheetData>
  <mergeCells count="3">
    <mergeCell ref="D3:F4"/>
    <mergeCell ref="G4:K4"/>
    <mergeCell ref="A2:B2"/>
  </mergeCells>
  <conditionalFormatting sqref="A6:K292">
    <cfRule type="expression" dxfId="8" priority="3">
      <formula>MOD(ROW(),2)=1</formula>
    </cfRule>
  </conditionalFormatting>
  <hyperlinks>
    <hyperlink ref="A2" location="TOC!A1" display="Return to Table of Contents"/>
  </hyperlinks>
  <pageMargins left="0.25" right="0.25" top="0.75" bottom="0.75" header="0.3" footer="0.3"/>
  <pageSetup scale="65" fitToHeight="0" pageOrder="overThenDown" orientation="portrait" r:id="rId1"/>
  <headerFooter>
    <oddHeader>&amp;L2011-12 and 2012-13 &amp;"Arial,Italic"Survey of Allied Dental Education&amp;"Arial,Regular"
Report 2: Dental Assisting Education Programs</oddHeader>
  </headerFooter>
  <rowBreaks count="4" manualBreakCount="4">
    <brk id="50" max="10" man="1"/>
    <brk id="107" max="10" man="1"/>
    <brk id="169" max="10" man="1"/>
    <brk id="229"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7"/>
  <sheetViews>
    <sheetView zoomScaleNormal="100" workbookViewId="0">
      <pane xSplit="2" ySplit="5" topLeftCell="C66" activePane="bottomRight" state="frozen"/>
      <selection pane="topRight" activeCell="C1" sqref="C1"/>
      <selection pane="bottomLeft" activeCell="A6" sqref="A6"/>
      <selection pane="bottomRight"/>
    </sheetView>
  </sheetViews>
  <sheetFormatPr defaultColWidth="9.109375" defaultRowHeight="13.2" x14ac:dyDescent="0.25"/>
  <cols>
    <col min="1" max="1" width="5" style="2" customWidth="1"/>
    <col min="2" max="2" width="56.44140625" style="3" customWidth="1"/>
    <col min="3" max="3" width="11.6640625" style="69" customWidth="1"/>
    <col min="4" max="4" width="9.5546875" style="69" bestFit="1" customWidth="1"/>
    <col min="5" max="5" width="9.44140625" style="69" bestFit="1" customWidth="1"/>
    <col min="6" max="6" width="7.6640625" style="69" customWidth="1"/>
    <col min="7" max="7" width="8.44140625" style="69" customWidth="1"/>
    <col min="8" max="8" width="11.109375" style="69" customWidth="1"/>
    <col min="9" max="9" width="11" style="69" customWidth="1"/>
    <col min="10" max="10" width="8.109375" style="69" customWidth="1"/>
    <col min="11" max="11" width="11.5546875" style="69" customWidth="1"/>
    <col min="12" max="16384" width="9.109375" style="3"/>
  </cols>
  <sheetData>
    <row r="1" spans="1:12" x14ac:dyDescent="0.25">
      <c r="A1" s="2" t="s">
        <v>143</v>
      </c>
    </row>
    <row r="2" spans="1:12" x14ac:dyDescent="0.25">
      <c r="A2" s="408" t="s">
        <v>10</v>
      </c>
      <c r="B2" s="408"/>
    </row>
    <row r="3" spans="1:12" x14ac:dyDescent="0.25">
      <c r="A3" s="36"/>
      <c r="B3" s="36"/>
      <c r="C3" s="225"/>
      <c r="D3" s="426" t="s">
        <v>495</v>
      </c>
      <c r="E3" s="426"/>
      <c r="F3" s="426"/>
      <c r="G3" s="335"/>
      <c r="H3" s="335"/>
      <c r="I3" s="335"/>
      <c r="J3" s="335"/>
      <c r="K3" s="335"/>
    </row>
    <row r="4" spans="1:12" ht="12.75" customHeight="1" x14ac:dyDescent="0.25">
      <c r="A4" s="372"/>
      <c r="B4" s="36"/>
      <c r="C4" s="225"/>
      <c r="D4" s="426"/>
      <c r="E4" s="426"/>
      <c r="F4" s="426"/>
      <c r="G4" s="427" t="s">
        <v>765</v>
      </c>
      <c r="H4" s="427"/>
      <c r="I4" s="427"/>
      <c r="J4" s="427"/>
      <c r="K4" s="427"/>
    </row>
    <row r="5" spans="1:12" s="39" customFormat="1" ht="21" x14ac:dyDescent="0.25">
      <c r="A5" s="377" t="s">
        <v>178</v>
      </c>
      <c r="B5" s="98" t="s">
        <v>179</v>
      </c>
      <c r="C5" s="334" t="s">
        <v>496</v>
      </c>
      <c r="D5" s="334" t="s">
        <v>497</v>
      </c>
      <c r="E5" s="334" t="s">
        <v>498</v>
      </c>
      <c r="F5" s="334" t="s">
        <v>456</v>
      </c>
      <c r="G5" s="334" t="s">
        <v>794</v>
      </c>
      <c r="H5" s="334" t="s">
        <v>796</v>
      </c>
      <c r="I5" s="334" t="s">
        <v>795</v>
      </c>
      <c r="J5" s="334" t="s">
        <v>184</v>
      </c>
      <c r="K5" s="334" t="s">
        <v>500</v>
      </c>
    </row>
    <row r="6" spans="1:12" s="352" customFormat="1" ht="14.25" customHeight="1" x14ac:dyDescent="0.25">
      <c r="A6" s="337" t="s">
        <v>44</v>
      </c>
      <c r="B6" s="336" t="s">
        <v>215</v>
      </c>
      <c r="C6" s="337">
        <v>150</v>
      </c>
      <c r="D6" s="337">
        <v>57</v>
      </c>
      <c r="E6" s="337">
        <v>0</v>
      </c>
      <c r="F6" s="337">
        <v>57</v>
      </c>
      <c r="G6" s="337">
        <v>47</v>
      </c>
      <c r="H6" s="337">
        <v>0</v>
      </c>
      <c r="I6" s="337">
        <v>0</v>
      </c>
      <c r="J6" s="337">
        <v>0</v>
      </c>
      <c r="K6" s="337">
        <v>47</v>
      </c>
    </row>
    <row r="7" spans="1:12" s="14" customFormat="1" ht="14.25" customHeight="1" x14ac:dyDescent="0.25">
      <c r="A7" s="337" t="s">
        <v>44</v>
      </c>
      <c r="B7" s="336" t="s">
        <v>285</v>
      </c>
      <c r="C7" s="337">
        <v>20</v>
      </c>
      <c r="D7" s="337">
        <v>20</v>
      </c>
      <c r="E7" s="337">
        <v>0</v>
      </c>
      <c r="F7" s="337">
        <v>20</v>
      </c>
      <c r="G7" s="337">
        <v>12</v>
      </c>
      <c r="H7" s="337">
        <v>0</v>
      </c>
      <c r="I7" s="337">
        <v>0</v>
      </c>
      <c r="J7" s="337">
        <v>0</v>
      </c>
      <c r="K7" s="337">
        <v>12</v>
      </c>
    </row>
    <row r="8" spans="1:12" s="14" customFormat="1" ht="14.25" customHeight="1" x14ac:dyDescent="0.25">
      <c r="A8" s="337" t="s">
        <v>44</v>
      </c>
      <c r="B8" s="336" t="s">
        <v>286</v>
      </c>
      <c r="C8" s="337">
        <v>25</v>
      </c>
      <c r="D8" s="337">
        <v>24</v>
      </c>
      <c r="E8" s="337">
        <v>0</v>
      </c>
      <c r="F8" s="337">
        <v>24</v>
      </c>
      <c r="G8" s="337">
        <v>1</v>
      </c>
      <c r="H8" s="337">
        <v>0</v>
      </c>
      <c r="I8" s="337">
        <v>18</v>
      </c>
      <c r="J8" s="337">
        <v>0</v>
      </c>
      <c r="K8" s="337">
        <v>19</v>
      </c>
    </row>
    <row r="9" spans="1:12" s="14" customFormat="1" ht="14.25" customHeight="1" x14ac:dyDescent="0.25">
      <c r="A9" s="337" t="s">
        <v>44</v>
      </c>
      <c r="B9" s="336" t="s">
        <v>287</v>
      </c>
      <c r="C9" s="337">
        <v>30</v>
      </c>
      <c r="D9" s="337">
        <v>30</v>
      </c>
      <c r="E9" s="337">
        <v>0</v>
      </c>
      <c r="F9" s="337">
        <v>30</v>
      </c>
      <c r="G9" s="337">
        <v>0</v>
      </c>
      <c r="H9" s="337">
        <v>0</v>
      </c>
      <c r="I9" s="337">
        <v>23</v>
      </c>
      <c r="J9" s="337">
        <v>0</v>
      </c>
      <c r="K9" s="337">
        <v>23</v>
      </c>
    </row>
    <row r="10" spans="1:12" s="14" customFormat="1" ht="14.25" customHeight="1" x14ac:dyDescent="0.25">
      <c r="A10" s="337" t="s">
        <v>44</v>
      </c>
      <c r="B10" s="336" t="s">
        <v>288</v>
      </c>
      <c r="C10" s="337">
        <v>20</v>
      </c>
      <c r="D10" s="337">
        <v>20</v>
      </c>
      <c r="E10" s="337">
        <v>0</v>
      </c>
      <c r="F10" s="337">
        <v>20</v>
      </c>
      <c r="G10" s="337">
        <v>11</v>
      </c>
      <c r="H10" s="337">
        <v>0</v>
      </c>
      <c r="I10" s="337">
        <v>0</v>
      </c>
      <c r="J10" s="337">
        <v>0</v>
      </c>
      <c r="K10" s="337">
        <v>11</v>
      </c>
    </row>
    <row r="11" spans="1:12" s="14" customFormat="1" ht="14.25" customHeight="1" x14ac:dyDescent="0.25">
      <c r="A11" s="337" t="s">
        <v>44</v>
      </c>
      <c r="B11" s="336" t="s">
        <v>187</v>
      </c>
      <c r="C11" s="337">
        <v>24</v>
      </c>
      <c r="D11" s="337">
        <v>21</v>
      </c>
      <c r="E11" s="337">
        <v>0</v>
      </c>
      <c r="F11" s="337">
        <v>21</v>
      </c>
      <c r="G11" s="337">
        <v>0</v>
      </c>
      <c r="H11" s="337">
        <v>22</v>
      </c>
      <c r="I11" s="337">
        <v>0</v>
      </c>
      <c r="J11" s="337">
        <v>0</v>
      </c>
      <c r="K11" s="337">
        <v>22</v>
      </c>
    </row>
    <row r="12" spans="1:12" s="14" customFormat="1" ht="14.25" customHeight="1" x14ac:dyDescent="0.25">
      <c r="A12" s="337" t="s">
        <v>46</v>
      </c>
      <c r="B12" s="336" t="s">
        <v>289</v>
      </c>
      <c r="C12" s="337">
        <v>18</v>
      </c>
      <c r="D12" s="337">
        <v>18</v>
      </c>
      <c r="E12" s="337">
        <v>0</v>
      </c>
      <c r="F12" s="337">
        <v>18</v>
      </c>
      <c r="G12" s="337">
        <v>3</v>
      </c>
      <c r="H12" s="337">
        <v>7</v>
      </c>
      <c r="I12" s="337">
        <v>0</v>
      </c>
      <c r="J12" s="337">
        <v>0</v>
      </c>
      <c r="K12" s="337">
        <v>10</v>
      </c>
    </row>
    <row r="13" spans="1:12" s="14" customFormat="1" ht="14.25" customHeight="1" x14ac:dyDescent="0.25">
      <c r="A13" s="337" t="s">
        <v>48</v>
      </c>
      <c r="B13" s="336" t="s">
        <v>189</v>
      </c>
      <c r="C13" s="337">
        <v>48</v>
      </c>
      <c r="D13" s="337">
        <v>29</v>
      </c>
      <c r="E13" s="337">
        <v>0</v>
      </c>
      <c r="F13" s="337">
        <v>29</v>
      </c>
      <c r="G13" s="337">
        <v>17</v>
      </c>
      <c r="H13" s="337">
        <v>9</v>
      </c>
      <c r="I13" s="337">
        <v>0</v>
      </c>
      <c r="J13" s="337">
        <v>0</v>
      </c>
      <c r="K13" s="337">
        <v>26</v>
      </c>
    </row>
    <row r="14" spans="1:12" s="14" customFormat="1" ht="14.25" customHeight="1" x14ac:dyDescent="0.25">
      <c r="A14" s="337" t="s">
        <v>48</v>
      </c>
      <c r="B14" s="336" t="s">
        <v>190</v>
      </c>
      <c r="C14" s="337">
        <v>30</v>
      </c>
      <c r="D14" s="337">
        <v>23</v>
      </c>
      <c r="E14" s="337">
        <v>0</v>
      </c>
      <c r="F14" s="337">
        <v>23</v>
      </c>
      <c r="G14" s="337">
        <v>20</v>
      </c>
      <c r="H14" s="337">
        <v>0</v>
      </c>
      <c r="I14" s="337">
        <v>2</v>
      </c>
      <c r="J14" s="337">
        <v>0</v>
      </c>
      <c r="K14" s="337">
        <v>22</v>
      </c>
    </row>
    <row r="15" spans="1:12" s="14" customFormat="1" ht="14.25" customHeight="1" x14ac:dyDescent="0.25">
      <c r="A15" s="337" t="s">
        <v>48</v>
      </c>
      <c r="B15" s="336" t="s">
        <v>191</v>
      </c>
      <c r="C15" s="337">
        <v>66</v>
      </c>
      <c r="D15" s="337">
        <v>4</v>
      </c>
      <c r="E15" s="337">
        <v>0</v>
      </c>
      <c r="F15" s="337">
        <v>4</v>
      </c>
      <c r="G15" s="337">
        <v>34</v>
      </c>
      <c r="H15" s="337">
        <v>1</v>
      </c>
      <c r="I15" s="337">
        <v>0</v>
      </c>
      <c r="J15" s="337">
        <v>0</v>
      </c>
      <c r="K15" s="337">
        <v>35</v>
      </c>
      <c r="L15" s="368"/>
    </row>
    <row r="16" spans="1:12" s="14" customFormat="1" ht="14.25" customHeight="1" x14ac:dyDescent="0.25">
      <c r="A16" s="337" t="s">
        <v>50</v>
      </c>
      <c r="B16" s="336" t="s">
        <v>290</v>
      </c>
      <c r="C16" s="337">
        <v>14</v>
      </c>
      <c r="D16" s="337">
        <v>15</v>
      </c>
      <c r="E16" s="337">
        <v>0</v>
      </c>
      <c r="F16" s="337">
        <v>15</v>
      </c>
      <c r="G16" s="337">
        <v>12</v>
      </c>
      <c r="H16" s="337">
        <v>0</v>
      </c>
      <c r="I16" s="337">
        <v>0</v>
      </c>
      <c r="J16" s="337">
        <v>0</v>
      </c>
      <c r="K16" s="337">
        <v>12</v>
      </c>
    </row>
    <row r="17" spans="1:11" s="14" customFormat="1" ht="14.25" customHeight="1" x14ac:dyDescent="0.25">
      <c r="A17" s="337" t="s">
        <v>50</v>
      </c>
      <c r="B17" s="336" t="s">
        <v>291</v>
      </c>
      <c r="C17" s="337">
        <v>26</v>
      </c>
      <c r="D17" s="337">
        <v>26</v>
      </c>
      <c r="E17" s="337">
        <v>0</v>
      </c>
      <c r="F17" s="337">
        <v>26</v>
      </c>
      <c r="G17" s="337">
        <v>18</v>
      </c>
      <c r="H17" s="337">
        <v>0</v>
      </c>
      <c r="I17" s="337">
        <v>2</v>
      </c>
      <c r="J17" s="337">
        <v>0</v>
      </c>
      <c r="K17" s="337">
        <v>20</v>
      </c>
    </row>
    <row r="18" spans="1:11" s="14" customFormat="1" ht="14.25" customHeight="1" x14ac:dyDescent="0.25">
      <c r="A18" s="337" t="s">
        <v>52</v>
      </c>
      <c r="B18" s="336" t="s">
        <v>192</v>
      </c>
      <c r="C18" s="337">
        <v>45</v>
      </c>
      <c r="D18" s="337">
        <v>43</v>
      </c>
      <c r="E18" s="337">
        <v>0</v>
      </c>
      <c r="F18" s="337">
        <v>43</v>
      </c>
      <c r="G18" s="337">
        <v>27</v>
      </c>
      <c r="H18" s="337">
        <v>0</v>
      </c>
      <c r="I18" s="337">
        <v>1</v>
      </c>
      <c r="J18" s="337">
        <v>0</v>
      </c>
      <c r="K18" s="337">
        <v>28</v>
      </c>
    </row>
    <row r="19" spans="1:11" s="14" customFormat="1" ht="14.25" customHeight="1" x14ac:dyDescent="0.25">
      <c r="A19" s="337" t="s">
        <v>52</v>
      </c>
      <c r="B19" s="336" t="s">
        <v>292</v>
      </c>
      <c r="C19" s="337">
        <v>24</v>
      </c>
      <c r="D19" s="337">
        <v>21</v>
      </c>
      <c r="E19" s="337">
        <v>0</v>
      </c>
      <c r="F19" s="337">
        <v>21</v>
      </c>
      <c r="G19" s="337">
        <v>32</v>
      </c>
      <c r="H19" s="337">
        <v>6</v>
      </c>
      <c r="I19" s="337">
        <v>0</v>
      </c>
      <c r="J19" s="337">
        <v>0</v>
      </c>
      <c r="K19" s="337">
        <v>38</v>
      </c>
    </row>
    <row r="20" spans="1:11" s="14" customFormat="1" ht="14.25" customHeight="1" x14ac:dyDescent="0.25">
      <c r="A20" s="337" t="s">
        <v>52</v>
      </c>
      <c r="B20" s="336" t="s">
        <v>293</v>
      </c>
      <c r="C20" s="337">
        <v>70</v>
      </c>
      <c r="D20" s="337">
        <v>54</v>
      </c>
      <c r="E20" s="337">
        <v>0</v>
      </c>
      <c r="F20" s="337">
        <v>54</v>
      </c>
      <c r="G20" s="337">
        <v>24</v>
      </c>
      <c r="H20" s="337">
        <v>0</v>
      </c>
      <c r="I20" s="337">
        <v>0</v>
      </c>
      <c r="J20" s="337">
        <v>0</v>
      </c>
      <c r="K20" s="337">
        <v>24</v>
      </c>
    </row>
    <row r="21" spans="1:11" s="14" customFormat="1" ht="14.25" customHeight="1" x14ac:dyDescent="0.25">
      <c r="A21" s="337" t="s">
        <v>52</v>
      </c>
      <c r="B21" s="336" t="s">
        <v>294</v>
      </c>
      <c r="C21" s="337">
        <v>40</v>
      </c>
      <c r="D21" s="337">
        <v>20</v>
      </c>
      <c r="E21" s="337">
        <v>19</v>
      </c>
      <c r="F21" s="337">
        <v>39</v>
      </c>
      <c r="G21" s="337">
        <v>19</v>
      </c>
      <c r="H21" s="337">
        <v>0</v>
      </c>
      <c r="I21" s="337">
        <v>8</v>
      </c>
      <c r="J21" s="337">
        <v>0</v>
      </c>
      <c r="K21" s="337">
        <v>27</v>
      </c>
    </row>
    <row r="22" spans="1:11" s="14" customFormat="1" ht="14.25" customHeight="1" x14ac:dyDescent="0.25">
      <c r="A22" s="337" t="s">
        <v>52</v>
      </c>
      <c r="B22" s="336" t="s">
        <v>295</v>
      </c>
      <c r="C22" s="337">
        <v>24</v>
      </c>
      <c r="D22" s="337">
        <v>12</v>
      </c>
      <c r="E22" s="337">
        <v>0</v>
      </c>
      <c r="F22" s="337">
        <v>12</v>
      </c>
      <c r="G22" s="337">
        <v>3</v>
      </c>
      <c r="H22" s="337">
        <v>0</v>
      </c>
      <c r="I22" s="337">
        <v>9</v>
      </c>
      <c r="J22" s="337">
        <v>0</v>
      </c>
      <c r="K22" s="337">
        <v>12</v>
      </c>
    </row>
    <row r="23" spans="1:11" s="14" customFormat="1" ht="14.25" customHeight="1" x14ac:dyDescent="0.25">
      <c r="A23" s="337" t="s">
        <v>52</v>
      </c>
      <c r="B23" s="336" t="s">
        <v>296</v>
      </c>
      <c r="C23" s="337">
        <v>35</v>
      </c>
      <c r="D23" s="337">
        <v>29</v>
      </c>
      <c r="E23" s="337">
        <v>0</v>
      </c>
      <c r="F23" s="337">
        <v>29</v>
      </c>
      <c r="G23" s="337">
        <v>20</v>
      </c>
      <c r="H23" s="337">
        <v>0</v>
      </c>
      <c r="I23" s="337">
        <v>0</v>
      </c>
      <c r="J23" s="337">
        <v>0</v>
      </c>
      <c r="K23" s="337">
        <v>20</v>
      </c>
    </row>
    <row r="24" spans="1:11" s="14" customFormat="1" ht="14.25" customHeight="1" x14ac:dyDescent="0.25">
      <c r="A24" s="337" t="s">
        <v>52</v>
      </c>
      <c r="B24" s="336" t="s">
        <v>297</v>
      </c>
      <c r="C24" s="337">
        <v>60</v>
      </c>
      <c r="D24" s="337">
        <v>50</v>
      </c>
      <c r="E24" s="337">
        <v>0</v>
      </c>
      <c r="F24" s="337">
        <v>50</v>
      </c>
      <c r="G24" s="337">
        <v>26</v>
      </c>
      <c r="H24" s="337">
        <v>0</v>
      </c>
      <c r="I24" s="337">
        <v>0</v>
      </c>
      <c r="J24" s="337">
        <v>0</v>
      </c>
      <c r="K24" s="337">
        <v>26</v>
      </c>
    </row>
    <row r="25" spans="1:11" s="14" customFormat="1" ht="14.25" customHeight="1" x14ac:dyDescent="0.25">
      <c r="A25" s="337" t="s">
        <v>52</v>
      </c>
      <c r="B25" s="336" t="s">
        <v>298</v>
      </c>
      <c r="C25" s="337">
        <v>24</v>
      </c>
      <c r="D25" s="337">
        <v>25</v>
      </c>
      <c r="E25" s="337">
        <v>4</v>
      </c>
      <c r="F25" s="337">
        <v>29</v>
      </c>
      <c r="G25" s="337">
        <v>9</v>
      </c>
      <c r="H25" s="337">
        <v>0</v>
      </c>
      <c r="I25" s="337">
        <v>7</v>
      </c>
      <c r="J25" s="337">
        <v>0</v>
      </c>
      <c r="K25" s="337">
        <v>16</v>
      </c>
    </row>
    <row r="26" spans="1:11" s="14" customFormat="1" ht="14.25" customHeight="1" x14ac:dyDescent="0.25">
      <c r="A26" s="337" t="s">
        <v>52</v>
      </c>
      <c r="B26" s="336" t="s">
        <v>299</v>
      </c>
      <c r="C26" s="337">
        <v>30</v>
      </c>
      <c r="D26" s="337">
        <v>0</v>
      </c>
      <c r="E26" s="337">
        <v>0</v>
      </c>
      <c r="F26" s="337">
        <v>0</v>
      </c>
      <c r="G26" s="337">
        <v>8</v>
      </c>
      <c r="H26" s="337">
        <v>0</v>
      </c>
      <c r="I26" s="337">
        <v>3</v>
      </c>
      <c r="J26" s="337">
        <v>0</v>
      </c>
      <c r="K26" s="337">
        <v>11</v>
      </c>
    </row>
    <row r="27" spans="1:11" s="14" customFormat="1" ht="14.25" customHeight="1" x14ac:dyDescent="0.25">
      <c r="A27" s="337" t="s">
        <v>52</v>
      </c>
      <c r="B27" s="336" t="s">
        <v>193</v>
      </c>
      <c r="C27" s="337">
        <v>30</v>
      </c>
      <c r="D27" s="337">
        <v>24</v>
      </c>
      <c r="E27" s="337">
        <v>0</v>
      </c>
      <c r="F27" s="337">
        <v>24</v>
      </c>
      <c r="G27" s="337">
        <v>21</v>
      </c>
      <c r="H27" s="337">
        <v>0</v>
      </c>
      <c r="I27" s="337">
        <v>9</v>
      </c>
      <c r="J27" s="337">
        <v>0</v>
      </c>
      <c r="K27" s="337">
        <v>30</v>
      </c>
    </row>
    <row r="28" spans="1:11" s="14" customFormat="1" ht="14.25" customHeight="1" x14ac:dyDescent="0.25">
      <c r="A28" s="337" t="s">
        <v>52</v>
      </c>
      <c r="B28" s="336" t="s">
        <v>194</v>
      </c>
      <c r="C28" s="337">
        <v>24</v>
      </c>
      <c r="D28" s="337">
        <v>24</v>
      </c>
      <c r="E28" s="337">
        <v>0</v>
      </c>
      <c r="F28" s="337">
        <v>24</v>
      </c>
      <c r="G28" s="337">
        <v>20</v>
      </c>
      <c r="H28" s="337">
        <v>0</v>
      </c>
      <c r="I28" s="337">
        <v>4</v>
      </c>
      <c r="J28" s="337">
        <v>0</v>
      </c>
      <c r="K28" s="337">
        <v>24</v>
      </c>
    </row>
    <row r="29" spans="1:11" s="14" customFormat="1" ht="14.25" customHeight="1" x14ac:dyDescent="0.25">
      <c r="A29" s="337" t="s">
        <v>52</v>
      </c>
      <c r="B29" s="336" t="s">
        <v>195</v>
      </c>
      <c r="C29" s="337">
        <v>30</v>
      </c>
      <c r="D29" s="337">
        <v>27</v>
      </c>
      <c r="E29" s="337">
        <v>0</v>
      </c>
      <c r="F29" s="337">
        <v>27</v>
      </c>
      <c r="G29" s="337">
        <v>0</v>
      </c>
      <c r="H29" s="337">
        <v>14</v>
      </c>
      <c r="I29" s="337">
        <v>10</v>
      </c>
      <c r="J29" s="337">
        <v>0</v>
      </c>
      <c r="K29" s="337">
        <v>24</v>
      </c>
    </row>
    <row r="30" spans="1:11" s="14" customFormat="1" ht="14.25" customHeight="1" x14ac:dyDescent="0.25">
      <c r="A30" s="337" t="s">
        <v>52</v>
      </c>
      <c r="B30" s="336" t="s">
        <v>300</v>
      </c>
      <c r="C30" s="337">
        <v>30</v>
      </c>
      <c r="D30" s="337">
        <v>23</v>
      </c>
      <c r="E30" s="337">
        <v>0</v>
      </c>
      <c r="F30" s="337">
        <v>23</v>
      </c>
      <c r="G30" s="337">
        <v>17</v>
      </c>
      <c r="H30" s="337">
        <v>0</v>
      </c>
      <c r="I30" s="337">
        <v>0</v>
      </c>
      <c r="J30" s="337">
        <v>0</v>
      </c>
      <c r="K30" s="337">
        <v>17</v>
      </c>
    </row>
    <row r="31" spans="1:11" s="14" customFormat="1" ht="14.25" customHeight="1" x14ac:dyDescent="0.25">
      <c r="A31" s="337" t="s">
        <v>52</v>
      </c>
      <c r="B31" s="336" t="s">
        <v>301</v>
      </c>
      <c r="C31" s="337">
        <v>144</v>
      </c>
      <c r="D31" s="337">
        <v>77</v>
      </c>
      <c r="E31" s="337">
        <v>40</v>
      </c>
      <c r="F31" s="337">
        <v>117</v>
      </c>
      <c r="G31" s="337">
        <v>0</v>
      </c>
      <c r="H31" s="337">
        <v>0</v>
      </c>
      <c r="I31" s="337">
        <v>0</v>
      </c>
      <c r="J31" s="337">
        <v>43</v>
      </c>
      <c r="K31" s="337">
        <v>43</v>
      </c>
    </row>
    <row r="32" spans="1:11" s="14" customFormat="1" ht="14.25" customHeight="1" x14ac:dyDescent="0.25">
      <c r="A32" s="337" t="s">
        <v>52</v>
      </c>
      <c r="B32" s="336" t="s">
        <v>302</v>
      </c>
      <c r="C32" s="337">
        <v>144</v>
      </c>
      <c r="D32" s="337">
        <v>65</v>
      </c>
      <c r="E32" s="337">
        <v>37</v>
      </c>
      <c r="F32" s="337">
        <v>102</v>
      </c>
      <c r="G32" s="337">
        <v>0</v>
      </c>
      <c r="H32" s="337">
        <v>39</v>
      </c>
      <c r="I32" s="337">
        <v>0</v>
      </c>
      <c r="J32" s="337">
        <v>0</v>
      </c>
      <c r="K32" s="337">
        <v>39</v>
      </c>
    </row>
    <row r="33" spans="1:11" s="14" customFormat="1" ht="14.25" customHeight="1" x14ac:dyDescent="0.25">
      <c r="A33" s="337" t="s">
        <v>52</v>
      </c>
      <c r="B33" s="336" t="s">
        <v>303</v>
      </c>
      <c r="C33" s="337">
        <v>144</v>
      </c>
      <c r="D33" s="337">
        <v>65</v>
      </c>
      <c r="E33" s="337">
        <v>34</v>
      </c>
      <c r="F33" s="337">
        <v>99</v>
      </c>
      <c r="G33" s="337">
        <v>0</v>
      </c>
      <c r="H33" s="337">
        <v>0</v>
      </c>
      <c r="I33" s="337">
        <v>0</v>
      </c>
      <c r="J33" s="337">
        <v>45</v>
      </c>
      <c r="K33" s="337">
        <v>45</v>
      </c>
    </row>
    <row r="34" spans="1:11" s="14" customFormat="1" ht="14.25" customHeight="1" x14ac:dyDescent="0.25">
      <c r="A34" s="337" t="s">
        <v>52</v>
      </c>
      <c r="B34" s="336" t="s">
        <v>644</v>
      </c>
      <c r="C34" s="337">
        <v>40</v>
      </c>
      <c r="D34" s="337">
        <v>19</v>
      </c>
      <c r="E34" s="337">
        <v>7</v>
      </c>
      <c r="F34" s="337">
        <v>26</v>
      </c>
      <c r="G34" s="337">
        <v>12</v>
      </c>
      <c r="H34" s="337">
        <v>2</v>
      </c>
      <c r="I34" s="337">
        <v>0</v>
      </c>
      <c r="J34" s="337">
        <v>0</v>
      </c>
      <c r="K34" s="337">
        <v>14</v>
      </c>
    </row>
    <row r="35" spans="1:11" s="14" customFormat="1" ht="14.25" customHeight="1" x14ac:dyDescent="0.25">
      <c r="A35" s="337" t="s">
        <v>52</v>
      </c>
      <c r="B35" s="336" t="s">
        <v>304</v>
      </c>
      <c r="C35" s="337">
        <v>28</v>
      </c>
      <c r="D35" s="337">
        <v>26</v>
      </c>
      <c r="E35" s="337">
        <v>0</v>
      </c>
      <c r="F35" s="337">
        <v>26</v>
      </c>
      <c r="G35" s="337">
        <v>19</v>
      </c>
      <c r="H35" s="337">
        <v>0</v>
      </c>
      <c r="I35" s="337">
        <v>7</v>
      </c>
      <c r="J35" s="337">
        <v>0</v>
      </c>
      <c r="K35" s="337">
        <v>26</v>
      </c>
    </row>
    <row r="36" spans="1:11" s="14" customFormat="1" ht="14.25" customHeight="1" x14ac:dyDescent="0.25">
      <c r="A36" s="337" t="s">
        <v>52</v>
      </c>
      <c r="B36" s="336" t="s">
        <v>305</v>
      </c>
      <c r="C36" s="337">
        <v>28</v>
      </c>
      <c r="D36" s="337">
        <v>28</v>
      </c>
      <c r="E36" s="337">
        <v>0</v>
      </c>
      <c r="F36" s="337">
        <v>28</v>
      </c>
      <c r="G36" s="337">
        <v>18</v>
      </c>
      <c r="H36" s="337">
        <v>0</v>
      </c>
      <c r="I36" s="337">
        <v>1</v>
      </c>
      <c r="J36" s="337">
        <v>0</v>
      </c>
      <c r="K36" s="337">
        <v>19</v>
      </c>
    </row>
    <row r="37" spans="1:11" s="14" customFormat="1" ht="14.25" customHeight="1" x14ac:dyDescent="0.25">
      <c r="A37" s="337" t="s">
        <v>52</v>
      </c>
      <c r="B37" s="336" t="s">
        <v>196</v>
      </c>
      <c r="C37" s="337">
        <v>24</v>
      </c>
      <c r="D37" s="337">
        <v>20</v>
      </c>
      <c r="E37" s="337">
        <v>0</v>
      </c>
      <c r="F37" s="337">
        <v>20</v>
      </c>
      <c r="G37" s="337">
        <v>16</v>
      </c>
      <c r="H37" s="337">
        <v>0</v>
      </c>
      <c r="I37" s="337">
        <v>0</v>
      </c>
      <c r="J37" s="337">
        <v>0</v>
      </c>
      <c r="K37" s="337">
        <v>16</v>
      </c>
    </row>
    <row r="38" spans="1:11" s="14" customFormat="1" ht="14.25" customHeight="1" x14ac:dyDescent="0.25">
      <c r="A38" s="337" t="s">
        <v>52</v>
      </c>
      <c r="B38" s="336" t="s">
        <v>197</v>
      </c>
      <c r="C38" s="337">
        <v>30</v>
      </c>
      <c r="D38" s="337">
        <v>28</v>
      </c>
      <c r="E38" s="337">
        <v>0</v>
      </c>
      <c r="F38" s="337">
        <v>28</v>
      </c>
      <c r="G38" s="337">
        <v>20</v>
      </c>
      <c r="H38" s="337">
        <v>0</v>
      </c>
      <c r="I38" s="337">
        <v>13</v>
      </c>
      <c r="J38" s="337">
        <v>0</v>
      </c>
      <c r="K38" s="337">
        <v>33</v>
      </c>
    </row>
    <row r="39" spans="1:11" s="14" customFormat="1" ht="14.25" customHeight="1" x14ac:dyDescent="0.25">
      <c r="A39" s="337" t="s">
        <v>52</v>
      </c>
      <c r="B39" s="336" t="s">
        <v>306</v>
      </c>
      <c r="C39" s="337">
        <v>40</v>
      </c>
      <c r="D39" s="337">
        <v>30</v>
      </c>
      <c r="E39" s="337">
        <v>0</v>
      </c>
      <c r="F39" s="337">
        <v>30</v>
      </c>
      <c r="G39" s="337">
        <v>20</v>
      </c>
      <c r="H39" s="337">
        <v>1</v>
      </c>
      <c r="I39" s="337">
        <v>2</v>
      </c>
      <c r="J39" s="337">
        <v>0</v>
      </c>
      <c r="K39" s="337">
        <v>23</v>
      </c>
    </row>
    <row r="40" spans="1:11" s="14" customFormat="1" ht="14.25" customHeight="1" x14ac:dyDescent="0.25">
      <c r="A40" s="337" t="s">
        <v>52</v>
      </c>
      <c r="B40" s="336" t="s">
        <v>307</v>
      </c>
      <c r="C40" s="337">
        <v>60</v>
      </c>
      <c r="D40" s="337">
        <v>60</v>
      </c>
      <c r="E40" s="337">
        <v>0</v>
      </c>
      <c r="F40" s="337">
        <v>60</v>
      </c>
      <c r="G40" s="337">
        <v>39</v>
      </c>
      <c r="H40" s="337">
        <v>10</v>
      </c>
      <c r="I40" s="337">
        <v>0</v>
      </c>
      <c r="J40" s="337">
        <v>0</v>
      </c>
      <c r="K40" s="337">
        <v>49</v>
      </c>
    </row>
    <row r="41" spans="1:11" s="14" customFormat="1" ht="14.25" customHeight="1" x14ac:dyDescent="0.25">
      <c r="A41" s="337" t="s">
        <v>52</v>
      </c>
      <c r="B41" s="336" t="s">
        <v>198</v>
      </c>
      <c r="C41" s="337">
        <v>24</v>
      </c>
      <c r="D41" s="337">
        <v>28</v>
      </c>
      <c r="E41" s="337">
        <v>0</v>
      </c>
      <c r="F41" s="337">
        <v>28</v>
      </c>
      <c r="G41" s="337">
        <v>23</v>
      </c>
      <c r="H41" s="337">
        <v>0</v>
      </c>
      <c r="I41" s="337">
        <v>0</v>
      </c>
      <c r="J41" s="337">
        <v>0</v>
      </c>
      <c r="K41" s="337">
        <v>23</v>
      </c>
    </row>
    <row r="42" spans="1:11" s="14" customFormat="1" ht="14.25" customHeight="1" x14ac:dyDescent="0.25">
      <c r="A42" s="337" t="s">
        <v>54</v>
      </c>
      <c r="B42" s="336" t="s">
        <v>308</v>
      </c>
      <c r="C42" s="337">
        <v>40</v>
      </c>
      <c r="D42" s="337">
        <v>45</v>
      </c>
      <c r="E42" s="337">
        <v>0</v>
      </c>
      <c r="F42" s="337">
        <v>45</v>
      </c>
      <c r="G42" s="337">
        <v>15</v>
      </c>
      <c r="H42" s="337">
        <v>0</v>
      </c>
      <c r="I42" s="337">
        <v>0</v>
      </c>
      <c r="J42" s="337">
        <v>0</v>
      </c>
      <c r="K42" s="337">
        <v>15</v>
      </c>
    </row>
    <row r="43" spans="1:11" s="14" customFormat="1" ht="14.25" customHeight="1" x14ac:dyDescent="0.25">
      <c r="A43" s="337" t="s">
        <v>54</v>
      </c>
      <c r="B43" s="336" t="s">
        <v>309</v>
      </c>
      <c r="C43" s="337">
        <v>120</v>
      </c>
      <c r="D43" s="337">
        <v>56</v>
      </c>
      <c r="E43" s="337">
        <v>0</v>
      </c>
      <c r="F43" s="337">
        <v>56</v>
      </c>
      <c r="G43" s="337">
        <v>46</v>
      </c>
      <c r="H43" s="337">
        <v>0</v>
      </c>
      <c r="I43" s="337">
        <v>0</v>
      </c>
      <c r="J43" s="337">
        <v>0</v>
      </c>
      <c r="K43" s="337">
        <v>46</v>
      </c>
    </row>
    <row r="44" spans="1:11" s="14" customFormat="1" ht="14.25" customHeight="1" x14ac:dyDescent="0.25">
      <c r="A44" s="337" t="s">
        <v>54</v>
      </c>
      <c r="B44" s="336" t="s">
        <v>310</v>
      </c>
      <c r="C44" s="337">
        <v>70</v>
      </c>
      <c r="D44" s="337">
        <v>30</v>
      </c>
      <c r="E44" s="337">
        <v>30</v>
      </c>
      <c r="F44" s="337">
        <v>60</v>
      </c>
      <c r="G44" s="337">
        <v>30</v>
      </c>
      <c r="H44" s="337">
        <v>0</v>
      </c>
      <c r="I44" s="337">
        <v>0</v>
      </c>
      <c r="J44" s="337">
        <v>0</v>
      </c>
      <c r="K44" s="337">
        <v>30</v>
      </c>
    </row>
    <row r="45" spans="1:11" s="14" customFormat="1" ht="14.25" customHeight="1" x14ac:dyDescent="0.25">
      <c r="A45" s="337" t="s">
        <v>54</v>
      </c>
      <c r="B45" s="336" t="s">
        <v>311</v>
      </c>
      <c r="C45" s="337">
        <v>40</v>
      </c>
      <c r="D45" s="337">
        <v>54</v>
      </c>
      <c r="E45" s="337">
        <v>16</v>
      </c>
      <c r="F45" s="337">
        <v>70</v>
      </c>
      <c r="G45" s="337">
        <v>19</v>
      </c>
      <c r="H45" s="337">
        <v>13</v>
      </c>
      <c r="I45" s="337">
        <v>0</v>
      </c>
      <c r="J45" s="337">
        <v>0</v>
      </c>
      <c r="K45" s="337">
        <v>32</v>
      </c>
    </row>
    <row r="46" spans="1:11" s="14" customFormat="1" ht="14.25" customHeight="1" x14ac:dyDescent="0.25">
      <c r="A46" s="337" t="s">
        <v>54</v>
      </c>
      <c r="B46" s="336" t="s">
        <v>199</v>
      </c>
      <c r="C46" s="337">
        <v>18</v>
      </c>
      <c r="D46" s="337">
        <v>13</v>
      </c>
      <c r="E46" s="337">
        <v>12</v>
      </c>
      <c r="F46" s="337">
        <v>25</v>
      </c>
      <c r="G46" s="337">
        <v>2</v>
      </c>
      <c r="H46" s="337">
        <v>0</v>
      </c>
      <c r="I46" s="337">
        <v>13</v>
      </c>
      <c r="J46" s="337">
        <v>0</v>
      </c>
      <c r="K46" s="337">
        <v>15</v>
      </c>
    </row>
    <row r="47" spans="1:11" s="14" customFormat="1" ht="14.25" customHeight="1" x14ac:dyDescent="0.25">
      <c r="A47" s="337" t="s">
        <v>56</v>
      </c>
      <c r="B47" s="336" t="s">
        <v>312</v>
      </c>
      <c r="C47" s="337">
        <v>18</v>
      </c>
      <c r="D47" s="337">
        <v>16</v>
      </c>
      <c r="E47" s="337">
        <v>0</v>
      </c>
      <c r="F47" s="337">
        <v>16</v>
      </c>
      <c r="G47" s="337">
        <v>9</v>
      </c>
      <c r="H47" s="337">
        <v>0</v>
      </c>
      <c r="I47" s="337">
        <v>0</v>
      </c>
      <c r="J47" s="337">
        <v>0</v>
      </c>
      <c r="K47" s="337">
        <v>9</v>
      </c>
    </row>
    <row r="48" spans="1:11" s="14" customFormat="1" ht="14.25" customHeight="1" x14ac:dyDescent="0.25">
      <c r="A48" s="337" t="s">
        <v>56</v>
      </c>
      <c r="B48" s="336" t="s">
        <v>645</v>
      </c>
      <c r="C48" s="337">
        <v>28</v>
      </c>
      <c r="D48" s="337">
        <v>18</v>
      </c>
      <c r="E48" s="337">
        <v>0</v>
      </c>
      <c r="F48" s="337">
        <v>18</v>
      </c>
      <c r="G48" s="337">
        <v>6</v>
      </c>
      <c r="H48" s="337">
        <v>0</v>
      </c>
      <c r="I48" s="337">
        <v>1</v>
      </c>
      <c r="J48" s="337">
        <v>0</v>
      </c>
      <c r="K48" s="337">
        <v>7</v>
      </c>
    </row>
    <row r="49" spans="1:11" s="14" customFormat="1" ht="14.25" customHeight="1" x14ac:dyDescent="0.25">
      <c r="A49" s="337" t="s">
        <v>56</v>
      </c>
      <c r="B49" s="336" t="s">
        <v>313</v>
      </c>
      <c r="C49" s="337">
        <v>24</v>
      </c>
      <c r="D49" s="337">
        <v>20</v>
      </c>
      <c r="E49" s="337">
        <v>0</v>
      </c>
      <c r="F49" s="337">
        <v>20</v>
      </c>
      <c r="G49" s="337">
        <v>22</v>
      </c>
      <c r="H49" s="337">
        <v>0</v>
      </c>
      <c r="I49" s="337">
        <v>0</v>
      </c>
      <c r="J49" s="337">
        <v>0</v>
      </c>
      <c r="K49" s="337">
        <v>22</v>
      </c>
    </row>
    <row r="50" spans="1:11" s="14" customFormat="1" ht="14.25" customHeight="1" x14ac:dyDescent="0.25">
      <c r="A50" s="337" t="s">
        <v>56</v>
      </c>
      <c r="B50" s="336" t="s">
        <v>314</v>
      </c>
      <c r="C50" s="337">
        <v>18</v>
      </c>
      <c r="D50" s="337">
        <v>16</v>
      </c>
      <c r="E50" s="337">
        <v>0</v>
      </c>
      <c r="F50" s="337">
        <v>16</v>
      </c>
      <c r="G50" s="337">
        <v>11</v>
      </c>
      <c r="H50" s="337">
        <v>0</v>
      </c>
      <c r="I50" s="337">
        <v>0</v>
      </c>
      <c r="J50" s="337">
        <v>0</v>
      </c>
      <c r="K50" s="337">
        <v>11</v>
      </c>
    </row>
    <row r="51" spans="1:11" s="14" customFormat="1" ht="14.25" customHeight="1" x14ac:dyDescent="0.25">
      <c r="A51" s="337" t="s">
        <v>60</v>
      </c>
      <c r="B51" s="336" t="s">
        <v>315</v>
      </c>
      <c r="C51" s="337">
        <v>20</v>
      </c>
      <c r="D51" s="337">
        <v>18</v>
      </c>
      <c r="E51" s="337">
        <v>0</v>
      </c>
      <c r="F51" s="337">
        <v>18</v>
      </c>
      <c r="G51" s="337">
        <v>18</v>
      </c>
      <c r="H51" s="337">
        <v>0</v>
      </c>
      <c r="I51" s="337">
        <v>0</v>
      </c>
      <c r="J51" s="337">
        <v>0</v>
      </c>
      <c r="K51" s="337">
        <v>18</v>
      </c>
    </row>
    <row r="52" spans="1:11" s="14" customFormat="1" ht="14.25" customHeight="1" x14ac:dyDescent="0.25">
      <c r="A52" s="337" t="s">
        <v>60</v>
      </c>
      <c r="B52" s="336" t="s">
        <v>200</v>
      </c>
      <c r="C52" s="337">
        <v>32</v>
      </c>
      <c r="D52" s="337">
        <v>31</v>
      </c>
      <c r="E52" s="337">
        <v>0</v>
      </c>
      <c r="F52" s="337">
        <v>31</v>
      </c>
      <c r="G52" s="337">
        <v>23</v>
      </c>
      <c r="H52" s="337">
        <v>0</v>
      </c>
      <c r="I52" s="337">
        <v>0</v>
      </c>
      <c r="J52" s="337">
        <v>0</v>
      </c>
      <c r="K52" s="337">
        <v>23</v>
      </c>
    </row>
    <row r="53" spans="1:11" s="14" customFormat="1" ht="14.25" customHeight="1" x14ac:dyDescent="0.25">
      <c r="A53" s="337" t="s">
        <v>60</v>
      </c>
      <c r="B53" s="336" t="s">
        <v>201</v>
      </c>
      <c r="C53" s="337">
        <v>40</v>
      </c>
      <c r="D53" s="337">
        <v>40</v>
      </c>
      <c r="E53" s="337">
        <v>0</v>
      </c>
      <c r="F53" s="337">
        <v>40</v>
      </c>
      <c r="G53" s="337">
        <v>25</v>
      </c>
      <c r="H53" s="337">
        <v>0</v>
      </c>
      <c r="I53" s="337">
        <v>0</v>
      </c>
      <c r="J53" s="337">
        <v>0</v>
      </c>
      <c r="K53" s="337">
        <v>25</v>
      </c>
    </row>
    <row r="54" spans="1:11" s="14" customFormat="1" ht="14.25" customHeight="1" x14ac:dyDescent="0.25">
      <c r="A54" s="337" t="s">
        <v>60</v>
      </c>
      <c r="B54" s="336" t="s">
        <v>316</v>
      </c>
      <c r="C54" s="337">
        <v>20</v>
      </c>
      <c r="D54" s="337">
        <v>20</v>
      </c>
      <c r="E54" s="337">
        <v>0</v>
      </c>
      <c r="F54" s="337">
        <v>20</v>
      </c>
      <c r="G54" s="337">
        <v>11</v>
      </c>
      <c r="H54" s="337">
        <v>0</v>
      </c>
      <c r="I54" s="337">
        <v>0</v>
      </c>
      <c r="J54" s="337">
        <v>0</v>
      </c>
      <c r="K54" s="337">
        <v>11</v>
      </c>
    </row>
    <row r="55" spans="1:11" s="14" customFormat="1" ht="14.25" customHeight="1" x14ac:dyDescent="0.25">
      <c r="A55" s="337" t="s">
        <v>60</v>
      </c>
      <c r="B55" s="336" t="s">
        <v>647</v>
      </c>
      <c r="C55" s="337">
        <v>20</v>
      </c>
      <c r="D55" s="337">
        <v>16</v>
      </c>
      <c r="E55" s="337">
        <v>0</v>
      </c>
      <c r="F55" s="337">
        <v>16</v>
      </c>
      <c r="G55" s="337">
        <v>14</v>
      </c>
      <c r="H55" s="337">
        <v>0</v>
      </c>
      <c r="I55" s="337">
        <v>0</v>
      </c>
      <c r="J55" s="337">
        <v>0</v>
      </c>
      <c r="K55" s="337">
        <v>14</v>
      </c>
    </row>
    <row r="56" spans="1:11" s="14" customFormat="1" ht="14.25" customHeight="1" x14ac:dyDescent="0.25">
      <c r="A56" s="337" t="s">
        <v>60</v>
      </c>
      <c r="B56" s="336" t="s">
        <v>317</v>
      </c>
      <c r="C56" s="337">
        <v>24</v>
      </c>
      <c r="D56" s="337">
        <v>23</v>
      </c>
      <c r="E56" s="337">
        <v>0</v>
      </c>
      <c r="F56" s="337">
        <v>23</v>
      </c>
      <c r="G56" s="337">
        <v>31</v>
      </c>
      <c r="H56" s="337">
        <v>0</v>
      </c>
      <c r="I56" s="337">
        <v>0</v>
      </c>
      <c r="J56" s="337">
        <v>0</v>
      </c>
      <c r="K56" s="337">
        <v>31</v>
      </c>
    </row>
    <row r="57" spans="1:11" s="14" customFormat="1" ht="14.25" customHeight="1" x14ac:dyDescent="0.25">
      <c r="A57" s="337" t="s">
        <v>60</v>
      </c>
      <c r="B57" s="336" t="s">
        <v>202</v>
      </c>
      <c r="C57" s="337">
        <v>24</v>
      </c>
      <c r="D57" s="337">
        <v>23</v>
      </c>
      <c r="E57" s="337">
        <v>0</v>
      </c>
      <c r="F57" s="337">
        <v>23</v>
      </c>
      <c r="G57" s="337">
        <v>15</v>
      </c>
      <c r="H57" s="337">
        <v>0</v>
      </c>
      <c r="I57" s="337">
        <v>0</v>
      </c>
      <c r="J57" s="337">
        <v>0</v>
      </c>
      <c r="K57" s="337">
        <v>15</v>
      </c>
    </row>
    <row r="58" spans="1:11" s="14" customFormat="1" ht="14.25" customHeight="1" x14ac:dyDescent="0.25">
      <c r="A58" s="337" t="s">
        <v>60</v>
      </c>
      <c r="B58" s="336" t="s">
        <v>318</v>
      </c>
      <c r="C58" s="337">
        <v>24</v>
      </c>
      <c r="D58" s="337">
        <v>24</v>
      </c>
      <c r="E58" s="337">
        <v>0</v>
      </c>
      <c r="F58" s="337">
        <v>24</v>
      </c>
      <c r="G58" s="337">
        <v>19</v>
      </c>
      <c r="H58" s="337">
        <v>0</v>
      </c>
      <c r="I58" s="337">
        <v>0</v>
      </c>
      <c r="J58" s="337">
        <v>0</v>
      </c>
      <c r="K58" s="337">
        <v>19</v>
      </c>
    </row>
    <row r="59" spans="1:11" s="14" customFormat="1" ht="14.25" customHeight="1" x14ac:dyDescent="0.25">
      <c r="A59" s="337" t="s">
        <v>60</v>
      </c>
      <c r="B59" s="336" t="s">
        <v>203</v>
      </c>
      <c r="C59" s="337">
        <v>20</v>
      </c>
      <c r="D59" s="337">
        <v>18</v>
      </c>
      <c r="E59" s="337">
        <v>0</v>
      </c>
      <c r="F59" s="337">
        <v>18</v>
      </c>
      <c r="G59" s="337">
        <v>16</v>
      </c>
      <c r="H59" s="337">
        <v>0</v>
      </c>
      <c r="I59" s="337">
        <v>0</v>
      </c>
      <c r="J59" s="337">
        <v>0</v>
      </c>
      <c r="K59" s="337">
        <v>16</v>
      </c>
    </row>
    <row r="60" spans="1:11" s="14" customFormat="1" ht="14.25" customHeight="1" x14ac:dyDescent="0.25">
      <c r="A60" s="337" t="s">
        <v>60</v>
      </c>
      <c r="B60" s="336" t="s">
        <v>204</v>
      </c>
      <c r="C60" s="337">
        <v>30</v>
      </c>
      <c r="D60" s="337">
        <v>21</v>
      </c>
      <c r="E60" s="337">
        <v>0</v>
      </c>
      <c r="F60" s="337">
        <v>21</v>
      </c>
      <c r="G60" s="337">
        <v>12</v>
      </c>
      <c r="H60" s="337">
        <v>0</v>
      </c>
      <c r="I60" s="337">
        <v>0</v>
      </c>
      <c r="J60" s="337">
        <v>0</v>
      </c>
      <c r="K60" s="337">
        <v>12</v>
      </c>
    </row>
    <row r="61" spans="1:11" s="14" customFormat="1" ht="14.25" customHeight="1" x14ac:dyDescent="0.25">
      <c r="A61" s="337" t="s">
        <v>60</v>
      </c>
      <c r="B61" s="336" t="s">
        <v>205</v>
      </c>
      <c r="C61" s="337">
        <v>20</v>
      </c>
      <c r="D61" s="337">
        <v>19</v>
      </c>
      <c r="E61" s="337">
        <v>0</v>
      </c>
      <c r="F61" s="337">
        <v>19</v>
      </c>
      <c r="G61" s="337">
        <v>7</v>
      </c>
      <c r="H61" s="337">
        <v>0</v>
      </c>
      <c r="I61" s="337">
        <v>13</v>
      </c>
      <c r="J61" s="337">
        <v>0</v>
      </c>
      <c r="K61" s="337">
        <v>20</v>
      </c>
    </row>
    <row r="62" spans="1:11" s="14" customFormat="1" ht="14.25" customHeight="1" x14ac:dyDescent="0.25">
      <c r="A62" s="337" t="s">
        <v>60</v>
      </c>
      <c r="B62" s="336" t="s">
        <v>319</v>
      </c>
      <c r="C62" s="337">
        <v>80</v>
      </c>
      <c r="D62" s="337">
        <v>14</v>
      </c>
      <c r="E62" s="337">
        <v>0</v>
      </c>
      <c r="F62" s="337">
        <v>14</v>
      </c>
      <c r="G62" s="337">
        <v>30</v>
      </c>
      <c r="H62" s="337">
        <v>0</v>
      </c>
      <c r="I62" s="337">
        <v>0</v>
      </c>
      <c r="J62" s="337">
        <v>0</v>
      </c>
      <c r="K62" s="337">
        <v>30</v>
      </c>
    </row>
    <row r="63" spans="1:11" s="14" customFormat="1" ht="14.25" customHeight="1" x14ac:dyDescent="0.25">
      <c r="A63" s="337" t="s">
        <v>60</v>
      </c>
      <c r="B63" s="336" t="s">
        <v>320</v>
      </c>
      <c r="C63" s="337">
        <v>50</v>
      </c>
      <c r="D63" s="337">
        <v>13</v>
      </c>
      <c r="E63" s="337">
        <v>0</v>
      </c>
      <c r="F63" s="337">
        <v>13</v>
      </c>
      <c r="G63" s="337">
        <v>4</v>
      </c>
      <c r="H63" s="337">
        <v>0</v>
      </c>
      <c r="I63" s="337">
        <v>0</v>
      </c>
      <c r="J63" s="337">
        <v>0</v>
      </c>
      <c r="K63" s="337">
        <v>4</v>
      </c>
    </row>
    <row r="64" spans="1:11" s="14" customFormat="1" ht="14.25" customHeight="1" x14ac:dyDescent="0.25">
      <c r="A64" s="337" t="s">
        <v>60</v>
      </c>
      <c r="B64" s="336" t="s">
        <v>321</v>
      </c>
      <c r="C64" s="337">
        <v>32</v>
      </c>
      <c r="D64" s="337">
        <v>17</v>
      </c>
      <c r="E64" s="337">
        <v>0</v>
      </c>
      <c r="F64" s="337">
        <v>17</v>
      </c>
      <c r="G64" s="337">
        <v>16</v>
      </c>
      <c r="H64" s="337">
        <v>0</v>
      </c>
      <c r="I64" s="337">
        <v>0</v>
      </c>
      <c r="J64" s="337">
        <v>0</v>
      </c>
      <c r="K64" s="337">
        <v>16</v>
      </c>
    </row>
    <row r="65" spans="1:11" s="14" customFormat="1" ht="14.25" customHeight="1" x14ac:dyDescent="0.25">
      <c r="A65" s="337" t="s">
        <v>60</v>
      </c>
      <c r="B65" s="336" t="s">
        <v>322</v>
      </c>
      <c r="C65" s="337">
        <v>55</v>
      </c>
      <c r="D65" s="337">
        <v>56</v>
      </c>
      <c r="E65" s="337">
        <v>0</v>
      </c>
      <c r="F65" s="337">
        <v>56</v>
      </c>
      <c r="G65" s="337">
        <v>20</v>
      </c>
      <c r="H65" s="337">
        <v>0</v>
      </c>
      <c r="I65" s="337">
        <v>0</v>
      </c>
      <c r="J65" s="337">
        <v>0</v>
      </c>
      <c r="K65" s="337">
        <v>20</v>
      </c>
    </row>
    <row r="66" spans="1:11" s="14" customFormat="1" ht="14.25" customHeight="1" x14ac:dyDescent="0.25">
      <c r="A66" s="337" t="s">
        <v>60</v>
      </c>
      <c r="B66" s="336" t="s">
        <v>646</v>
      </c>
      <c r="C66" s="337">
        <v>24</v>
      </c>
      <c r="D66" s="337">
        <v>24</v>
      </c>
      <c r="E66" s="337">
        <v>0</v>
      </c>
      <c r="F66" s="337">
        <v>24</v>
      </c>
      <c r="G66" s="337">
        <v>11</v>
      </c>
      <c r="H66" s="337">
        <v>0</v>
      </c>
      <c r="I66" s="337">
        <v>2</v>
      </c>
      <c r="J66" s="337">
        <v>0</v>
      </c>
      <c r="K66" s="337">
        <v>13</v>
      </c>
    </row>
    <row r="67" spans="1:11" s="14" customFormat="1" ht="14.25" customHeight="1" x14ac:dyDescent="0.25">
      <c r="A67" s="337" t="s">
        <v>60</v>
      </c>
      <c r="B67" s="336" t="s">
        <v>323</v>
      </c>
      <c r="C67" s="337">
        <v>48</v>
      </c>
      <c r="D67" s="337">
        <v>22</v>
      </c>
      <c r="E67" s="337">
        <v>0</v>
      </c>
      <c r="F67" s="337">
        <v>22</v>
      </c>
      <c r="G67" s="337">
        <v>21</v>
      </c>
      <c r="H67" s="337">
        <v>0</v>
      </c>
      <c r="I67" s="337">
        <v>0</v>
      </c>
      <c r="J67" s="337">
        <v>0</v>
      </c>
      <c r="K67" s="337">
        <v>21</v>
      </c>
    </row>
    <row r="68" spans="1:11" s="14" customFormat="1" ht="14.25" customHeight="1" x14ac:dyDescent="0.25">
      <c r="A68" s="337" t="s">
        <v>60</v>
      </c>
      <c r="B68" s="336" t="s">
        <v>206</v>
      </c>
      <c r="C68" s="337">
        <v>24</v>
      </c>
      <c r="D68" s="337">
        <v>22</v>
      </c>
      <c r="E68" s="337">
        <v>0</v>
      </c>
      <c r="F68" s="337">
        <v>22</v>
      </c>
      <c r="G68" s="337">
        <v>11</v>
      </c>
      <c r="H68" s="337">
        <v>0</v>
      </c>
      <c r="I68" s="337">
        <v>0</v>
      </c>
      <c r="J68" s="337">
        <v>0</v>
      </c>
      <c r="K68" s="337">
        <v>11</v>
      </c>
    </row>
    <row r="69" spans="1:11" s="14" customFormat="1" ht="14.25" customHeight="1" x14ac:dyDescent="0.25">
      <c r="A69" s="337" t="s">
        <v>60</v>
      </c>
      <c r="B69" s="336" t="s">
        <v>324</v>
      </c>
      <c r="C69" s="337">
        <v>130</v>
      </c>
      <c r="D69" s="337">
        <v>12</v>
      </c>
      <c r="E69" s="337">
        <v>0</v>
      </c>
      <c r="F69" s="337">
        <v>12</v>
      </c>
      <c r="G69" s="337">
        <v>5</v>
      </c>
      <c r="H69" s="337">
        <v>0</v>
      </c>
      <c r="I69" s="337">
        <v>0</v>
      </c>
      <c r="J69" s="337">
        <v>0</v>
      </c>
      <c r="K69" s="337">
        <v>5</v>
      </c>
    </row>
    <row r="70" spans="1:11" s="14" customFormat="1" ht="14.25" customHeight="1" x14ac:dyDescent="0.25">
      <c r="A70" s="337" t="s">
        <v>60</v>
      </c>
      <c r="B70" s="336" t="s">
        <v>325</v>
      </c>
      <c r="C70" s="337">
        <v>54</v>
      </c>
      <c r="D70" s="337">
        <v>83</v>
      </c>
      <c r="E70" s="337">
        <v>0</v>
      </c>
      <c r="F70" s="337">
        <v>83</v>
      </c>
      <c r="G70" s="337">
        <v>19</v>
      </c>
      <c r="H70" s="337">
        <v>0</v>
      </c>
      <c r="I70" s="337">
        <v>0</v>
      </c>
      <c r="J70" s="337">
        <v>0</v>
      </c>
      <c r="K70" s="337">
        <v>19</v>
      </c>
    </row>
    <row r="71" spans="1:11" s="14" customFormat="1" ht="14.25" customHeight="1" x14ac:dyDescent="0.25">
      <c r="A71" s="337" t="s">
        <v>60</v>
      </c>
      <c r="B71" s="336" t="s">
        <v>326</v>
      </c>
      <c r="C71" s="337">
        <v>240</v>
      </c>
      <c r="D71" s="337">
        <v>46</v>
      </c>
      <c r="E71" s="337">
        <v>0</v>
      </c>
      <c r="F71" s="337">
        <v>46</v>
      </c>
      <c r="G71" s="337">
        <v>0</v>
      </c>
      <c r="H71" s="337">
        <v>0</v>
      </c>
      <c r="I71" s="337">
        <v>0</v>
      </c>
      <c r="J71" s="337">
        <v>0</v>
      </c>
      <c r="K71" s="337">
        <v>0</v>
      </c>
    </row>
    <row r="72" spans="1:11" s="14" customFormat="1" ht="14.25" customHeight="1" x14ac:dyDescent="0.25">
      <c r="A72" s="337" t="s">
        <v>60</v>
      </c>
      <c r="B72" s="336" t="s">
        <v>207</v>
      </c>
      <c r="C72" s="337">
        <v>30</v>
      </c>
      <c r="D72" s="337">
        <v>26</v>
      </c>
      <c r="E72" s="337">
        <v>0</v>
      </c>
      <c r="F72" s="337">
        <v>26</v>
      </c>
      <c r="G72" s="337">
        <v>24</v>
      </c>
      <c r="H72" s="337">
        <v>0</v>
      </c>
      <c r="I72" s="337">
        <v>0</v>
      </c>
      <c r="J72" s="337">
        <v>0</v>
      </c>
      <c r="K72" s="337">
        <v>24</v>
      </c>
    </row>
    <row r="73" spans="1:11" s="14" customFormat="1" ht="14.25" customHeight="1" x14ac:dyDescent="0.25">
      <c r="A73" s="337" t="s">
        <v>60</v>
      </c>
      <c r="B73" s="336" t="s">
        <v>208</v>
      </c>
      <c r="C73" s="337">
        <v>12</v>
      </c>
      <c r="D73" s="337">
        <v>12</v>
      </c>
      <c r="E73" s="337">
        <v>0</v>
      </c>
      <c r="F73" s="337">
        <v>12</v>
      </c>
      <c r="G73" s="337">
        <v>9</v>
      </c>
      <c r="H73" s="337">
        <v>0</v>
      </c>
      <c r="I73" s="337">
        <v>0</v>
      </c>
      <c r="J73" s="337">
        <v>0</v>
      </c>
      <c r="K73" s="337">
        <v>9</v>
      </c>
    </row>
    <row r="74" spans="1:11" s="14" customFormat="1" ht="14.25" customHeight="1" x14ac:dyDescent="0.25">
      <c r="A74" s="337" t="s">
        <v>60</v>
      </c>
      <c r="B74" s="336" t="s">
        <v>209</v>
      </c>
      <c r="C74" s="337">
        <v>24</v>
      </c>
      <c r="D74" s="337">
        <v>12</v>
      </c>
      <c r="E74" s="337">
        <v>0</v>
      </c>
      <c r="F74" s="337">
        <v>12</v>
      </c>
      <c r="G74" s="337">
        <v>0</v>
      </c>
      <c r="H74" s="337">
        <v>0</v>
      </c>
      <c r="I74" s="337">
        <v>9</v>
      </c>
      <c r="J74" s="337">
        <v>0</v>
      </c>
      <c r="K74" s="337">
        <v>9</v>
      </c>
    </row>
    <row r="75" spans="1:11" s="14" customFormat="1" ht="14.25" customHeight="1" x14ac:dyDescent="0.25">
      <c r="A75" s="337" t="s">
        <v>60</v>
      </c>
      <c r="B75" s="336" t="s">
        <v>327</v>
      </c>
      <c r="C75" s="337">
        <v>16</v>
      </c>
      <c r="D75" s="337">
        <v>12</v>
      </c>
      <c r="E75" s="337">
        <v>0</v>
      </c>
      <c r="F75" s="337">
        <v>12</v>
      </c>
      <c r="G75" s="337">
        <v>12</v>
      </c>
      <c r="H75" s="337">
        <v>0</v>
      </c>
      <c r="I75" s="337">
        <v>0</v>
      </c>
      <c r="J75" s="337">
        <v>0</v>
      </c>
      <c r="K75" s="337">
        <v>12</v>
      </c>
    </row>
    <row r="76" spans="1:11" s="14" customFormat="1" ht="14.25" customHeight="1" x14ac:dyDescent="0.25">
      <c r="A76" s="337" t="s">
        <v>62</v>
      </c>
      <c r="B76" s="336" t="s">
        <v>328</v>
      </c>
      <c r="C76" s="337">
        <v>40</v>
      </c>
      <c r="D76" s="337">
        <v>40</v>
      </c>
      <c r="E76" s="337">
        <v>0</v>
      </c>
      <c r="F76" s="337">
        <v>40</v>
      </c>
      <c r="G76" s="337">
        <v>20</v>
      </c>
      <c r="H76" s="337">
        <v>0</v>
      </c>
      <c r="I76" s="337">
        <v>0</v>
      </c>
      <c r="J76" s="337">
        <v>0</v>
      </c>
      <c r="K76" s="337">
        <v>20</v>
      </c>
    </row>
    <row r="77" spans="1:11" s="14" customFormat="1" ht="14.25" customHeight="1" x14ac:dyDescent="0.25">
      <c r="A77" s="337" t="s">
        <v>62</v>
      </c>
      <c r="B77" s="336" t="s">
        <v>211</v>
      </c>
      <c r="C77" s="337">
        <v>14</v>
      </c>
      <c r="D77" s="337">
        <v>11</v>
      </c>
      <c r="E77" s="337">
        <v>0</v>
      </c>
      <c r="F77" s="337">
        <v>11</v>
      </c>
      <c r="G77" s="337">
        <v>11</v>
      </c>
      <c r="H77" s="337">
        <v>0</v>
      </c>
      <c r="I77" s="337">
        <v>0</v>
      </c>
      <c r="J77" s="337">
        <v>0</v>
      </c>
      <c r="K77" s="337">
        <v>11</v>
      </c>
    </row>
    <row r="78" spans="1:11" s="14" customFormat="1" ht="14.25" customHeight="1" x14ac:dyDescent="0.25">
      <c r="A78" s="337" t="s">
        <v>62</v>
      </c>
      <c r="B78" s="336" t="s">
        <v>212</v>
      </c>
      <c r="C78" s="337">
        <v>24</v>
      </c>
      <c r="D78" s="337">
        <v>24</v>
      </c>
      <c r="E78" s="337">
        <v>0</v>
      </c>
      <c r="F78" s="337">
        <v>24</v>
      </c>
      <c r="G78" s="337">
        <v>22</v>
      </c>
      <c r="H78" s="337">
        <v>0</v>
      </c>
      <c r="I78" s="337">
        <v>0</v>
      </c>
      <c r="J78" s="337">
        <v>0</v>
      </c>
      <c r="K78" s="337">
        <v>22</v>
      </c>
    </row>
    <row r="79" spans="1:11" s="14" customFormat="1" ht="14.25" customHeight="1" x14ac:dyDescent="0.25">
      <c r="A79" s="337" t="s">
        <v>62</v>
      </c>
      <c r="B79" s="336" t="s">
        <v>329</v>
      </c>
      <c r="C79" s="337">
        <v>50</v>
      </c>
      <c r="D79" s="337">
        <v>43</v>
      </c>
      <c r="E79" s="337">
        <v>0</v>
      </c>
      <c r="F79" s="337">
        <v>43</v>
      </c>
      <c r="G79" s="337">
        <v>13</v>
      </c>
      <c r="H79" s="337">
        <v>0</v>
      </c>
      <c r="I79" s="337">
        <v>0</v>
      </c>
      <c r="J79" s="337">
        <v>0</v>
      </c>
      <c r="K79" s="337">
        <v>13</v>
      </c>
    </row>
    <row r="80" spans="1:11" s="14" customFormat="1" ht="14.25" customHeight="1" x14ac:dyDescent="0.25">
      <c r="A80" s="337" t="s">
        <v>62</v>
      </c>
      <c r="B80" s="336" t="s">
        <v>213</v>
      </c>
      <c r="C80" s="337">
        <v>14</v>
      </c>
      <c r="D80" s="337">
        <v>13</v>
      </c>
      <c r="E80" s="337">
        <v>8</v>
      </c>
      <c r="F80" s="337">
        <v>21</v>
      </c>
      <c r="G80" s="337">
        <v>12</v>
      </c>
      <c r="H80" s="337">
        <v>0</v>
      </c>
      <c r="I80" s="337">
        <v>1</v>
      </c>
      <c r="J80" s="337">
        <v>0</v>
      </c>
      <c r="K80" s="337">
        <v>13</v>
      </c>
    </row>
    <row r="81" spans="1:11" s="14" customFormat="1" ht="14.25" customHeight="1" x14ac:dyDescent="0.25">
      <c r="A81" s="337" t="s">
        <v>62</v>
      </c>
      <c r="B81" s="336" t="s">
        <v>215</v>
      </c>
      <c r="C81" s="337">
        <v>160</v>
      </c>
      <c r="D81" s="337">
        <v>49</v>
      </c>
      <c r="E81" s="337">
        <v>48</v>
      </c>
      <c r="F81" s="337">
        <v>97</v>
      </c>
      <c r="G81" s="337">
        <v>0</v>
      </c>
      <c r="H81" s="337">
        <v>26</v>
      </c>
      <c r="I81" s="337">
        <v>0</v>
      </c>
      <c r="J81" s="337">
        <v>0</v>
      </c>
      <c r="K81" s="337">
        <v>26</v>
      </c>
    </row>
    <row r="82" spans="1:11" s="14" customFormat="1" ht="14.25" customHeight="1" x14ac:dyDescent="0.25">
      <c r="A82" s="337" t="s">
        <v>62</v>
      </c>
      <c r="B82" s="336" t="s">
        <v>330</v>
      </c>
      <c r="C82" s="337">
        <v>40</v>
      </c>
      <c r="D82" s="337">
        <v>15</v>
      </c>
      <c r="E82" s="337">
        <v>10</v>
      </c>
      <c r="F82" s="337">
        <v>25</v>
      </c>
      <c r="G82" s="337">
        <v>23</v>
      </c>
      <c r="H82" s="337">
        <v>0</v>
      </c>
      <c r="I82" s="337">
        <v>0</v>
      </c>
      <c r="J82" s="337">
        <v>0</v>
      </c>
      <c r="K82" s="337">
        <v>23</v>
      </c>
    </row>
    <row r="83" spans="1:11" s="14" customFormat="1" ht="14.25" customHeight="1" x14ac:dyDescent="0.25">
      <c r="A83" s="337" t="s">
        <v>62</v>
      </c>
      <c r="B83" s="336" t="s">
        <v>331</v>
      </c>
      <c r="C83" s="337">
        <v>20</v>
      </c>
      <c r="D83" s="337">
        <v>18</v>
      </c>
      <c r="E83" s="337">
        <v>0</v>
      </c>
      <c r="F83" s="337">
        <v>18</v>
      </c>
      <c r="G83" s="337">
        <v>19</v>
      </c>
      <c r="H83" s="337">
        <v>0</v>
      </c>
      <c r="I83" s="337">
        <v>0</v>
      </c>
      <c r="J83" s="337">
        <v>0</v>
      </c>
      <c r="K83" s="337">
        <v>19</v>
      </c>
    </row>
    <row r="84" spans="1:11" s="14" customFormat="1" ht="14.25" customHeight="1" x14ac:dyDescent="0.25">
      <c r="A84" s="337" t="s">
        <v>62</v>
      </c>
      <c r="B84" s="336" t="s">
        <v>214</v>
      </c>
      <c r="C84" s="337">
        <v>21</v>
      </c>
      <c r="D84" s="337">
        <v>17</v>
      </c>
      <c r="E84" s="337">
        <v>0</v>
      </c>
      <c r="F84" s="337">
        <v>17</v>
      </c>
      <c r="G84" s="337">
        <v>12</v>
      </c>
      <c r="H84" s="337">
        <v>0</v>
      </c>
      <c r="I84" s="337">
        <v>0</v>
      </c>
      <c r="J84" s="337">
        <v>0</v>
      </c>
      <c r="K84" s="337">
        <v>12</v>
      </c>
    </row>
    <row r="85" spans="1:11" s="14" customFormat="1" ht="14.25" customHeight="1" x14ac:dyDescent="0.25">
      <c r="A85" s="337" t="s">
        <v>62</v>
      </c>
      <c r="B85" s="336" t="s">
        <v>332</v>
      </c>
      <c r="C85" s="337">
        <v>20</v>
      </c>
      <c r="D85" s="337">
        <v>13</v>
      </c>
      <c r="E85" s="337">
        <v>0</v>
      </c>
      <c r="F85" s="337">
        <v>13</v>
      </c>
      <c r="G85" s="337">
        <v>27</v>
      </c>
      <c r="H85" s="337">
        <v>0</v>
      </c>
      <c r="I85" s="337">
        <v>0</v>
      </c>
      <c r="J85" s="337">
        <v>0</v>
      </c>
      <c r="K85" s="337">
        <v>27</v>
      </c>
    </row>
    <row r="86" spans="1:11" s="14" customFormat="1" ht="14.25" customHeight="1" x14ac:dyDescent="0.25">
      <c r="A86" s="337" t="s">
        <v>62</v>
      </c>
      <c r="B86" s="336" t="s">
        <v>210</v>
      </c>
      <c r="C86" s="337">
        <v>24</v>
      </c>
      <c r="D86" s="337">
        <v>23</v>
      </c>
      <c r="E86" s="337">
        <v>0</v>
      </c>
      <c r="F86" s="337">
        <v>23</v>
      </c>
      <c r="G86" s="337">
        <v>25</v>
      </c>
      <c r="H86" s="337">
        <v>0</v>
      </c>
      <c r="I86" s="337">
        <v>0</v>
      </c>
      <c r="J86" s="337">
        <v>0</v>
      </c>
      <c r="K86" s="337">
        <v>25</v>
      </c>
    </row>
    <row r="87" spans="1:11" s="14" customFormat="1" ht="14.25" customHeight="1" x14ac:dyDescent="0.25">
      <c r="A87" s="337" t="s">
        <v>62</v>
      </c>
      <c r="B87" s="336" t="s">
        <v>648</v>
      </c>
      <c r="C87" s="337">
        <v>27</v>
      </c>
      <c r="D87" s="337">
        <v>18</v>
      </c>
      <c r="E87" s="337">
        <v>0</v>
      </c>
      <c r="F87" s="337">
        <v>18</v>
      </c>
      <c r="G87" s="337">
        <v>11</v>
      </c>
      <c r="H87" s="337">
        <v>0</v>
      </c>
      <c r="I87" s="337">
        <v>0</v>
      </c>
      <c r="J87" s="337">
        <v>0</v>
      </c>
      <c r="K87" s="337">
        <v>11</v>
      </c>
    </row>
    <row r="88" spans="1:11" s="14" customFormat="1" ht="14.25" customHeight="1" x14ac:dyDescent="0.25">
      <c r="A88" s="337" t="s">
        <v>62</v>
      </c>
      <c r="B88" s="336" t="s">
        <v>642</v>
      </c>
      <c r="C88" s="337">
        <v>14</v>
      </c>
      <c r="D88" s="337">
        <v>14</v>
      </c>
      <c r="E88" s="337">
        <v>0</v>
      </c>
      <c r="F88" s="337">
        <v>14</v>
      </c>
      <c r="G88" s="337">
        <v>10</v>
      </c>
      <c r="H88" s="337">
        <v>0</v>
      </c>
      <c r="I88" s="337">
        <v>0</v>
      </c>
      <c r="J88" s="337">
        <v>0</v>
      </c>
      <c r="K88" s="337">
        <v>10</v>
      </c>
    </row>
    <row r="89" spans="1:11" s="14" customFormat="1" ht="14.25" customHeight="1" x14ac:dyDescent="0.25">
      <c r="A89" s="337" t="s">
        <v>64</v>
      </c>
      <c r="B89" s="336" t="s">
        <v>333</v>
      </c>
      <c r="C89" s="337">
        <v>144</v>
      </c>
      <c r="D89" s="337">
        <v>59</v>
      </c>
      <c r="E89" s="337">
        <v>15</v>
      </c>
      <c r="F89" s="337">
        <v>74</v>
      </c>
      <c r="G89" s="337">
        <v>0</v>
      </c>
      <c r="H89" s="337">
        <v>55</v>
      </c>
      <c r="I89" s="337">
        <v>0</v>
      </c>
      <c r="J89" s="337">
        <v>0</v>
      </c>
      <c r="K89" s="337">
        <v>55</v>
      </c>
    </row>
    <row r="90" spans="1:11" s="14" customFormat="1" ht="14.25" customHeight="1" x14ac:dyDescent="0.25">
      <c r="A90" s="337" t="s">
        <v>64</v>
      </c>
      <c r="B90" s="336" t="s">
        <v>334</v>
      </c>
      <c r="C90" s="337">
        <v>18</v>
      </c>
      <c r="D90" s="337">
        <v>18</v>
      </c>
      <c r="E90" s="337">
        <v>0</v>
      </c>
      <c r="F90" s="337">
        <v>18</v>
      </c>
      <c r="G90" s="337">
        <v>18</v>
      </c>
      <c r="H90" s="337">
        <v>0</v>
      </c>
      <c r="I90" s="337">
        <v>0</v>
      </c>
      <c r="J90" s="337">
        <v>0</v>
      </c>
      <c r="K90" s="337">
        <v>18</v>
      </c>
    </row>
    <row r="91" spans="1:11" s="14" customFormat="1" ht="14.25" customHeight="1" x14ac:dyDescent="0.25">
      <c r="A91" s="337" t="s">
        <v>66</v>
      </c>
      <c r="B91" s="336" t="s">
        <v>643</v>
      </c>
      <c r="C91" s="337">
        <v>384</v>
      </c>
      <c r="D91" s="337">
        <v>42</v>
      </c>
      <c r="E91" s="337">
        <v>37</v>
      </c>
      <c r="F91" s="337">
        <v>79</v>
      </c>
      <c r="G91" s="337">
        <v>27</v>
      </c>
      <c r="H91" s="337">
        <v>0</v>
      </c>
      <c r="I91" s="337">
        <v>7</v>
      </c>
      <c r="J91" s="337">
        <v>0</v>
      </c>
      <c r="K91" s="337">
        <v>34</v>
      </c>
    </row>
    <row r="92" spans="1:11" s="14" customFormat="1" ht="14.25" customHeight="1" x14ac:dyDescent="0.25">
      <c r="A92" s="337" t="s">
        <v>66</v>
      </c>
      <c r="B92" s="336" t="s">
        <v>335</v>
      </c>
      <c r="C92" s="337">
        <v>48</v>
      </c>
      <c r="D92" s="337">
        <v>20</v>
      </c>
      <c r="E92" s="337">
        <v>0</v>
      </c>
      <c r="F92" s="337">
        <v>20</v>
      </c>
      <c r="G92" s="337">
        <v>18</v>
      </c>
      <c r="H92" s="337">
        <v>0</v>
      </c>
      <c r="I92" s="337">
        <v>0</v>
      </c>
      <c r="J92" s="337">
        <v>0</v>
      </c>
      <c r="K92" s="337">
        <v>18</v>
      </c>
    </row>
    <row r="93" spans="1:11" s="14" customFormat="1" ht="14.25" customHeight="1" x14ac:dyDescent="0.25">
      <c r="A93" s="337" t="s">
        <v>68</v>
      </c>
      <c r="B93" s="336" t="s">
        <v>336</v>
      </c>
      <c r="C93" s="337">
        <v>39</v>
      </c>
      <c r="D93" s="337">
        <v>32</v>
      </c>
      <c r="E93" s="337">
        <v>7</v>
      </c>
      <c r="F93" s="337">
        <v>39</v>
      </c>
      <c r="G93" s="337">
        <v>12</v>
      </c>
      <c r="H93" s="337">
        <v>0</v>
      </c>
      <c r="I93" s="337">
        <v>0</v>
      </c>
      <c r="J93" s="337">
        <v>0</v>
      </c>
      <c r="K93" s="337">
        <v>12</v>
      </c>
    </row>
    <row r="94" spans="1:11" s="14" customFormat="1" ht="14.25" customHeight="1" x14ac:dyDescent="0.25">
      <c r="A94" s="337" t="s">
        <v>68</v>
      </c>
      <c r="B94" s="336" t="s">
        <v>337</v>
      </c>
      <c r="C94" s="337">
        <v>30</v>
      </c>
      <c r="D94" s="337">
        <v>18</v>
      </c>
      <c r="E94" s="337">
        <v>8</v>
      </c>
      <c r="F94" s="337">
        <v>26</v>
      </c>
      <c r="G94" s="337">
        <v>4</v>
      </c>
      <c r="H94" s="337">
        <v>0</v>
      </c>
      <c r="I94" s="337">
        <v>0</v>
      </c>
      <c r="J94" s="337">
        <v>0</v>
      </c>
      <c r="K94" s="337">
        <v>4</v>
      </c>
    </row>
    <row r="95" spans="1:11" s="14" customFormat="1" ht="14.25" customHeight="1" x14ac:dyDescent="0.25">
      <c r="A95" s="337" t="s">
        <v>68</v>
      </c>
      <c r="B95" s="336" t="s">
        <v>216</v>
      </c>
      <c r="C95" s="337">
        <v>30</v>
      </c>
      <c r="D95" s="337">
        <v>30</v>
      </c>
      <c r="E95" s="337">
        <v>0</v>
      </c>
      <c r="F95" s="337">
        <v>30</v>
      </c>
      <c r="G95" s="337">
        <v>22</v>
      </c>
      <c r="H95" s="337">
        <v>0</v>
      </c>
      <c r="I95" s="337">
        <v>0</v>
      </c>
      <c r="J95" s="337">
        <v>0</v>
      </c>
      <c r="K95" s="337">
        <v>22</v>
      </c>
    </row>
    <row r="96" spans="1:11" s="14" customFormat="1" ht="14.25" customHeight="1" x14ac:dyDescent="0.25">
      <c r="A96" s="337" t="s">
        <v>68</v>
      </c>
      <c r="B96" s="336" t="s">
        <v>338</v>
      </c>
      <c r="C96" s="337">
        <v>24</v>
      </c>
      <c r="D96" s="337">
        <v>24</v>
      </c>
      <c r="E96" s="337">
        <v>0</v>
      </c>
      <c r="F96" s="337">
        <v>24</v>
      </c>
      <c r="G96" s="337">
        <v>22</v>
      </c>
      <c r="H96" s="337">
        <v>0</v>
      </c>
      <c r="I96" s="337">
        <v>0</v>
      </c>
      <c r="J96" s="337">
        <v>0</v>
      </c>
      <c r="K96" s="337">
        <v>22</v>
      </c>
    </row>
    <row r="97" spans="1:11" s="14" customFormat="1" ht="14.25" customHeight="1" x14ac:dyDescent="0.25">
      <c r="A97" s="337" t="s">
        <v>68</v>
      </c>
      <c r="B97" s="336" t="s">
        <v>339</v>
      </c>
      <c r="C97" s="337">
        <v>30</v>
      </c>
      <c r="D97" s="337">
        <v>28</v>
      </c>
      <c r="E97" s="337">
        <v>0</v>
      </c>
      <c r="F97" s="337">
        <v>28</v>
      </c>
      <c r="G97" s="337">
        <v>27</v>
      </c>
      <c r="H97" s="337">
        <v>0</v>
      </c>
      <c r="I97" s="337">
        <v>0</v>
      </c>
      <c r="J97" s="337">
        <v>0</v>
      </c>
      <c r="K97" s="337">
        <v>27</v>
      </c>
    </row>
    <row r="98" spans="1:11" s="14" customFormat="1" ht="14.25" customHeight="1" x14ac:dyDescent="0.25">
      <c r="A98" s="337" t="s">
        <v>70</v>
      </c>
      <c r="B98" s="336" t="s">
        <v>340</v>
      </c>
      <c r="C98" s="337">
        <v>20</v>
      </c>
      <c r="D98" s="337">
        <v>19</v>
      </c>
      <c r="E98" s="337">
        <v>0</v>
      </c>
      <c r="F98" s="337">
        <v>19</v>
      </c>
      <c r="G98" s="337">
        <v>18</v>
      </c>
      <c r="H98" s="337">
        <v>0</v>
      </c>
      <c r="I98" s="337">
        <v>0</v>
      </c>
      <c r="J98" s="337">
        <v>0</v>
      </c>
      <c r="K98" s="337">
        <v>18</v>
      </c>
    </row>
    <row r="99" spans="1:11" s="14" customFormat="1" ht="14.25" customHeight="1" x14ac:dyDescent="0.25">
      <c r="A99" s="337" t="s">
        <v>70</v>
      </c>
      <c r="B99" s="336" t="s">
        <v>217</v>
      </c>
      <c r="C99" s="337">
        <v>42</v>
      </c>
      <c r="D99" s="337">
        <v>33</v>
      </c>
      <c r="E99" s="337">
        <v>1</v>
      </c>
      <c r="F99" s="337">
        <v>34</v>
      </c>
      <c r="G99" s="337">
        <v>28</v>
      </c>
      <c r="H99" s="337">
        <v>0</v>
      </c>
      <c r="I99" s="337">
        <v>0</v>
      </c>
      <c r="J99" s="337">
        <v>0</v>
      </c>
      <c r="K99" s="337">
        <v>28</v>
      </c>
    </row>
    <row r="100" spans="1:11" s="14" customFormat="1" ht="14.25" customHeight="1" x14ac:dyDescent="0.25">
      <c r="A100" s="337" t="s">
        <v>70</v>
      </c>
      <c r="B100" s="336" t="s">
        <v>218</v>
      </c>
      <c r="C100" s="337">
        <v>24</v>
      </c>
      <c r="D100" s="337">
        <v>22</v>
      </c>
      <c r="E100" s="337">
        <v>0</v>
      </c>
      <c r="F100" s="337">
        <v>22</v>
      </c>
      <c r="G100" s="337">
        <v>15</v>
      </c>
      <c r="H100" s="337">
        <v>0</v>
      </c>
      <c r="I100" s="337">
        <v>0</v>
      </c>
      <c r="J100" s="337">
        <v>0</v>
      </c>
      <c r="K100" s="337">
        <v>15</v>
      </c>
    </row>
    <row r="101" spans="1:11" s="14" customFormat="1" ht="14.25" customHeight="1" x14ac:dyDescent="0.25">
      <c r="A101" s="337" t="s">
        <v>70</v>
      </c>
      <c r="B101" s="336" t="s">
        <v>219</v>
      </c>
      <c r="C101" s="337">
        <v>24</v>
      </c>
      <c r="D101" s="337">
        <v>24</v>
      </c>
      <c r="E101" s="337">
        <v>0</v>
      </c>
      <c r="F101" s="337">
        <v>24</v>
      </c>
      <c r="G101" s="337">
        <v>0</v>
      </c>
      <c r="H101" s="337">
        <v>0</v>
      </c>
      <c r="I101" s="337">
        <v>20</v>
      </c>
      <c r="J101" s="337">
        <v>0</v>
      </c>
      <c r="K101" s="337">
        <v>20</v>
      </c>
    </row>
    <row r="102" spans="1:11" s="14" customFormat="1" ht="14.25" customHeight="1" x14ac:dyDescent="0.25">
      <c r="A102" s="337" t="s">
        <v>70</v>
      </c>
      <c r="B102" s="336" t="s">
        <v>341</v>
      </c>
      <c r="C102" s="337">
        <v>48</v>
      </c>
      <c r="D102" s="337">
        <v>32</v>
      </c>
      <c r="E102" s="337">
        <v>37</v>
      </c>
      <c r="F102" s="337">
        <v>69</v>
      </c>
      <c r="G102" s="337">
        <v>0</v>
      </c>
      <c r="H102" s="337">
        <v>32</v>
      </c>
      <c r="I102" s="337">
        <v>0</v>
      </c>
      <c r="J102" s="337">
        <v>0</v>
      </c>
      <c r="K102" s="337">
        <v>32</v>
      </c>
    </row>
    <row r="103" spans="1:11" s="14" customFormat="1" ht="14.25" customHeight="1" x14ac:dyDescent="0.25">
      <c r="A103" s="337" t="s">
        <v>70</v>
      </c>
      <c r="B103" s="336" t="s">
        <v>342</v>
      </c>
      <c r="C103" s="337">
        <v>24</v>
      </c>
      <c r="D103" s="337">
        <v>18</v>
      </c>
      <c r="E103" s="337">
        <v>0</v>
      </c>
      <c r="F103" s="337">
        <v>18</v>
      </c>
      <c r="G103" s="337">
        <v>16</v>
      </c>
      <c r="H103" s="337">
        <v>0</v>
      </c>
      <c r="I103" s="337">
        <v>0</v>
      </c>
      <c r="J103" s="337">
        <v>0</v>
      </c>
      <c r="K103" s="337">
        <v>16</v>
      </c>
    </row>
    <row r="104" spans="1:11" s="14" customFormat="1" ht="14.25" customHeight="1" x14ac:dyDescent="0.25">
      <c r="A104" s="337" t="s">
        <v>70</v>
      </c>
      <c r="B104" s="336" t="s">
        <v>343</v>
      </c>
      <c r="C104" s="337">
        <v>24</v>
      </c>
      <c r="D104" s="337">
        <v>24</v>
      </c>
      <c r="E104" s="337">
        <v>0</v>
      </c>
      <c r="F104" s="337">
        <v>24</v>
      </c>
      <c r="G104" s="337">
        <v>22</v>
      </c>
      <c r="H104" s="337">
        <v>0</v>
      </c>
      <c r="I104" s="337">
        <v>0</v>
      </c>
      <c r="J104" s="337">
        <v>0</v>
      </c>
      <c r="K104" s="337">
        <v>22</v>
      </c>
    </row>
    <row r="105" spans="1:11" s="14" customFormat="1" ht="14.25" customHeight="1" x14ac:dyDescent="0.25">
      <c r="A105" s="337" t="s">
        <v>70</v>
      </c>
      <c r="B105" s="336" t="s">
        <v>344</v>
      </c>
      <c r="C105" s="337">
        <v>24</v>
      </c>
      <c r="D105" s="337">
        <v>24</v>
      </c>
      <c r="E105" s="337">
        <v>0</v>
      </c>
      <c r="F105" s="337">
        <v>24</v>
      </c>
      <c r="G105" s="337">
        <v>22</v>
      </c>
      <c r="H105" s="337">
        <v>0</v>
      </c>
      <c r="I105" s="337">
        <v>2</v>
      </c>
      <c r="J105" s="337">
        <v>0</v>
      </c>
      <c r="K105" s="337">
        <v>24</v>
      </c>
    </row>
    <row r="106" spans="1:11" s="14" customFormat="1" ht="14.25" customHeight="1" x14ac:dyDescent="0.25">
      <c r="A106" s="337" t="s">
        <v>70</v>
      </c>
      <c r="B106" s="336" t="s">
        <v>220</v>
      </c>
      <c r="C106" s="337">
        <v>14</v>
      </c>
      <c r="D106" s="337">
        <v>10</v>
      </c>
      <c r="E106" s="337">
        <v>0</v>
      </c>
      <c r="F106" s="337">
        <v>10</v>
      </c>
      <c r="G106" s="337">
        <v>0</v>
      </c>
      <c r="H106" s="337">
        <v>0</v>
      </c>
      <c r="I106" s="337">
        <v>0</v>
      </c>
      <c r="J106" s="337">
        <v>0</v>
      </c>
      <c r="K106" s="337">
        <v>0</v>
      </c>
    </row>
    <row r="107" spans="1:11" s="14" customFormat="1" ht="14.25" customHeight="1" x14ac:dyDescent="0.25">
      <c r="A107" s="337" t="s">
        <v>70</v>
      </c>
      <c r="B107" s="336" t="s">
        <v>345</v>
      </c>
      <c r="C107" s="337">
        <v>288</v>
      </c>
      <c r="D107" s="337">
        <v>91</v>
      </c>
      <c r="E107" s="337">
        <v>0</v>
      </c>
      <c r="F107" s="337">
        <v>91</v>
      </c>
      <c r="G107" s="337">
        <v>119</v>
      </c>
      <c r="H107" s="337">
        <v>0</v>
      </c>
      <c r="I107" s="337">
        <v>0</v>
      </c>
      <c r="J107" s="337">
        <v>0</v>
      </c>
      <c r="K107" s="337">
        <v>119</v>
      </c>
    </row>
    <row r="108" spans="1:11" s="14" customFormat="1" ht="14.25" customHeight="1" x14ac:dyDescent="0.25">
      <c r="A108" s="337" t="s">
        <v>70</v>
      </c>
      <c r="B108" s="336" t="s">
        <v>221</v>
      </c>
      <c r="C108" s="337">
        <v>24</v>
      </c>
      <c r="D108" s="337">
        <v>24</v>
      </c>
      <c r="E108" s="337">
        <v>0</v>
      </c>
      <c r="F108" s="337">
        <v>24</v>
      </c>
      <c r="G108" s="337">
        <v>0</v>
      </c>
      <c r="H108" s="337">
        <v>0</v>
      </c>
      <c r="I108" s="337">
        <v>18</v>
      </c>
      <c r="J108" s="337">
        <v>0</v>
      </c>
      <c r="K108" s="337">
        <v>18</v>
      </c>
    </row>
    <row r="109" spans="1:11" s="14" customFormat="1" ht="14.25" customHeight="1" x14ac:dyDescent="0.25">
      <c r="A109" s="337" t="s">
        <v>72</v>
      </c>
      <c r="B109" s="336" t="s">
        <v>222</v>
      </c>
      <c r="C109" s="337">
        <v>44</v>
      </c>
      <c r="D109" s="337">
        <v>40</v>
      </c>
      <c r="E109" s="337">
        <v>0</v>
      </c>
      <c r="F109" s="337">
        <v>40</v>
      </c>
      <c r="G109" s="337">
        <v>39</v>
      </c>
      <c r="H109" s="337">
        <v>2</v>
      </c>
      <c r="I109" s="337">
        <v>0</v>
      </c>
      <c r="J109" s="337">
        <v>0</v>
      </c>
      <c r="K109" s="337">
        <v>41</v>
      </c>
    </row>
    <row r="110" spans="1:11" s="14" customFormat="1" ht="14.25" customHeight="1" x14ac:dyDescent="0.25">
      <c r="A110" s="337" t="s">
        <v>72</v>
      </c>
      <c r="B110" s="336" t="s">
        <v>223</v>
      </c>
      <c r="C110" s="337">
        <v>24</v>
      </c>
      <c r="D110" s="337">
        <v>23</v>
      </c>
      <c r="E110" s="337">
        <v>0</v>
      </c>
      <c r="F110" s="337">
        <v>23</v>
      </c>
      <c r="G110" s="337">
        <v>10</v>
      </c>
      <c r="H110" s="337">
        <v>0</v>
      </c>
      <c r="I110" s="337">
        <v>0</v>
      </c>
      <c r="J110" s="337">
        <v>0</v>
      </c>
      <c r="K110" s="337">
        <v>10</v>
      </c>
    </row>
    <row r="111" spans="1:11" s="14" customFormat="1" ht="14.25" customHeight="1" x14ac:dyDescent="0.25">
      <c r="A111" s="337" t="s">
        <v>72</v>
      </c>
      <c r="B111" s="336" t="s">
        <v>224</v>
      </c>
      <c r="C111" s="337">
        <v>18</v>
      </c>
      <c r="D111" s="337">
        <v>17</v>
      </c>
      <c r="E111" s="337">
        <v>0</v>
      </c>
      <c r="F111" s="337">
        <v>17</v>
      </c>
      <c r="G111" s="337">
        <v>15</v>
      </c>
      <c r="H111" s="337">
        <v>0</v>
      </c>
      <c r="I111" s="337">
        <v>0</v>
      </c>
      <c r="J111" s="337">
        <v>0</v>
      </c>
      <c r="K111" s="337">
        <v>15</v>
      </c>
    </row>
    <row r="112" spans="1:11" s="14" customFormat="1" ht="14.25" customHeight="1" x14ac:dyDescent="0.25">
      <c r="A112" s="337" t="s">
        <v>72</v>
      </c>
      <c r="B112" s="336" t="s">
        <v>225</v>
      </c>
      <c r="C112" s="337">
        <v>48</v>
      </c>
      <c r="D112" s="337">
        <v>39</v>
      </c>
      <c r="E112" s="337">
        <v>0</v>
      </c>
      <c r="F112" s="337">
        <v>39</v>
      </c>
      <c r="G112" s="337">
        <v>12</v>
      </c>
      <c r="H112" s="337">
        <v>24</v>
      </c>
      <c r="I112" s="337">
        <v>0</v>
      </c>
      <c r="J112" s="337">
        <v>0</v>
      </c>
      <c r="K112" s="337">
        <v>36</v>
      </c>
    </row>
    <row r="113" spans="1:11" s="14" customFormat="1" ht="14.25" customHeight="1" x14ac:dyDescent="0.25">
      <c r="A113" s="337" t="s">
        <v>72</v>
      </c>
      <c r="B113" s="336" t="s">
        <v>346</v>
      </c>
      <c r="C113" s="337">
        <v>20</v>
      </c>
      <c r="D113" s="337">
        <v>14</v>
      </c>
      <c r="E113" s="337">
        <v>0</v>
      </c>
      <c r="F113" s="337">
        <v>14</v>
      </c>
      <c r="G113" s="337">
        <v>14</v>
      </c>
      <c r="H113" s="337">
        <v>0</v>
      </c>
      <c r="I113" s="337">
        <v>0</v>
      </c>
      <c r="J113" s="337">
        <v>0</v>
      </c>
      <c r="K113" s="337">
        <v>14</v>
      </c>
    </row>
    <row r="114" spans="1:11" s="14" customFormat="1" ht="14.25" customHeight="1" x14ac:dyDescent="0.25">
      <c r="A114" s="337" t="s">
        <v>72</v>
      </c>
      <c r="B114" s="336" t="s">
        <v>347</v>
      </c>
      <c r="C114" s="337">
        <v>25</v>
      </c>
      <c r="D114" s="337">
        <v>21</v>
      </c>
      <c r="E114" s="337">
        <v>0</v>
      </c>
      <c r="F114" s="337">
        <v>21</v>
      </c>
      <c r="G114" s="337">
        <v>12</v>
      </c>
      <c r="H114" s="337">
        <v>0</v>
      </c>
      <c r="I114" s="337">
        <v>0</v>
      </c>
      <c r="J114" s="337">
        <v>0</v>
      </c>
      <c r="K114" s="337">
        <v>12</v>
      </c>
    </row>
    <row r="115" spans="1:11" s="14" customFormat="1" ht="14.25" customHeight="1" x14ac:dyDescent="0.25">
      <c r="A115" s="337" t="s">
        <v>72</v>
      </c>
      <c r="B115" s="336" t="s">
        <v>348</v>
      </c>
      <c r="C115" s="337">
        <v>40</v>
      </c>
      <c r="D115" s="337">
        <v>16</v>
      </c>
      <c r="E115" s="337">
        <v>0</v>
      </c>
      <c r="F115" s="337">
        <v>16</v>
      </c>
      <c r="G115" s="337">
        <v>14</v>
      </c>
      <c r="H115" s="337">
        <v>0</v>
      </c>
      <c r="I115" s="337">
        <v>0</v>
      </c>
      <c r="J115" s="337">
        <v>0</v>
      </c>
      <c r="K115" s="337">
        <v>14</v>
      </c>
    </row>
    <row r="116" spans="1:11" s="14" customFormat="1" ht="14.25" customHeight="1" x14ac:dyDescent="0.25">
      <c r="A116" s="337" t="s">
        <v>72</v>
      </c>
      <c r="B116" s="336" t="s">
        <v>349</v>
      </c>
      <c r="C116" s="337">
        <v>150</v>
      </c>
      <c r="D116" s="337">
        <v>27</v>
      </c>
      <c r="E116" s="337">
        <v>49</v>
      </c>
      <c r="F116" s="337">
        <v>76</v>
      </c>
      <c r="G116" s="337">
        <v>0</v>
      </c>
      <c r="H116" s="337">
        <v>21</v>
      </c>
      <c r="I116" s="337">
        <v>0</v>
      </c>
      <c r="J116" s="337">
        <v>0</v>
      </c>
      <c r="K116" s="337">
        <v>21</v>
      </c>
    </row>
    <row r="117" spans="1:11" s="14" customFormat="1" ht="14.25" customHeight="1" x14ac:dyDescent="0.25">
      <c r="A117" s="337" t="s">
        <v>72</v>
      </c>
      <c r="B117" s="336" t="s">
        <v>350</v>
      </c>
      <c r="C117" s="337">
        <v>48</v>
      </c>
      <c r="D117" s="337">
        <v>38</v>
      </c>
      <c r="E117" s="337">
        <v>0</v>
      </c>
      <c r="F117" s="337">
        <v>38</v>
      </c>
      <c r="G117" s="337">
        <v>30</v>
      </c>
      <c r="H117" s="337">
        <v>0</v>
      </c>
      <c r="I117" s="337">
        <v>0</v>
      </c>
      <c r="J117" s="337">
        <v>0</v>
      </c>
      <c r="K117" s="337">
        <v>30</v>
      </c>
    </row>
    <row r="118" spans="1:11" s="14" customFormat="1" ht="14.25" customHeight="1" x14ac:dyDescent="0.25">
      <c r="A118" s="337" t="s">
        <v>74</v>
      </c>
      <c r="B118" s="336" t="s">
        <v>226</v>
      </c>
      <c r="C118" s="337">
        <v>32</v>
      </c>
      <c r="D118" s="337">
        <v>31</v>
      </c>
      <c r="E118" s="337">
        <v>0</v>
      </c>
      <c r="F118" s="337">
        <v>31</v>
      </c>
      <c r="G118" s="337">
        <v>25</v>
      </c>
      <c r="H118" s="337">
        <v>0</v>
      </c>
      <c r="I118" s="337">
        <v>0</v>
      </c>
      <c r="J118" s="337">
        <v>0</v>
      </c>
      <c r="K118" s="337">
        <v>25</v>
      </c>
    </row>
    <row r="119" spans="1:11" s="14" customFormat="1" ht="14.25" customHeight="1" x14ac:dyDescent="0.25">
      <c r="A119" s="337" t="s">
        <v>74</v>
      </c>
      <c r="B119" s="336" t="s">
        <v>351</v>
      </c>
      <c r="C119" s="337">
        <v>15</v>
      </c>
      <c r="D119" s="337">
        <v>7</v>
      </c>
      <c r="E119" s="337">
        <v>0</v>
      </c>
      <c r="F119" s="337">
        <v>7</v>
      </c>
      <c r="G119" s="337">
        <v>0</v>
      </c>
      <c r="H119" s="337">
        <v>0</v>
      </c>
      <c r="I119" s="337">
        <v>0</v>
      </c>
      <c r="J119" s="337">
        <v>0</v>
      </c>
      <c r="K119" s="337">
        <v>0</v>
      </c>
    </row>
    <row r="120" spans="1:11" s="14" customFormat="1" ht="14.25" customHeight="1" x14ac:dyDescent="0.25">
      <c r="A120" s="337" t="s">
        <v>74</v>
      </c>
      <c r="B120" s="336" t="s">
        <v>352</v>
      </c>
      <c r="C120" s="337">
        <v>21</v>
      </c>
      <c r="D120" s="337">
        <v>19</v>
      </c>
      <c r="E120" s="337">
        <v>0</v>
      </c>
      <c r="F120" s="337">
        <v>19</v>
      </c>
      <c r="G120" s="337">
        <v>12</v>
      </c>
      <c r="H120" s="337">
        <v>0</v>
      </c>
      <c r="I120" s="337">
        <v>2</v>
      </c>
      <c r="J120" s="337">
        <v>0</v>
      </c>
      <c r="K120" s="337">
        <v>14</v>
      </c>
    </row>
    <row r="121" spans="1:11" s="14" customFormat="1" ht="14.25" customHeight="1" x14ac:dyDescent="0.25">
      <c r="A121" s="337" t="s">
        <v>74</v>
      </c>
      <c r="B121" s="336" t="s">
        <v>353</v>
      </c>
      <c r="C121" s="337">
        <v>20</v>
      </c>
      <c r="D121" s="337">
        <v>19</v>
      </c>
      <c r="E121" s="337">
        <v>0</v>
      </c>
      <c r="F121" s="337">
        <v>19</v>
      </c>
      <c r="G121" s="337">
        <v>15</v>
      </c>
      <c r="H121" s="337">
        <v>0</v>
      </c>
      <c r="I121" s="337">
        <v>0</v>
      </c>
      <c r="J121" s="337">
        <v>0</v>
      </c>
      <c r="K121" s="337">
        <v>15</v>
      </c>
    </row>
    <row r="122" spans="1:11" s="14" customFormat="1" ht="14.25" customHeight="1" x14ac:dyDescent="0.25">
      <c r="A122" s="337" t="s">
        <v>76</v>
      </c>
      <c r="B122" s="336" t="s">
        <v>656</v>
      </c>
      <c r="C122" s="337">
        <v>60</v>
      </c>
      <c r="D122" s="337">
        <v>35</v>
      </c>
      <c r="E122" s="337">
        <v>0</v>
      </c>
      <c r="F122" s="337">
        <v>35</v>
      </c>
      <c r="G122" s="337">
        <v>22</v>
      </c>
      <c r="H122" s="337">
        <v>0</v>
      </c>
      <c r="I122" s="337">
        <v>0</v>
      </c>
      <c r="J122" s="337">
        <v>0</v>
      </c>
      <c r="K122" s="337">
        <v>22</v>
      </c>
    </row>
    <row r="123" spans="1:11" s="14" customFormat="1" ht="14.25" customHeight="1" x14ac:dyDescent="0.25">
      <c r="A123" s="337" t="s">
        <v>76</v>
      </c>
      <c r="B123" s="336" t="s">
        <v>354</v>
      </c>
      <c r="C123" s="337">
        <v>20</v>
      </c>
      <c r="D123" s="337">
        <v>13</v>
      </c>
      <c r="E123" s="337">
        <v>0</v>
      </c>
      <c r="F123" s="337">
        <v>13</v>
      </c>
      <c r="G123" s="337">
        <v>14</v>
      </c>
      <c r="H123" s="337">
        <v>1</v>
      </c>
      <c r="I123" s="337">
        <v>0</v>
      </c>
      <c r="J123" s="337">
        <v>0</v>
      </c>
      <c r="K123" s="337">
        <v>15</v>
      </c>
    </row>
    <row r="124" spans="1:11" s="14" customFormat="1" ht="14.25" customHeight="1" x14ac:dyDescent="0.25">
      <c r="A124" s="337" t="s">
        <v>79</v>
      </c>
      <c r="B124" s="336" t="s">
        <v>355</v>
      </c>
      <c r="C124" s="337">
        <v>18</v>
      </c>
      <c r="D124" s="337">
        <v>17</v>
      </c>
      <c r="E124" s="337">
        <v>0</v>
      </c>
      <c r="F124" s="337">
        <v>17</v>
      </c>
      <c r="G124" s="337">
        <v>9</v>
      </c>
      <c r="H124" s="337">
        <v>0</v>
      </c>
      <c r="I124" s="337">
        <v>3</v>
      </c>
      <c r="J124" s="337">
        <v>0</v>
      </c>
      <c r="K124" s="337">
        <v>12</v>
      </c>
    </row>
    <row r="125" spans="1:11" s="14" customFormat="1" ht="14.25" customHeight="1" x14ac:dyDescent="0.25">
      <c r="A125" s="337" t="s">
        <v>81</v>
      </c>
      <c r="B125" s="336" t="s">
        <v>356</v>
      </c>
      <c r="C125" s="337">
        <v>24</v>
      </c>
      <c r="D125" s="337">
        <v>21</v>
      </c>
      <c r="E125" s="337">
        <v>0</v>
      </c>
      <c r="F125" s="337">
        <v>21</v>
      </c>
      <c r="G125" s="337">
        <v>19</v>
      </c>
      <c r="H125" s="337">
        <v>0</v>
      </c>
      <c r="I125" s="337">
        <v>0</v>
      </c>
      <c r="J125" s="337">
        <v>0</v>
      </c>
      <c r="K125" s="337">
        <v>19</v>
      </c>
    </row>
    <row r="126" spans="1:11" s="14" customFormat="1" ht="14.25" customHeight="1" x14ac:dyDescent="0.25">
      <c r="A126" s="337" t="s">
        <v>83</v>
      </c>
      <c r="B126" s="336" t="s">
        <v>357</v>
      </c>
      <c r="C126" s="337">
        <v>18</v>
      </c>
      <c r="D126" s="337">
        <v>9</v>
      </c>
      <c r="E126" s="337">
        <v>0</v>
      </c>
      <c r="F126" s="337">
        <v>9</v>
      </c>
      <c r="G126" s="337">
        <v>8</v>
      </c>
      <c r="H126" s="337">
        <v>0</v>
      </c>
      <c r="I126" s="337">
        <v>0</v>
      </c>
      <c r="J126" s="337">
        <v>0</v>
      </c>
      <c r="K126" s="337">
        <v>8</v>
      </c>
    </row>
    <row r="127" spans="1:11" s="14" customFormat="1" ht="14.25" customHeight="1" x14ac:dyDescent="0.25">
      <c r="A127" s="337" t="s">
        <v>83</v>
      </c>
      <c r="B127" s="336" t="s">
        <v>358</v>
      </c>
      <c r="C127" s="337">
        <v>18</v>
      </c>
      <c r="D127" s="337">
        <v>18</v>
      </c>
      <c r="E127" s="337">
        <v>0</v>
      </c>
      <c r="F127" s="337">
        <v>18</v>
      </c>
      <c r="G127" s="337">
        <v>13</v>
      </c>
      <c r="H127" s="337">
        <v>0</v>
      </c>
      <c r="I127" s="337">
        <v>0</v>
      </c>
      <c r="J127" s="337">
        <v>0</v>
      </c>
      <c r="K127" s="337">
        <v>13</v>
      </c>
    </row>
    <row r="128" spans="1:11" s="14" customFormat="1" ht="14.25" customHeight="1" x14ac:dyDescent="0.25">
      <c r="A128" s="337" t="s">
        <v>83</v>
      </c>
      <c r="B128" s="336" t="s">
        <v>227</v>
      </c>
      <c r="C128" s="337">
        <v>20</v>
      </c>
      <c r="D128" s="337">
        <v>17</v>
      </c>
      <c r="E128" s="337">
        <v>0</v>
      </c>
      <c r="F128" s="337">
        <v>17</v>
      </c>
      <c r="G128" s="337">
        <v>3</v>
      </c>
      <c r="H128" s="337">
        <v>5</v>
      </c>
      <c r="I128" s="337">
        <v>0</v>
      </c>
      <c r="J128" s="337">
        <v>0</v>
      </c>
      <c r="K128" s="337">
        <v>8</v>
      </c>
    </row>
    <row r="129" spans="1:11" s="14" customFormat="1" ht="14.25" customHeight="1" x14ac:dyDescent="0.25">
      <c r="A129" s="337" t="s">
        <v>83</v>
      </c>
      <c r="B129" s="336" t="s">
        <v>228</v>
      </c>
      <c r="C129" s="337">
        <v>15</v>
      </c>
      <c r="D129" s="337">
        <v>0</v>
      </c>
      <c r="E129" s="337">
        <v>0</v>
      </c>
      <c r="F129" s="337">
        <v>0</v>
      </c>
      <c r="G129" s="337">
        <v>0</v>
      </c>
      <c r="H129" s="337">
        <v>0</v>
      </c>
      <c r="I129" s="337">
        <v>0</v>
      </c>
      <c r="J129" s="337">
        <v>0</v>
      </c>
      <c r="K129" s="337">
        <v>0</v>
      </c>
    </row>
    <row r="130" spans="1:11" s="14" customFormat="1" ht="14.25" customHeight="1" x14ac:dyDescent="0.25">
      <c r="A130" s="337" t="s">
        <v>83</v>
      </c>
      <c r="B130" s="336" t="s">
        <v>359</v>
      </c>
      <c r="C130" s="337">
        <v>24</v>
      </c>
      <c r="D130" s="337">
        <v>24</v>
      </c>
      <c r="E130" s="337">
        <v>0</v>
      </c>
      <c r="F130" s="337">
        <v>24</v>
      </c>
      <c r="G130" s="337">
        <v>23</v>
      </c>
      <c r="H130" s="337">
        <v>0</v>
      </c>
      <c r="I130" s="337">
        <v>0</v>
      </c>
      <c r="J130" s="337">
        <v>0</v>
      </c>
      <c r="K130" s="337">
        <v>23</v>
      </c>
    </row>
    <row r="131" spans="1:11" s="14" customFormat="1" ht="14.25" customHeight="1" x14ac:dyDescent="0.25">
      <c r="A131" s="337" t="s">
        <v>83</v>
      </c>
      <c r="B131" s="336" t="s">
        <v>229</v>
      </c>
      <c r="C131" s="337">
        <v>16</v>
      </c>
      <c r="D131" s="337">
        <v>15</v>
      </c>
      <c r="E131" s="337">
        <v>0</v>
      </c>
      <c r="F131" s="337">
        <v>15</v>
      </c>
      <c r="G131" s="337">
        <v>11</v>
      </c>
      <c r="H131" s="337">
        <v>0</v>
      </c>
      <c r="I131" s="337">
        <v>0</v>
      </c>
      <c r="J131" s="337">
        <v>0</v>
      </c>
      <c r="K131" s="337">
        <v>11</v>
      </c>
    </row>
    <row r="132" spans="1:11" s="14" customFormat="1" ht="14.25" customHeight="1" x14ac:dyDescent="0.25">
      <c r="A132" s="337" t="s">
        <v>83</v>
      </c>
      <c r="B132" s="336" t="s">
        <v>360</v>
      </c>
      <c r="C132" s="337">
        <v>40</v>
      </c>
      <c r="D132" s="337">
        <v>0</v>
      </c>
      <c r="E132" s="337">
        <v>0</v>
      </c>
      <c r="F132" s="337">
        <v>0</v>
      </c>
      <c r="G132" s="337">
        <v>0</v>
      </c>
      <c r="H132" s="337">
        <v>0</v>
      </c>
      <c r="I132" s="337">
        <v>0</v>
      </c>
      <c r="J132" s="337">
        <v>0</v>
      </c>
      <c r="K132" s="337">
        <v>0</v>
      </c>
    </row>
    <row r="133" spans="1:11" s="14" customFormat="1" ht="14.25" customHeight="1" x14ac:dyDescent="0.25">
      <c r="A133" s="337" t="s">
        <v>83</v>
      </c>
      <c r="B133" s="336" t="s">
        <v>361</v>
      </c>
      <c r="C133" s="337">
        <v>28</v>
      </c>
      <c r="D133" s="337">
        <v>28</v>
      </c>
      <c r="E133" s="337">
        <v>0</v>
      </c>
      <c r="F133" s="337">
        <v>28</v>
      </c>
      <c r="G133" s="337">
        <v>17</v>
      </c>
      <c r="H133" s="337">
        <v>0</v>
      </c>
      <c r="I133" s="337">
        <v>0</v>
      </c>
      <c r="J133" s="337">
        <v>0</v>
      </c>
      <c r="K133" s="337">
        <v>17</v>
      </c>
    </row>
    <row r="134" spans="1:11" s="14" customFormat="1" ht="14.25" customHeight="1" x14ac:dyDescent="0.25">
      <c r="A134" s="337" t="s">
        <v>83</v>
      </c>
      <c r="B134" s="336" t="s">
        <v>362</v>
      </c>
      <c r="C134" s="337">
        <v>20</v>
      </c>
      <c r="D134" s="337">
        <v>19</v>
      </c>
      <c r="E134" s="337">
        <v>0</v>
      </c>
      <c r="F134" s="337">
        <v>19</v>
      </c>
      <c r="G134" s="337">
        <v>7</v>
      </c>
      <c r="H134" s="337">
        <v>0</v>
      </c>
      <c r="I134" s="337">
        <v>0</v>
      </c>
      <c r="J134" s="337">
        <v>0</v>
      </c>
      <c r="K134" s="337">
        <v>7</v>
      </c>
    </row>
    <row r="135" spans="1:11" s="14" customFormat="1" ht="14.25" customHeight="1" x14ac:dyDescent="0.25">
      <c r="A135" s="337" t="s">
        <v>85</v>
      </c>
      <c r="B135" s="336" t="s">
        <v>230</v>
      </c>
      <c r="C135" s="337">
        <v>12</v>
      </c>
      <c r="D135" s="337">
        <v>12</v>
      </c>
      <c r="E135" s="337">
        <v>0</v>
      </c>
      <c r="F135" s="337">
        <v>12</v>
      </c>
      <c r="G135" s="337">
        <v>0</v>
      </c>
      <c r="H135" s="337">
        <v>0</v>
      </c>
      <c r="I135" s="337">
        <v>9</v>
      </c>
      <c r="J135" s="337">
        <v>0</v>
      </c>
      <c r="K135" s="337">
        <v>9</v>
      </c>
    </row>
    <row r="136" spans="1:11" s="14" customFormat="1" ht="14.25" customHeight="1" x14ac:dyDescent="0.25">
      <c r="A136" s="337" t="s">
        <v>85</v>
      </c>
      <c r="B136" s="336" t="s">
        <v>231</v>
      </c>
      <c r="C136" s="337">
        <v>12</v>
      </c>
      <c r="D136" s="337">
        <v>11</v>
      </c>
      <c r="E136" s="337">
        <v>0</v>
      </c>
      <c r="F136" s="337">
        <v>11</v>
      </c>
      <c r="G136" s="337">
        <v>1</v>
      </c>
      <c r="H136" s="337">
        <v>0</v>
      </c>
      <c r="I136" s="337">
        <v>13</v>
      </c>
      <c r="J136" s="337">
        <v>0</v>
      </c>
      <c r="K136" s="337">
        <v>14</v>
      </c>
    </row>
    <row r="137" spans="1:11" s="14" customFormat="1" ht="14.25" customHeight="1" x14ac:dyDescent="0.25">
      <c r="A137" s="337" t="s">
        <v>85</v>
      </c>
      <c r="B137" s="336" t="s">
        <v>232</v>
      </c>
      <c r="C137" s="337">
        <v>20</v>
      </c>
      <c r="D137" s="337">
        <v>20</v>
      </c>
      <c r="E137" s="337">
        <v>0</v>
      </c>
      <c r="F137" s="337">
        <v>20</v>
      </c>
      <c r="G137" s="337">
        <v>0</v>
      </c>
      <c r="H137" s="337">
        <v>0</v>
      </c>
      <c r="I137" s="337">
        <v>20</v>
      </c>
      <c r="J137" s="337">
        <v>0</v>
      </c>
      <c r="K137" s="337">
        <v>20</v>
      </c>
    </row>
    <row r="138" spans="1:11" s="14" customFormat="1" ht="14.25" customHeight="1" x14ac:dyDescent="0.25">
      <c r="A138" s="337" t="s">
        <v>85</v>
      </c>
      <c r="B138" s="336" t="s">
        <v>233</v>
      </c>
      <c r="C138" s="337">
        <v>24</v>
      </c>
      <c r="D138" s="337">
        <v>24</v>
      </c>
      <c r="E138" s="337">
        <v>0</v>
      </c>
      <c r="F138" s="337">
        <v>24</v>
      </c>
      <c r="G138" s="337">
        <v>5</v>
      </c>
      <c r="H138" s="337">
        <v>19</v>
      </c>
      <c r="I138" s="337">
        <v>0</v>
      </c>
      <c r="J138" s="337">
        <v>0</v>
      </c>
      <c r="K138" s="337">
        <v>24</v>
      </c>
    </row>
    <row r="139" spans="1:11" s="14" customFormat="1" ht="14.25" customHeight="1" x14ac:dyDescent="0.25">
      <c r="A139" s="337" t="s">
        <v>85</v>
      </c>
      <c r="B139" s="336" t="s">
        <v>363</v>
      </c>
      <c r="C139" s="337">
        <v>540</v>
      </c>
      <c r="D139" s="337">
        <v>58</v>
      </c>
      <c r="E139" s="337">
        <v>0</v>
      </c>
      <c r="F139" s="337">
        <v>58</v>
      </c>
      <c r="G139" s="337">
        <v>36</v>
      </c>
      <c r="H139" s="337">
        <v>0</v>
      </c>
      <c r="I139" s="337">
        <v>0</v>
      </c>
      <c r="J139" s="337">
        <v>0</v>
      </c>
      <c r="K139" s="337">
        <v>36</v>
      </c>
    </row>
    <row r="140" spans="1:11" s="14" customFormat="1" ht="14.25" customHeight="1" x14ac:dyDescent="0.25">
      <c r="A140" s="337" t="s">
        <v>85</v>
      </c>
      <c r="B140" s="336" t="s">
        <v>364</v>
      </c>
      <c r="C140" s="337">
        <v>65</v>
      </c>
      <c r="D140" s="337">
        <v>65</v>
      </c>
      <c r="E140" s="337">
        <v>0</v>
      </c>
      <c r="F140" s="337">
        <v>65</v>
      </c>
      <c r="G140" s="337">
        <v>4</v>
      </c>
      <c r="H140" s="337">
        <v>2</v>
      </c>
      <c r="I140" s="337">
        <v>0</v>
      </c>
      <c r="J140" s="337">
        <v>0</v>
      </c>
      <c r="K140" s="337">
        <v>6</v>
      </c>
    </row>
    <row r="141" spans="1:11" s="14" customFormat="1" ht="14.25" customHeight="1" x14ac:dyDescent="0.25">
      <c r="A141" s="337" t="s">
        <v>85</v>
      </c>
      <c r="B141" s="336" t="s">
        <v>234</v>
      </c>
      <c r="C141" s="337">
        <v>18</v>
      </c>
      <c r="D141" s="337">
        <v>18</v>
      </c>
      <c r="E141" s="337">
        <v>0</v>
      </c>
      <c r="F141" s="337">
        <v>18</v>
      </c>
      <c r="G141" s="337">
        <v>2</v>
      </c>
      <c r="H141" s="337">
        <v>0</v>
      </c>
      <c r="I141" s="337">
        <v>10</v>
      </c>
      <c r="J141" s="337">
        <v>0</v>
      </c>
      <c r="K141" s="337">
        <v>12</v>
      </c>
    </row>
    <row r="142" spans="1:11" s="14" customFormat="1" ht="14.25" customHeight="1" x14ac:dyDescent="0.25">
      <c r="A142" s="337" t="s">
        <v>85</v>
      </c>
      <c r="B142" s="336" t="s">
        <v>365</v>
      </c>
      <c r="C142" s="337">
        <v>24</v>
      </c>
      <c r="D142" s="337">
        <v>25</v>
      </c>
      <c r="E142" s="337">
        <v>0</v>
      </c>
      <c r="F142" s="337">
        <v>25</v>
      </c>
      <c r="G142" s="337">
        <v>6</v>
      </c>
      <c r="H142" s="337">
        <v>15</v>
      </c>
      <c r="I142" s="337">
        <v>0</v>
      </c>
      <c r="J142" s="337">
        <v>0</v>
      </c>
      <c r="K142" s="337">
        <v>21</v>
      </c>
    </row>
    <row r="143" spans="1:11" s="14" customFormat="1" ht="14.25" customHeight="1" x14ac:dyDescent="0.25">
      <c r="A143" s="337" t="s">
        <v>85</v>
      </c>
      <c r="B143" s="336" t="s">
        <v>366</v>
      </c>
      <c r="C143" s="337">
        <v>60</v>
      </c>
      <c r="D143" s="337">
        <v>26</v>
      </c>
      <c r="E143" s="337">
        <v>0</v>
      </c>
      <c r="F143" s="337">
        <v>26</v>
      </c>
      <c r="G143" s="337">
        <v>30</v>
      </c>
      <c r="H143" s="337">
        <v>5</v>
      </c>
      <c r="I143" s="337">
        <v>3</v>
      </c>
      <c r="J143" s="337">
        <v>0</v>
      </c>
      <c r="K143" s="337">
        <v>38</v>
      </c>
    </row>
    <row r="144" spans="1:11" s="14" customFormat="1" ht="14.25" customHeight="1" x14ac:dyDescent="0.25">
      <c r="A144" s="337" t="s">
        <v>85</v>
      </c>
      <c r="B144" s="336" t="s">
        <v>235</v>
      </c>
      <c r="C144" s="337">
        <v>24</v>
      </c>
      <c r="D144" s="337">
        <v>19</v>
      </c>
      <c r="E144" s="337">
        <v>0</v>
      </c>
      <c r="F144" s="337">
        <v>19</v>
      </c>
      <c r="G144" s="337">
        <v>12</v>
      </c>
      <c r="H144" s="337">
        <v>0</v>
      </c>
      <c r="I144" s="337">
        <v>0</v>
      </c>
      <c r="J144" s="337">
        <v>0</v>
      </c>
      <c r="K144" s="337">
        <v>12</v>
      </c>
    </row>
    <row r="145" spans="1:11" s="14" customFormat="1" ht="14.25" customHeight="1" x14ac:dyDescent="0.25">
      <c r="A145" s="337" t="s">
        <v>87</v>
      </c>
      <c r="B145" s="336" t="s">
        <v>367</v>
      </c>
      <c r="C145" s="337">
        <v>32</v>
      </c>
      <c r="D145" s="337">
        <v>21</v>
      </c>
      <c r="E145" s="337">
        <v>0</v>
      </c>
      <c r="F145" s="337">
        <v>21</v>
      </c>
      <c r="G145" s="337">
        <v>15</v>
      </c>
      <c r="H145" s="337">
        <v>2</v>
      </c>
      <c r="I145" s="337">
        <v>0</v>
      </c>
      <c r="J145" s="337">
        <v>2</v>
      </c>
      <c r="K145" s="337">
        <v>19</v>
      </c>
    </row>
    <row r="146" spans="1:11" s="14" customFormat="1" ht="14.25" customHeight="1" x14ac:dyDescent="0.25">
      <c r="A146" s="337" t="s">
        <v>87</v>
      </c>
      <c r="B146" s="336" t="s">
        <v>236</v>
      </c>
      <c r="C146" s="337">
        <v>70</v>
      </c>
      <c r="D146" s="337">
        <v>62</v>
      </c>
      <c r="E146" s="337">
        <v>0</v>
      </c>
      <c r="F146" s="337">
        <v>62</v>
      </c>
      <c r="G146" s="337">
        <v>39</v>
      </c>
      <c r="H146" s="337">
        <v>23</v>
      </c>
      <c r="I146" s="337">
        <v>0</v>
      </c>
      <c r="J146" s="337">
        <v>0</v>
      </c>
      <c r="K146" s="337">
        <v>62</v>
      </c>
    </row>
    <row r="147" spans="1:11" s="14" customFormat="1" ht="14.25" customHeight="1" x14ac:dyDescent="0.25">
      <c r="A147" s="337" t="s">
        <v>87</v>
      </c>
      <c r="B147" s="336" t="s">
        <v>368</v>
      </c>
      <c r="C147" s="337">
        <v>45</v>
      </c>
      <c r="D147" s="337">
        <v>45</v>
      </c>
      <c r="E147" s="337">
        <v>0</v>
      </c>
      <c r="F147" s="337">
        <v>45</v>
      </c>
      <c r="G147" s="337">
        <v>15</v>
      </c>
      <c r="H147" s="337">
        <v>0</v>
      </c>
      <c r="I147" s="337">
        <v>19</v>
      </c>
      <c r="J147" s="337">
        <v>0</v>
      </c>
      <c r="K147" s="337">
        <v>34</v>
      </c>
    </row>
    <row r="148" spans="1:11" s="14" customFormat="1" ht="14.25" customHeight="1" x14ac:dyDescent="0.25">
      <c r="A148" s="337" t="s">
        <v>87</v>
      </c>
      <c r="B148" s="336" t="s">
        <v>369</v>
      </c>
      <c r="C148" s="337">
        <v>60</v>
      </c>
      <c r="D148" s="337">
        <v>59</v>
      </c>
      <c r="E148" s="337">
        <v>0</v>
      </c>
      <c r="F148" s="337">
        <v>59</v>
      </c>
      <c r="G148" s="337">
        <v>31</v>
      </c>
      <c r="H148" s="337">
        <v>0</v>
      </c>
      <c r="I148" s="337">
        <v>24</v>
      </c>
      <c r="J148" s="337">
        <v>0</v>
      </c>
      <c r="K148" s="337">
        <v>55</v>
      </c>
    </row>
    <row r="149" spans="1:11" s="14" customFormat="1" ht="14.25" customHeight="1" x14ac:dyDescent="0.25">
      <c r="A149" s="337" t="s">
        <v>87</v>
      </c>
      <c r="B149" s="336" t="s">
        <v>237</v>
      </c>
      <c r="C149" s="337">
        <v>114</v>
      </c>
      <c r="D149" s="337">
        <v>21</v>
      </c>
      <c r="E149" s="337">
        <v>48</v>
      </c>
      <c r="F149" s="337">
        <v>69</v>
      </c>
      <c r="G149" s="337">
        <v>50</v>
      </c>
      <c r="H149" s="337">
        <v>0</v>
      </c>
      <c r="I149" s="337">
        <v>3</v>
      </c>
      <c r="J149" s="337">
        <v>0</v>
      </c>
      <c r="K149" s="337">
        <v>53</v>
      </c>
    </row>
    <row r="150" spans="1:11" s="14" customFormat="1" ht="14.25" customHeight="1" x14ac:dyDescent="0.25">
      <c r="A150" s="337" t="s">
        <v>87</v>
      </c>
      <c r="B150" s="336" t="s">
        <v>370</v>
      </c>
      <c r="C150" s="337">
        <v>32</v>
      </c>
      <c r="D150" s="337">
        <v>23</v>
      </c>
      <c r="E150" s="337">
        <v>0</v>
      </c>
      <c r="F150" s="337">
        <v>23</v>
      </c>
      <c r="G150" s="337">
        <v>18</v>
      </c>
      <c r="H150" s="337">
        <v>0</v>
      </c>
      <c r="I150" s="337">
        <v>2</v>
      </c>
      <c r="J150" s="337">
        <v>0</v>
      </c>
      <c r="K150" s="337">
        <v>20</v>
      </c>
    </row>
    <row r="151" spans="1:11" s="14" customFormat="1" ht="14.25" customHeight="1" x14ac:dyDescent="0.25">
      <c r="A151" s="337" t="s">
        <v>87</v>
      </c>
      <c r="B151" s="336" t="s">
        <v>371</v>
      </c>
      <c r="C151" s="337">
        <v>36</v>
      </c>
      <c r="D151" s="337">
        <v>15</v>
      </c>
      <c r="E151" s="337">
        <v>0</v>
      </c>
      <c r="F151" s="337">
        <v>15</v>
      </c>
      <c r="G151" s="337">
        <v>8</v>
      </c>
      <c r="H151" s="337">
        <v>0</v>
      </c>
      <c r="I151" s="337">
        <v>0</v>
      </c>
      <c r="J151" s="337">
        <v>0</v>
      </c>
      <c r="K151" s="337">
        <v>8</v>
      </c>
    </row>
    <row r="152" spans="1:11" s="14" customFormat="1" ht="14.25" customHeight="1" x14ac:dyDescent="0.25">
      <c r="A152" s="337" t="s">
        <v>87</v>
      </c>
      <c r="B152" s="336" t="s">
        <v>238</v>
      </c>
      <c r="C152" s="337">
        <v>24</v>
      </c>
      <c r="D152" s="337">
        <v>24</v>
      </c>
      <c r="E152" s="337">
        <v>0</v>
      </c>
      <c r="F152" s="337">
        <v>24</v>
      </c>
      <c r="G152" s="337">
        <v>19</v>
      </c>
      <c r="H152" s="337">
        <v>3</v>
      </c>
      <c r="I152" s="337">
        <v>0</v>
      </c>
      <c r="J152" s="337">
        <v>0</v>
      </c>
      <c r="K152" s="337">
        <v>22</v>
      </c>
    </row>
    <row r="153" spans="1:11" s="14" customFormat="1" ht="14.25" customHeight="1" x14ac:dyDescent="0.25">
      <c r="A153" s="337" t="s">
        <v>87</v>
      </c>
      <c r="B153" s="336" t="s">
        <v>372</v>
      </c>
      <c r="C153" s="337">
        <v>30</v>
      </c>
      <c r="D153" s="337">
        <v>20</v>
      </c>
      <c r="E153" s="337">
        <v>0</v>
      </c>
      <c r="F153" s="337">
        <v>20</v>
      </c>
      <c r="G153" s="337">
        <v>6</v>
      </c>
      <c r="H153" s="337">
        <v>6</v>
      </c>
      <c r="I153" s="337">
        <v>0</v>
      </c>
      <c r="J153" s="337">
        <v>0</v>
      </c>
      <c r="K153" s="337">
        <v>12</v>
      </c>
    </row>
    <row r="154" spans="1:11" s="14" customFormat="1" ht="14.25" customHeight="1" x14ac:dyDescent="0.25">
      <c r="A154" s="337" t="s">
        <v>87</v>
      </c>
      <c r="B154" s="336" t="s">
        <v>373</v>
      </c>
      <c r="C154" s="337">
        <v>30</v>
      </c>
      <c r="D154" s="337">
        <v>28</v>
      </c>
      <c r="E154" s="337">
        <v>1</v>
      </c>
      <c r="F154" s="337">
        <v>29</v>
      </c>
      <c r="G154" s="337">
        <v>14</v>
      </c>
      <c r="H154" s="337">
        <v>0</v>
      </c>
      <c r="I154" s="337">
        <v>0</v>
      </c>
      <c r="J154" s="337">
        <v>8</v>
      </c>
      <c r="K154" s="337">
        <v>22</v>
      </c>
    </row>
    <row r="155" spans="1:11" s="14" customFormat="1" ht="14.25" customHeight="1" x14ac:dyDescent="0.25">
      <c r="A155" s="337" t="s">
        <v>87</v>
      </c>
      <c r="B155" s="336" t="s">
        <v>374</v>
      </c>
      <c r="C155" s="337">
        <v>30</v>
      </c>
      <c r="D155" s="337">
        <v>30</v>
      </c>
      <c r="E155" s="337">
        <v>0</v>
      </c>
      <c r="F155" s="337">
        <v>30</v>
      </c>
      <c r="G155" s="337">
        <v>2</v>
      </c>
      <c r="H155" s="337">
        <v>14</v>
      </c>
      <c r="I155" s="337">
        <v>0</v>
      </c>
      <c r="J155" s="337">
        <v>0</v>
      </c>
      <c r="K155" s="337">
        <v>16</v>
      </c>
    </row>
    <row r="156" spans="1:11" s="14" customFormat="1" ht="14.25" customHeight="1" x14ac:dyDescent="0.25">
      <c r="A156" s="337" t="s">
        <v>87</v>
      </c>
      <c r="B156" s="336" t="s">
        <v>650</v>
      </c>
      <c r="C156" s="337">
        <v>24</v>
      </c>
      <c r="D156" s="337">
        <v>24</v>
      </c>
      <c r="E156" s="337">
        <v>0</v>
      </c>
      <c r="F156" s="337">
        <v>24</v>
      </c>
      <c r="G156" s="337">
        <v>12</v>
      </c>
      <c r="H156" s="337">
        <v>5</v>
      </c>
      <c r="I156" s="337">
        <v>1</v>
      </c>
      <c r="J156" s="337">
        <v>0</v>
      </c>
      <c r="K156" s="337">
        <v>18</v>
      </c>
    </row>
    <row r="157" spans="1:11" s="14" customFormat="1" ht="14.25" customHeight="1" x14ac:dyDescent="0.25">
      <c r="A157" s="337" t="s">
        <v>87</v>
      </c>
      <c r="B157" s="336" t="s">
        <v>239</v>
      </c>
      <c r="C157" s="337">
        <v>30</v>
      </c>
      <c r="D157" s="337">
        <v>30</v>
      </c>
      <c r="E157" s="337">
        <v>23</v>
      </c>
      <c r="F157" s="337">
        <v>53</v>
      </c>
      <c r="G157" s="337">
        <v>6</v>
      </c>
      <c r="H157" s="337">
        <v>18</v>
      </c>
      <c r="I157" s="337">
        <v>0</v>
      </c>
      <c r="J157" s="337">
        <v>0</v>
      </c>
      <c r="K157" s="337">
        <v>24</v>
      </c>
    </row>
    <row r="158" spans="1:11" s="14" customFormat="1" ht="14.25" customHeight="1" x14ac:dyDescent="0.25">
      <c r="A158" s="337" t="s">
        <v>89</v>
      </c>
      <c r="B158" s="336" t="s">
        <v>375</v>
      </c>
      <c r="C158" s="337">
        <v>54</v>
      </c>
      <c r="D158" s="337">
        <v>48</v>
      </c>
      <c r="E158" s="337">
        <v>0</v>
      </c>
      <c r="F158" s="337">
        <v>48</v>
      </c>
      <c r="G158" s="337">
        <v>7</v>
      </c>
      <c r="H158" s="337">
        <v>0</v>
      </c>
      <c r="I158" s="337">
        <v>18</v>
      </c>
      <c r="J158" s="337">
        <v>0</v>
      </c>
      <c r="K158" s="337">
        <v>25</v>
      </c>
    </row>
    <row r="159" spans="1:11" s="14" customFormat="1" ht="14.25" customHeight="1" x14ac:dyDescent="0.25">
      <c r="A159" s="337" t="s">
        <v>89</v>
      </c>
      <c r="B159" s="336" t="s">
        <v>240</v>
      </c>
      <c r="C159" s="337">
        <v>12</v>
      </c>
      <c r="D159" s="337">
        <v>12</v>
      </c>
      <c r="E159" s="337">
        <v>0</v>
      </c>
      <c r="F159" s="337">
        <v>12</v>
      </c>
      <c r="G159" s="337">
        <v>0</v>
      </c>
      <c r="H159" s="337">
        <v>0</v>
      </c>
      <c r="I159" s="337">
        <v>0</v>
      </c>
      <c r="J159" s="337">
        <v>9</v>
      </c>
      <c r="K159" s="337">
        <v>9</v>
      </c>
    </row>
    <row r="160" spans="1:11" s="14" customFormat="1" ht="14.25" customHeight="1" x14ac:dyDescent="0.25">
      <c r="A160" s="337" t="s">
        <v>89</v>
      </c>
      <c r="B160" s="336" t="s">
        <v>241</v>
      </c>
      <c r="C160" s="337">
        <v>15</v>
      </c>
      <c r="D160" s="337">
        <v>18</v>
      </c>
      <c r="E160" s="337">
        <v>0</v>
      </c>
      <c r="F160" s="337">
        <v>18</v>
      </c>
      <c r="G160" s="337">
        <v>0</v>
      </c>
      <c r="H160" s="337">
        <v>0</v>
      </c>
      <c r="I160" s="337">
        <v>14</v>
      </c>
      <c r="J160" s="337">
        <v>0</v>
      </c>
      <c r="K160" s="337">
        <v>14</v>
      </c>
    </row>
    <row r="161" spans="1:11" s="14" customFormat="1" ht="14.25" customHeight="1" x14ac:dyDescent="0.25">
      <c r="A161" s="337" t="s">
        <v>91</v>
      </c>
      <c r="B161" s="336" t="s">
        <v>242</v>
      </c>
      <c r="C161" s="337">
        <v>210</v>
      </c>
      <c r="D161" s="337">
        <v>128</v>
      </c>
      <c r="E161" s="337">
        <v>0</v>
      </c>
      <c r="F161" s="337">
        <v>128</v>
      </c>
      <c r="G161" s="337">
        <v>211</v>
      </c>
      <c r="H161" s="337">
        <v>0</v>
      </c>
      <c r="I161" s="337">
        <v>0</v>
      </c>
      <c r="J161" s="337">
        <v>0</v>
      </c>
      <c r="K161" s="337">
        <v>211</v>
      </c>
    </row>
    <row r="162" spans="1:11" s="14" customFormat="1" ht="14.25" customHeight="1" x14ac:dyDescent="0.25">
      <c r="A162" s="337" t="s">
        <v>91</v>
      </c>
      <c r="B162" s="336" t="s">
        <v>651</v>
      </c>
      <c r="C162" s="337">
        <v>24</v>
      </c>
      <c r="D162" s="337">
        <v>14</v>
      </c>
      <c r="E162" s="337">
        <v>0</v>
      </c>
      <c r="F162" s="337">
        <v>14</v>
      </c>
      <c r="G162" s="337">
        <v>16</v>
      </c>
      <c r="H162" s="337">
        <v>0</v>
      </c>
      <c r="I162" s="337">
        <v>0</v>
      </c>
      <c r="J162" s="337">
        <v>0</v>
      </c>
      <c r="K162" s="337">
        <v>16</v>
      </c>
    </row>
    <row r="163" spans="1:11" s="14" customFormat="1" ht="14.25" customHeight="1" x14ac:dyDescent="0.25">
      <c r="A163" s="337" t="s">
        <v>91</v>
      </c>
      <c r="B163" s="336" t="s">
        <v>243</v>
      </c>
      <c r="C163" s="337">
        <v>210</v>
      </c>
      <c r="D163" s="337">
        <v>123</v>
      </c>
      <c r="E163" s="337">
        <v>0</v>
      </c>
      <c r="F163" s="337">
        <v>123</v>
      </c>
      <c r="G163" s="337">
        <v>164</v>
      </c>
      <c r="H163" s="337">
        <v>0</v>
      </c>
      <c r="I163" s="337">
        <v>0</v>
      </c>
      <c r="J163" s="337">
        <v>0</v>
      </c>
      <c r="K163" s="337">
        <v>164</v>
      </c>
    </row>
    <row r="164" spans="1:11" s="14" customFormat="1" ht="14.25" customHeight="1" x14ac:dyDescent="0.25">
      <c r="A164" s="337" t="s">
        <v>91</v>
      </c>
      <c r="B164" s="336" t="s">
        <v>376</v>
      </c>
      <c r="C164" s="337">
        <v>16</v>
      </c>
      <c r="D164" s="337">
        <v>14</v>
      </c>
      <c r="E164" s="337">
        <v>0</v>
      </c>
      <c r="F164" s="337">
        <v>14</v>
      </c>
      <c r="G164" s="337">
        <v>15</v>
      </c>
      <c r="H164" s="337">
        <v>0</v>
      </c>
      <c r="I164" s="337">
        <v>0</v>
      </c>
      <c r="J164" s="337">
        <v>0</v>
      </c>
      <c r="K164" s="337">
        <v>15</v>
      </c>
    </row>
    <row r="165" spans="1:11" s="14" customFormat="1" ht="14.25" customHeight="1" x14ac:dyDescent="0.25">
      <c r="A165" s="337" t="s">
        <v>91</v>
      </c>
      <c r="B165" s="336" t="s">
        <v>244</v>
      </c>
      <c r="C165" s="337">
        <v>30</v>
      </c>
      <c r="D165" s="337">
        <v>24</v>
      </c>
      <c r="E165" s="337">
        <v>0</v>
      </c>
      <c r="F165" s="337">
        <v>24</v>
      </c>
      <c r="G165" s="337">
        <v>0</v>
      </c>
      <c r="H165" s="337">
        <v>0</v>
      </c>
      <c r="I165" s="337">
        <v>19</v>
      </c>
      <c r="J165" s="337">
        <v>0</v>
      </c>
      <c r="K165" s="337">
        <v>19</v>
      </c>
    </row>
    <row r="166" spans="1:11" s="14" customFormat="1" ht="14.25" customHeight="1" x14ac:dyDescent="0.25">
      <c r="A166" s="337" t="s">
        <v>91</v>
      </c>
      <c r="B166" s="336" t="s">
        <v>245</v>
      </c>
      <c r="C166" s="337">
        <v>24</v>
      </c>
      <c r="D166" s="337">
        <v>16</v>
      </c>
      <c r="E166" s="337">
        <v>0</v>
      </c>
      <c r="F166" s="337">
        <v>16</v>
      </c>
      <c r="G166" s="337">
        <v>0</v>
      </c>
      <c r="H166" s="337">
        <v>0</v>
      </c>
      <c r="I166" s="337">
        <v>14</v>
      </c>
      <c r="J166" s="337">
        <v>0</v>
      </c>
      <c r="K166" s="337">
        <v>14</v>
      </c>
    </row>
    <row r="167" spans="1:11" s="14" customFormat="1" ht="14.25" customHeight="1" x14ac:dyDescent="0.25">
      <c r="A167" s="337" t="s">
        <v>45</v>
      </c>
      <c r="B167" s="336" t="s">
        <v>246</v>
      </c>
      <c r="C167" s="337">
        <v>18</v>
      </c>
      <c r="D167" s="337">
        <v>12</v>
      </c>
      <c r="E167" s="337">
        <v>0</v>
      </c>
      <c r="F167" s="337">
        <v>12</v>
      </c>
      <c r="G167" s="337">
        <v>14</v>
      </c>
      <c r="H167" s="337">
        <v>0</v>
      </c>
      <c r="I167" s="337">
        <v>0</v>
      </c>
      <c r="J167" s="337">
        <v>0</v>
      </c>
      <c r="K167" s="337">
        <v>14</v>
      </c>
    </row>
    <row r="168" spans="1:11" s="14" customFormat="1" ht="14.25" customHeight="1" x14ac:dyDescent="0.25">
      <c r="A168" s="337" t="s">
        <v>45</v>
      </c>
      <c r="B168" s="336" t="s">
        <v>377</v>
      </c>
      <c r="C168" s="337">
        <v>120</v>
      </c>
      <c r="D168" s="337">
        <v>33</v>
      </c>
      <c r="E168" s="337">
        <v>3</v>
      </c>
      <c r="F168" s="337">
        <v>36</v>
      </c>
      <c r="G168" s="337">
        <v>4</v>
      </c>
      <c r="H168" s="337">
        <v>1</v>
      </c>
      <c r="I168" s="337">
        <v>2</v>
      </c>
      <c r="J168" s="337">
        <v>16</v>
      </c>
      <c r="K168" s="337">
        <v>23</v>
      </c>
    </row>
    <row r="169" spans="1:11" s="14" customFormat="1" ht="14.25" customHeight="1" x14ac:dyDescent="0.25">
      <c r="A169" s="337" t="s">
        <v>47</v>
      </c>
      <c r="B169" s="336" t="s">
        <v>247</v>
      </c>
      <c r="C169" s="337">
        <v>22</v>
      </c>
      <c r="D169" s="337">
        <v>21</v>
      </c>
      <c r="E169" s="337">
        <v>0</v>
      </c>
      <c r="F169" s="337">
        <v>21</v>
      </c>
      <c r="G169" s="337">
        <v>12</v>
      </c>
      <c r="H169" s="337">
        <v>1</v>
      </c>
      <c r="I169" s="337">
        <v>0</v>
      </c>
      <c r="J169" s="337">
        <v>0</v>
      </c>
      <c r="K169" s="337">
        <v>13</v>
      </c>
    </row>
    <row r="170" spans="1:11" s="14" customFormat="1" ht="14.25" customHeight="1" x14ac:dyDescent="0.25">
      <c r="A170" s="337" t="s">
        <v>47</v>
      </c>
      <c r="B170" s="336" t="s">
        <v>652</v>
      </c>
      <c r="C170" s="337">
        <v>72</v>
      </c>
      <c r="D170" s="337">
        <v>54</v>
      </c>
      <c r="E170" s="337">
        <v>0</v>
      </c>
      <c r="F170" s="337">
        <v>54</v>
      </c>
      <c r="G170" s="337">
        <v>38</v>
      </c>
      <c r="H170" s="337">
        <v>0</v>
      </c>
      <c r="I170" s="337">
        <v>0</v>
      </c>
      <c r="J170" s="337">
        <v>0</v>
      </c>
      <c r="K170" s="337">
        <v>38</v>
      </c>
    </row>
    <row r="171" spans="1:11" s="14" customFormat="1" ht="14.25" customHeight="1" x14ac:dyDescent="0.25">
      <c r="A171" s="337" t="s">
        <v>47</v>
      </c>
      <c r="B171" s="336" t="s">
        <v>378</v>
      </c>
      <c r="C171" s="337">
        <v>18</v>
      </c>
      <c r="D171" s="337">
        <v>18</v>
      </c>
      <c r="E171" s="337">
        <v>0</v>
      </c>
      <c r="F171" s="337">
        <v>18</v>
      </c>
      <c r="G171" s="337">
        <v>5</v>
      </c>
      <c r="H171" s="337">
        <v>0</v>
      </c>
      <c r="I171" s="337">
        <v>3</v>
      </c>
      <c r="J171" s="337">
        <v>0</v>
      </c>
      <c r="K171" s="337">
        <v>8</v>
      </c>
    </row>
    <row r="172" spans="1:11" s="14" customFormat="1" ht="14.25" customHeight="1" x14ac:dyDescent="0.25">
      <c r="A172" s="337" t="s">
        <v>47</v>
      </c>
      <c r="B172" s="336" t="s">
        <v>379</v>
      </c>
      <c r="C172" s="337">
        <v>20</v>
      </c>
      <c r="D172" s="337">
        <v>6</v>
      </c>
      <c r="E172" s="337">
        <v>0</v>
      </c>
      <c r="F172" s="337">
        <v>6</v>
      </c>
      <c r="G172" s="337">
        <v>4</v>
      </c>
      <c r="H172" s="337">
        <v>0</v>
      </c>
      <c r="I172" s="337">
        <v>6</v>
      </c>
      <c r="J172" s="337">
        <v>0</v>
      </c>
      <c r="K172" s="337">
        <v>10</v>
      </c>
    </row>
    <row r="173" spans="1:11" s="14" customFormat="1" ht="14.25" customHeight="1" x14ac:dyDescent="0.25">
      <c r="A173" s="337" t="s">
        <v>47</v>
      </c>
      <c r="B173" s="336" t="s">
        <v>380</v>
      </c>
      <c r="C173" s="337">
        <v>65</v>
      </c>
      <c r="D173" s="337">
        <v>50</v>
      </c>
      <c r="E173" s="337">
        <v>0</v>
      </c>
      <c r="F173" s="337">
        <v>50</v>
      </c>
      <c r="G173" s="337">
        <v>30</v>
      </c>
      <c r="H173" s="337">
        <v>0</v>
      </c>
      <c r="I173" s="337">
        <v>0</v>
      </c>
      <c r="J173" s="337">
        <v>0</v>
      </c>
      <c r="K173" s="337">
        <v>30</v>
      </c>
    </row>
    <row r="174" spans="1:11" s="14" customFormat="1" ht="14.25" customHeight="1" x14ac:dyDescent="0.25">
      <c r="A174" s="337" t="s">
        <v>47</v>
      </c>
      <c r="B174" s="336" t="s">
        <v>381</v>
      </c>
      <c r="C174" s="337">
        <v>150</v>
      </c>
      <c r="D174" s="337">
        <v>54</v>
      </c>
      <c r="E174" s="337">
        <v>0</v>
      </c>
      <c r="F174" s="337">
        <v>54</v>
      </c>
      <c r="G174" s="337">
        <v>18</v>
      </c>
      <c r="H174" s="337">
        <v>0</v>
      </c>
      <c r="I174" s="337">
        <v>0</v>
      </c>
      <c r="J174" s="337">
        <v>0</v>
      </c>
      <c r="K174" s="337">
        <v>18</v>
      </c>
    </row>
    <row r="175" spans="1:11" s="14" customFormat="1" ht="14.25" customHeight="1" x14ac:dyDescent="0.25">
      <c r="A175" s="337" t="s">
        <v>49</v>
      </c>
      <c r="B175" s="336" t="s">
        <v>248</v>
      </c>
      <c r="C175" s="337">
        <v>32</v>
      </c>
      <c r="D175" s="337">
        <v>16</v>
      </c>
      <c r="E175" s="337">
        <v>0</v>
      </c>
      <c r="F175" s="337">
        <v>16</v>
      </c>
      <c r="G175" s="337">
        <v>21</v>
      </c>
      <c r="H175" s="337">
        <v>0</v>
      </c>
      <c r="I175" s="337">
        <v>0</v>
      </c>
      <c r="J175" s="337">
        <v>0</v>
      </c>
      <c r="K175" s="337">
        <v>21</v>
      </c>
    </row>
    <row r="176" spans="1:11" s="14" customFormat="1" ht="14.25" customHeight="1" x14ac:dyDescent="0.25">
      <c r="A176" s="337" t="s">
        <v>49</v>
      </c>
      <c r="B176" s="336" t="s">
        <v>249</v>
      </c>
      <c r="C176" s="337">
        <v>24</v>
      </c>
      <c r="D176" s="337">
        <v>23</v>
      </c>
      <c r="E176" s="337">
        <v>0</v>
      </c>
      <c r="F176" s="337">
        <v>23</v>
      </c>
      <c r="G176" s="337">
        <v>16</v>
      </c>
      <c r="H176" s="337">
        <v>1</v>
      </c>
      <c r="I176" s="337">
        <v>0</v>
      </c>
      <c r="J176" s="337">
        <v>0</v>
      </c>
      <c r="K176" s="337">
        <v>17</v>
      </c>
    </row>
    <row r="177" spans="1:11" s="14" customFormat="1" ht="14.25" customHeight="1" x14ac:dyDescent="0.25">
      <c r="A177" s="337" t="s">
        <v>51</v>
      </c>
      <c r="B177" s="336" t="s">
        <v>670</v>
      </c>
      <c r="C177" s="337">
        <v>30</v>
      </c>
      <c r="D177" s="337">
        <v>29</v>
      </c>
      <c r="E177" s="337">
        <v>0</v>
      </c>
      <c r="F177" s="337">
        <v>29</v>
      </c>
      <c r="G177" s="337">
        <v>23</v>
      </c>
      <c r="H177" s="337">
        <v>0</v>
      </c>
      <c r="I177" s="337">
        <v>3</v>
      </c>
      <c r="J177" s="337">
        <v>0</v>
      </c>
      <c r="K177" s="337">
        <v>26</v>
      </c>
    </row>
    <row r="178" spans="1:11" s="14" customFormat="1" ht="14.25" customHeight="1" x14ac:dyDescent="0.25">
      <c r="A178" s="337" t="s">
        <v>53</v>
      </c>
      <c r="B178" s="336" t="s">
        <v>382</v>
      </c>
      <c r="C178" s="337">
        <v>20</v>
      </c>
      <c r="D178" s="337">
        <v>7</v>
      </c>
      <c r="E178" s="337">
        <v>0</v>
      </c>
      <c r="F178" s="337">
        <v>7</v>
      </c>
      <c r="G178" s="337">
        <v>3</v>
      </c>
      <c r="H178" s="337">
        <v>0</v>
      </c>
      <c r="I178" s="337">
        <v>0</v>
      </c>
      <c r="J178" s="337">
        <v>0</v>
      </c>
      <c r="K178" s="337">
        <v>3</v>
      </c>
    </row>
    <row r="179" spans="1:11" s="14" customFormat="1" ht="14.25" customHeight="1" x14ac:dyDescent="0.25">
      <c r="A179" s="337" t="s">
        <v>53</v>
      </c>
      <c r="B179" s="336" t="s">
        <v>250</v>
      </c>
      <c r="C179" s="337">
        <v>48</v>
      </c>
      <c r="D179" s="337">
        <v>36</v>
      </c>
      <c r="E179" s="337">
        <v>0</v>
      </c>
      <c r="F179" s="337">
        <v>36</v>
      </c>
      <c r="G179" s="337">
        <v>13</v>
      </c>
      <c r="H179" s="337">
        <v>0</v>
      </c>
      <c r="I179" s="337">
        <v>13</v>
      </c>
      <c r="J179" s="337">
        <v>0</v>
      </c>
      <c r="K179" s="337">
        <v>26</v>
      </c>
    </row>
    <row r="180" spans="1:11" s="14" customFormat="1" ht="14.25" customHeight="1" x14ac:dyDescent="0.25">
      <c r="A180" s="337" t="s">
        <v>53</v>
      </c>
      <c r="B180" s="336" t="s">
        <v>383</v>
      </c>
      <c r="C180" s="337">
        <v>20</v>
      </c>
      <c r="D180" s="337">
        <v>13</v>
      </c>
      <c r="E180" s="337">
        <v>0</v>
      </c>
      <c r="F180" s="337">
        <v>13</v>
      </c>
      <c r="G180" s="337">
        <v>18</v>
      </c>
      <c r="H180" s="337">
        <v>0</v>
      </c>
      <c r="I180" s="337">
        <v>0</v>
      </c>
      <c r="J180" s="337">
        <v>0</v>
      </c>
      <c r="K180" s="337">
        <v>18</v>
      </c>
    </row>
    <row r="181" spans="1:11" s="14" customFormat="1" ht="14.25" customHeight="1" x14ac:dyDescent="0.25">
      <c r="A181" s="337" t="s">
        <v>53</v>
      </c>
      <c r="B181" s="336" t="s">
        <v>384</v>
      </c>
      <c r="C181" s="337">
        <v>21</v>
      </c>
      <c r="D181" s="337">
        <v>21</v>
      </c>
      <c r="E181" s="337">
        <v>0</v>
      </c>
      <c r="F181" s="337">
        <v>21</v>
      </c>
      <c r="G181" s="337">
        <v>16</v>
      </c>
      <c r="H181" s="337">
        <v>0</v>
      </c>
      <c r="I181" s="337">
        <v>0</v>
      </c>
      <c r="J181" s="337">
        <v>0</v>
      </c>
      <c r="K181" s="337">
        <v>16</v>
      </c>
    </row>
    <row r="182" spans="1:11" s="14" customFormat="1" ht="14.25" customHeight="1" x14ac:dyDescent="0.25">
      <c r="A182" s="337" t="s">
        <v>53</v>
      </c>
      <c r="B182" s="336" t="s">
        <v>654</v>
      </c>
      <c r="C182" s="337">
        <v>240</v>
      </c>
      <c r="D182" s="337">
        <v>89</v>
      </c>
      <c r="E182" s="337">
        <v>0</v>
      </c>
      <c r="F182" s="337">
        <v>89</v>
      </c>
      <c r="G182" s="337">
        <v>88</v>
      </c>
      <c r="H182" s="337">
        <v>0</v>
      </c>
      <c r="I182" s="337">
        <v>0</v>
      </c>
      <c r="J182" s="337">
        <v>0</v>
      </c>
      <c r="K182" s="337">
        <v>88</v>
      </c>
    </row>
    <row r="183" spans="1:11" s="14" customFormat="1" ht="14.25" customHeight="1" x14ac:dyDescent="0.25">
      <c r="A183" s="337" t="s">
        <v>53</v>
      </c>
      <c r="B183" s="336" t="s">
        <v>385</v>
      </c>
      <c r="C183" s="337">
        <v>90</v>
      </c>
      <c r="D183" s="337">
        <v>30</v>
      </c>
      <c r="E183" s="337">
        <v>0</v>
      </c>
      <c r="F183" s="337">
        <v>30</v>
      </c>
      <c r="G183" s="337">
        <v>5</v>
      </c>
      <c r="H183" s="337">
        <v>0</v>
      </c>
      <c r="I183" s="337">
        <v>0</v>
      </c>
      <c r="J183" s="337">
        <v>0</v>
      </c>
      <c r="K183" s="337">
        <v>5</v>
      </c>
    </row>
    <row r="184" spans="1:11" s="14" customFormat="1" ht="14.25" customHeight="1" x14ac:dyDescent="0.25">
      <c r="A184" s="337" t="s">
        <v>53</v>
      </c>
      <c r="B184" s="336" t="s">
        <v>386</v>
      </c>
      <c r="C184" s="337">
        <v>20</v>
      </c>
      <c r="D184" s="337">
        <v>13</v>
      </c>
      <c r="E184" s="337">
        <v>0</v>
      </c>
      <c r="F184" s="337">
        <v>13</v>
      </c>
      <c r="G184" s="337">
        <v>4</v>
      </c>
      <c r="H184" s="337">
        <v>0</v>
      </c>
      <c r="I184" s="337">
        <v>0</v>
      </c>
      <c r="J184" s="337">
        <v>0</v>
      </c>
      <c r="K184" s="337">
        <v>4</v>
      </c>
    </row>
    <row r="185" spans="1:11" s="14" customFormat="1" ht="14.25" customHeight="1" x14ac:dyDescent="0.25">
      <c r="A185" s="337" t="s">
        <v>55</v>
      </c>
      <c r="B185" s="336" t="s">
        <v>387</v>
      </c>
      <c r="C185" s="337">
        <v>24</v>
      </c>
      <c r="D185" s="337">
        <v>24</v>
      </c>
      <c r="E185" s="337">
        <v>0</v>
      </c>
      <c r="F185" s="337">
        <v>24</v>
      </c>
      <c r="G185" s="337">
        <v>20</v>
      </c>
      <c r="H185" s="337">
        <v>0</v>
      </c>
      <c r="I185" s="337">
        <v>0</v>
      </c>
      <c r="J185" s="337">
        <v>0</v>
      </c>
      <c r="K185" s="337">
        <v>20</v>
      </c>
    </row>
    <row r="186" spans="1:11" s="14" customFormat="1" ht="14.25" customHeight="1" x14ac:dyDescent="0.25">
      <c r="A186" s="337" t="s">
        <v>55</v>
      </c>
      <c r="B186" s="336" t="s">
        <v>251</v>
      </c>
      <c r="C186" s="337">
        <v>20</v>
      </c>
      <c r="D186" s="337">
        <v>19</v>
      </c>
      <c r="E186" s="337">
        <v>0</v>
      </c>
      <c r="F186" s="337">
        <v>19</v>
      </c>
      <c r="G186" s="337">
        <v>10</v>
      </c>
      <c r="H186" s="337">
        <v>0</v>
      </c>
      <c r="I186" s="337">
        <v>2</v>
      </c>
      <c r="J186" s="337">
        <v>0</v>
      </c>
      <c r="K186" s="337">
        <v>12</v>
      </c>
    </row>
    <row r="187" spans="1:11" s="14" customFormat="1" ht="14.25" customHeight="1" x14ac:dyDescent="0.25">
      <c r="A187" s="337" t="s">
        <v>55</v>
      </c>
      <c r="B187" s="336" t="s">
        <v>388</v>
      </c>
      <c r="C187" s="337">
        <v>12</v>
      </c>
      <c r="D187" s="337">
        <v>17</v>
      </c>
      <c r="E187" s="337">
        <v>0</v>
      </c>
      <c r="F187" s="337">
        <v>17</v>
      </c>
      <c r="G187" s="337">
        <v>11</v>
      </c>
      <c r="H187" s="337">
        <v>3</v>
      </c>
      <c r="I187" s="337">
        <v>0</v>
      </c>
      <c r="J187" s="337">
        <v>3</v>
      </c>
      <c r="K187" s="337">
        <v>17</v>
      </c>
    </row>
    <row r="188" spans="1:11" s="14" customFormat="1" ht="14.25" customHeight="1" x14ac:dyDescent="0.25">
      <c r="A188" s="337" t="s">
        <v>55</v>
      </c>
      <c r="B188" s="336" t="s">
        <v>389</v>
      </c>
      <c r="C188" s="337">
        <v>18</v>
      </c>
      <c r="D188" s="337">
        <v>18</v>
      </c>
      <c r="E188" s="337">
        <v>0</v>
      </c>
      <c r="F188" s="337">
        <v>18</v>
      </c>
      <c r="G188" s="337">
        <v>13</v>
      </c>
      <c r="H188" s="337">
        <v>1</v>
      </c>
      <c r="I188" s="337">
        <v>2</v>
      </c>
      <c r="J188" s="337">
        <v>0</v>
      </c>
      <c r="K188" s="337">
        <v>16</v>
      </c>
    </row>
    <row r="189" spans="1:11" s="14" customFormat="1" ht="14.25" customHeight="1" x14ac:dyDescent="0.25">
      <c r="A189" s="337" t="s">
        <v>55</v>
      </c>
      <c r="B189" s="336" t="s">
        <v>390</v>
      </c>
      <c r="C189" s="337">
        <v>12</v>
      </c>
      <c r="D189" s="337">
        <v>10</v>
      </c>
      <c r="E189" s="337">
        <v>0</v>
      </c>
      <c r="F189" s="337">
        <v>10</v>
      </c>
      <c r="G189" s="337">
        <v>10</v>
      </c>
      <c r="H189" s="337">
        <v>0</v>
      </c>
      <c r="I189" s="337">
        <v>0</v>
      </c>
      <c r="J189" s="337">
        <v>0</v>
      </c>
      <c r="K189" s="337">
        <v>10</v>
      </c>
    </row>
    <row r="190" spans="1:11" s="14" customFormat="1" ht="14.25" customHeight="1" x14ac:dyDescent="0.25">
      <c r="A190" s="337" t="s">
        <v>57</v>
      </c>
      <c r="B190" s="336" t="s">
        <v>252</v>
      </c>
      <c r="C190" s="337">
        <v>16</v>
      </c>
      <c r="D190" s="337">
        <v>16</v>
      </c>
      <c r="E190" s="337">
        <v>0</v>
      </c>
      <c r="F190" s="337">
        <v>16</v>
      </c>
      <c r="G190" s="337">
        <v>14</v>
      </c>
      <c r="H190" s="337">
        <v>0</v>
      </c>
      <c r="I190" s="337">
        <v>0</v>
      </c>
      <c r="J190" s="337">
        <v>0</v>
      </c>
      <c r="K190" s="337">
        <v>14</v>
      </c>
    </row>
    <row r="191" spans="1:11" s="14" customFormat="1" ht="14.25" customHeight="1" x14ac:dyDescent="0.25">
      <c r="A191" s="337" t="s">
        <v>57</v>
      </c>
      <c r="B191" s="336" t="s">
        <v>391</v>
      </c>
      <c r="C191" s="337">
        <v>24</v>
      </c>
      <c r="D191" s="337">
        <v>32</v>
      </c>
      <c r="E191" s="337">
        <v>0</v>
      </c>
      <c r="F191" s="337">
        <v>32</v>
      </c>
      <c r="G191" s="337">
        <v>21</v>
      </c>
      <c r="H191" s="337">
        <v>0</v>
      </c>
      <c r="I191" s="337">
        <v>0</v>
      </c>
      <c r="J191" s="337">
        <v>0</v>
      </c>
      <c r="K191" s="337">
        <v>21</v>
      </c>
    </row>
    <row r="192" spans="1:11" s="14" customFormat="1" ht="14.25" customHeight="1" x14ac:dyDescent="0.25">
      <c r="A192" s="337" t="s">
        <v>58</v>
      </c>
      <c r="B192" s="336" t="s">
        <v>392</v>
      </c>
      <c r="C192" s="337">
        <v>30</v>
      </c>
      <c r="D192" s="337">
        <v>29</v>
      </c>
      <c r="E192" s="337">
        <v>14</v>
      </c>
      <c r="F192" s="337">
        <v>43</v>
      </c>
      <c r="G192" s="337">
        <v>30</v>
      </c>
      <c r="H192" s="337">
        <v>3</v>
      </c>
      <c r="I192" s="337">
        <v>0</v>
      </c>
      <c r="J192" s="337">
        <v>0</v>
      </c>
      <c r="K192" s="337">
        <v>33</v>
      </c>
    </row>
    <row r="193" spans="1:11" s="14" customFormat="1" ht="14.25" customHeight="1" x14ac:dyDescent="0.25">
      <c r="A193" s="337" t="s">
        <v>58</v>
      </c>
      <c r="B193" s="336" t="s">
        <v>253</v>
      </c>
      <c r="C193" s="337">
        <v>32</v>
      </c>
      <c r="D193" s="337">
        <v>29</v>
      </c>
      <c r="E193" s="337">
        <v>0</v>
      </c>
      <c r="F193" s="337">
        <v>29</v>
      </c>
      <c r="G193" s="337">
        <v>23</v>
      </c>
      <c r="H193" s="337">
        <v>0</v>
      </c>
      <c r="I193" s="337">
        <v>0</v>
      </c>
      <c r="J193" s="337">
        <v>0</v>
      </c>
      <c r="K193" s="337">
        <v>23</v>
      </c>
    </row>
    <row r="194" spans="1:11" s="14" customFormat="1" ht="14.25" customHeight="1" x14ac:dyDescent="0.25">
      <c r="A194" s="337" t="s">
        <v>58</v>
      </c>
      <c r="B194" s="336" t="s">
        <v>254</v>
      </c>
      <c r="C194" s="337">
        <v>18</v>
      </c>
      <c r="D194" s="337">
        <v>18</v>
      </c>
      <c r="E194" s="337">
        <v>0</v>
      </c>
      <c r="F194" s="337">
        <v>18</v>
      </c>
      <c r="G194" s="337">
        <v>15</v>
      </c>
      <c r="H194" s="337">
        <v>0</v>
      </c>
      <c r="I194" s="337">
        <v>1</v>
      </c>
      <c r="J194" s="337">
        <v>0</v>
      </c>
      <c r="K194" s="337">
        <v>16</v>
      </c>
    </row>
    <row r="195" spans="1:11" s="14" customFormat="1" ht="14.25" customHeight="1" x14ac:dyDescent="0.25">
      <c r="A195" s="337" t="s">
        <v>58</v>
      </c>
      <c r="B195" s="336" t="s">
        <v>255</v>
      </c>
      <c r="C195" s="337">
        <v>12</v>
      </c>
      <c r="D195" s="337">
        <v>12</v>
      </c>
      <c r="E195" s="337">
        <v>0</v>
      </c>
      <c r="F195" s="337">
        <v>12</v>
      </c>
      <c r="G195" s="337">
        <v>12</v>
      </c>
      <c r="H195" s="337">
        <v>0</v>
      </c>
      <c r="I195" s="337">
        <v>0</v>
      </c>
      <c r="J195" s="337">
        <v>0</v>
      </c>
      <c r="K195" s="337">
        <v>12</v>
      </c>
    </row>
    <row r="196" spans="1:11" s="14" customFormat="1" ht="14.25" customHeight="1" x14ac:dyDescent="0.25">
      <c r="A196" s="337" t="s">
        <v>58</v>
      </c>
      <c r="B196" s="336" t="s">
        <v>256</v>
      </c>
      <c r="C196" s="337">
        <v>33</v>
      </c>
      <c r="D196" s="337">
        <v>33</v>
      </c>
      <c r="E196" s="337">
        <v>0</v>
      </c>
      <c r="F196" s="337">
        <v>33</v>
      </c>
      <c r="G196" s="337">
        <v>22</v>
      </c>
      <c r="H196" s="337">
        <v>0</v>
      </c>
      <c r="I196" s="337">
        <v>0</v>
      </c>
      <c r="J196" s="337">
        <v>0</v>
      </c>
      <c r="K196" s="337">
        <v>22</v>
      </c>
    </row>
    <row r="197" spans="1:11" s="14" customFormat="1" ht="14.25" customHeight="1" x14ac:dyDescent="0.25">
      <c r="A197" s="337" t="s">
        <v>58</v>
      </c>
      <c r="B197" s="336" t="s">
        <v>257</v>
      </c>
      <c r="C197" s="337">
        <v>28</v>
      </c>
      <c r="D197" s="337">
        <v>26</v>
      </c>
      <c r="E197" s="337">
        <v>0</v>
      </c>
      <c r="F197" s="337">
        <v>26</v>
      </c>
      <c r="G197" s="337">
        <v>25</v>
      </c>
      <c r="H197" s="337">
        <v>0</v>
      </c>
      <c r="I197" s="337">
        <v>0</v>
      </c>
      <c r="J197" s="337">
        <v>0</v>
      </c>
      <c r="K197" s="337">
        <v>25</v>
      </c>
    </row>
    <row r="198" spans="1:11" s="14" customFormat="1" ht="14.25" customHeight="1" x14ac:dyDescent="0.25">
      <c r="A198" s="337" t="s">
        <v>58</v>
      </c>
      <c r="B198" s="336" t="s">
        <v>393</v>
      </c>
      <c r="C198" s="337">
        <v>30</v>
      </c>
      <c r="D198" s="337">
        <v>30</v>
      </c>
      <c r="E198" s="337">
        <v>0</v>
      </c>
      <c r="F198" s="337">
        <v>30</v>
      </c>
      <c r="G198" s="337">
        <v>19</v>
      </c>
      <c r="H198" s="337">
        <v>0</v>
      </c>
      <c r="I198" s="337">
        <v>0</v>
      </c>
      <c r="J198" s="337">
        <v>0</v>
      </c>
      <c r="K198" s="337">
        <v>19</v>
      </c>
    </row>
    <row r="199" spans="1:11" s="14" customFormat="1" ht="14.25" customHeight="1" x14ac:dyDescent="0.25">
      <c r="A199" s="337" t="s">
        <v>58</v>
      </c>
      <c r="B199" s="336" t="s">
        <v>258</v>
      </c>
      <c r="C199" s="337">
        <v>20</v>
      </c>
      <c r="D199" s="337">
        <v>20</v>
      </c>
      <c r="E199" s="337">
        <v>0</v>
      </c>
      <c r="F199" s="337">
        <v>20</v>
      </c>
      <c r="G199" s="337">
        <v>11</v>
      </c>
      <c r="H199" s="337">
        <v>0</v>
      </c>
      <c r="I199" s="337">
        <v>0</v>
      </c>
      <c r="J199" s="337">
        <v>0</v>
      </c>
      <c r="K199" s="337">
        <v>11</v>
      </c>
    </row>
    <row r="200" spans="1:11" s="14" customFormat="1" ht="14.25" customHeight="1" x14ac:dyDescent="0.25">
      <c r="A200" s="337" t="s">
        <v>58</v>
      </c>
      <c r="B200" s="336" t="s">
        <v>259</v>
      </c>
      <c r="C200" s="337">
        <v>36</v>
      </c>
      <c r="D200" s="337">
        <v>33</v>
      </c>
      <c r="E200" s="337">
        <v>0</v>
      </c>
      <c r="F200" s="337">
        <v>33</v>
      </c>
      <c r="G200" s="337">
        <v>19</v>
      </c>
      <c r="H200" s="337">
        <v>0</v>
      </c>
      <c r="I200" s="337">
        <v>0</v>
      </c>
      <c r="J200" s="337">
        <v>0</v>
      </c>
      <c r="K200" s="337">
        <v>19</v>
      </c>
    </row>
    <row r="201" spans="1:11" s="14" customFormat="1" ht="14.25" customHeight="1" x14ac:dyDescent="0.25">
      <c r="A201" s="337" t="s">
        <v>58</v>
      </c>
      <c r="B201" s="336" t="s">
        <v>394</v>
      </c>
      <c r="C201" s="337">
        <v>15</v>
      </c>
      <c r="D201" s="337">
        <v>14</v>
      </c>
      <c r="E201" s="337">
        <v>0</v>
      </c>
      <c r="F201" s="337">
        <v>14</v>
      </c>
      <c r="G201" s="337">
        <v>11</v>
      </c>
      <c r="H201" s="337">
        <v>0</v>
      </c>
      <c r="I201" s="337">
        <v>0</v>
      </c>
      <c r="J201" s="337">
        <v>0</v>
      </c>
      <c r="K201" s="337">
        <v>11</v>
      </c>
    </row>
    <row r="202" spans="1:11" s="14" customFormat="1" ht="14.25" customHeight="1" x14ac:dyDescent="0.25">
      <c r="A202" s="337" t="s">
        <v>58</v>
      </c>
      <c r="B202" s="336" t="s">
        <v>395</v>
      </c>
      <c r="C202" s="337">
        <v>60</v>
      </c>
      <c r="D202" s="337">
        <v>41</v>
      </c>
      <c r="E202" s="337">
        <v>0</v>
      </c>
      <c r="F202" s="337">
        <v>41</v>
      </c>
      <c r="G202" s="337">
        <v>0</v>
      </c>
      <c r="H202" s="337">
        <v>35</v>
      </c>
      <c r="I202" s="337">
        <v>0</v>
      </c>
      <c r="J202" s="337">
        <v>0</v>
      </c>
      <c r="K202" s="337">
        <v>35</v>
      </c>
    </row>
    <row r="203" spans="1:11" s="14" customFormat="1" ht="14.25" customHeight="1" x14ac:dyDescent="0.25">
      <c r="A203" s="337" t="s">
        <v>58</v>
      </c>
      <c r="B203" s="336" t="s">
        <v>396</v>
      </c>
      <c r="C203" s="337">
        <v>60</v>
      </c>
      <c r="D203" s="337">
        <v>43</v>
      </c>
      <c r="E203" s="337">
        <v>26</v>
      </c>
      <c r="F203" s="337">
        <v>69</v>
      </c>
      <c r="G203" s="337">
        <v>0</v>
      </c>
      <c r="H203" s="337">
        <v>4</v>
      </c>
      <c r="I203" s="337">
        <v>0</v>
      </c>
      <c r="J203" s="337">
        <v>0</v>
      </c>
      <c r="K203" s="337">
        <v>4</v>
      </c>
    </row>
    <row r="204" spans="1:11" s="14" customFormat="1" ht="14.25" customHeight="1" x14ac:dyDescent="0.25">
      <c r="A204" s="337" t="s">
        <v>58</v>
      </c>
      <c r="B204" s="336" t="s">
        <v>397</v>
      </c>
      <c r="C204" s="337">
        <v>16</v>
      </c>
      <c r="D204" s="337">
        <v>16</v>
      </c>
      <c r="E204" s="337">
        <v>0</v>
      </c>
      <c r="F204" s="337">
        <v>16</v>
      </c>
      <c r="G204" s="337">
        <v>10</v>
      </c>
      <c r="H204" s="337">
        <v>0</v>
      </c>
      <c r="I204" s="337">
        <v>0</v>
      </c>
      <c r="J204" s="337">
        <v>0</v>
      </c>
      <c r="K204" s="337">
        <v>10</v>
      </c>
    </row>
    <row r="205" spans="1:11" s="14" customFormat="1" ht="14.25" customHeight="1" x14ac:dyDescent="0.25">
      <c r="A205" s="337" t="s">
        <v>58</v>
      </c>
      <c r="B205" s="336" t="s">
        <v>398</v>
      </c>
      <c r="C205" s="337">
        <v>20</v>
      </c>
      <c r="D205" s="337">
        <v>20</v>
      </c>
      <c r="E205" s="337">
        <v>0</v>
      </c>
      <c r="F205" s="337">
        <v>20</v>
      </c>
      <c r="G205" s="337">
        <v>16</v>
      </c>
      <c r="H205" s="337">
        <v>0</v>
      </c>
      <c r="I205" s="337">
        <v>0</v>
      </c>
      <c r="J205" s="337">
        <v>0</v>
      </c>
      <c r="K205" s="337">
        <v>16</v>
      </c>
    </row>
    <row r="206" spans="1:11" s="14" customFormat="1" ht="14.25" customHeight="1" x14ac:dyDescent="0.25">
      <c r="A206" s="337" t="s">
        <v>58</v>
      </c>
      <c r="B206" s="336" t="s">
        <v>260</v>
      </c>
      <c r="C206" s="337">
        <v>24</v>
      </c>
      <c r="D206" s="337">
        <v>22</v>
      </c>
      <c r="E206" s="337">
        <v>0</v>
      </c>
      <c r="F206" s="337">
        <v>22</v>
      </c>
      <c r="G206" s="337">
        <v>20</v>
      </c>
      <c r="H206" s="337">
        <v>0</v>
      </c>
      <c r="I206" s="337">
        <v>0</v>
      </c>
      <c r="J206" s="337">
        <v>0</v>
      </c>
      <c r="K206" s="337">
        <v>20</v>
      </c>
    </row>
    <row r="207" spans="1:11" s="14" customFormat="1" ht="14.25" customHeight="1" x14ac:dyDescent="0.25">
      <c r="A207" s="337" t="s">
        <v>58</v>
      </c>
      <c r="B207" s="336" t="s">
        <v>261</v>
      </c>
      <c r="C207" s="337">
        <v>28</v>
      </c>
      <c r="D207" s="337">
        <v>28</v>
      </c>
      <c r="E207" s="337">
        <v>0</v>
      </c>
      <c r="F207" s="337">
        <v>28</v>
      </c>
      <c r="G207" s="337">
        <v>23</v>
      </c>
      <c r="H207" s="337">
        <v>0</v>
      </c>
      <c r="I207" s="337">
        <v>0</v>
      </c>
      <c r="J207" s="337">
        <v>0</v>
      </c>
      <c r="K207" s="337">
        <v>23</v>
      </c>
    </row>
    <row r="208" spans="1:11" s="14" customFormat="1" ht="14.25" customHeight="1" x14ac:dyDescent="0.25">
      <c r="A208" s="337" t="s">
        <v>58</v>
      </c>
      <c r="B208" s="336" t="s">
        <v>262</v>
      </c>
      <c r="C208" s="337">
        <v>24</v>
      </c>
      <c r="D208" s="337">
        <v>24</v>
      </c>
      <c r="E208" s="337">
        <v>0</v>
      </c>
      <c r="F208" s="337">
        <v>24</v>
      </c>
      <c r="G208" s="337">
        <v>21</v>
      </c>
      <c r="H208" s="337">
        <v>0</v>
      </c>
      <c r="I208" s="337">
        <v>0</v>
      </c>
      <c r="J208" s="337">
        <v>0</v>
      </c>
      <c r="K208" s="337">
        <v>21</v>
      </c>
    </row>
    <row r="209" spans="1:11" s="14" customFormat="1" ht="14.25" customHeight="1" x14ac:dyDescent="0.25">
      <c r="A209" s="337" t="s">
        <v>58</v>
      </c>
      <c r="B209" s="336" t="s">
        <v>399</v>
      </c>
      <c r="C209" s="337">
        <v>16</v>
      </c>
      <c r="D209" s="337">
        <v>16</v>
      </c>
      <c r="E209" s="337">
        <v>0</v>
      </c>
      <c r="F209" s="337">
        <v>16</v>
      </c>
      <c r="G209" s="337">
        <v>14</v>
      </c>
      <c r="H209" s="337">
        <v>0</v>
      </c>
      <c r="I209" s="337">
        <v>0</v>
      </c>
      <c r="J209" s="337">
        <v>0</v>
      </c>
      <c r="K209" s="337">
        <v>14</v>
      </c>
    </row>
    <row r="210" spans="1:11" s="14" customFormat="1" ht="14.25" customHeight="1" x14ac:dyDescent="0.25">
      <c r="A210" s="337" t="s">
        <v>58</v>
      </c>
      <c r="B210" s="336" t="s">
        <v>400</v>
      </c>
      <c r="C210" s="337">
        <v>15</v>
      </c>
      <c r="D210" s="337">
        <v>15</v>
      </c>
      <c r="E210" s="337">
        <v>0</v>
      </c>
      <c r="F210" s="337">
        <v>15</v>
      </c>
      <c r="G210" s="337">
        <v>15</v>
      </c>
      <c r="H210" s="337">
        <v>0</v>
      </c>
      <c r="I210" s="337">
        <v>0</v>
      </c>
      <c r="J210" s="337">
        <v>0</v>
      </c>
      <c r="K210" s="337">
        <v>15</v>
      </c>
    </row>
    <row r="211" spans="1:11" s="14" customFormat="1" ht="14.25" customHeight="1" x14ac:dyDescent="0.25">
      <c r="A211" s="337" t="s">
        <v>59</v>
      </c>
      <c r="B211" s="336" t="s">
        <v>263</v>
      </c>
      <c r="C211" s="337">
        <v>20</v>
      </c>
      <c r="D211" s="337">
        <v>17</v>
      </c>
      <c r="E211" s="337">
        <v>0</v>
      </c>
      <c r="F211" s="337">
        <v>17</v>
      </c>
      <c r="G211" s="337">
        <v>10</v>
      </c>
      <c r="H211" s="337">
        <v>5</v>
      </c>
      <c r="I211" s="337">
        <v>0</v>
      </c>
      <c r="J211" s="337">
        <v>0</v>
      </c>
      <c r="K211" s="337">
        <v>15</v>
      </c>
    </row>
    <row r="212" spans="1:11" s="14" customFormat="1" ht="14.25" customHeight="1" x14ac:dyDescent="0.25">
      <c r="A212" s="337" t="s">
        <v>61</v>
      </c>
      <c r="B212" s="336" t="s">
        <v>401</v>
      </c>
      <c r="C212" s="337">
        <v>28</v>
      </c>
      <c r="D212" s="337">
        <v>27</v>
      </c>
      <c r="E212" s="337">
        <v>0</v>
      </c>
      <c r="F212" s="337">
        <v>27</v>
      </c>
      <c r="G212" s="337">
        <v>19</v>
      </c>
      <c r="H212" s="337">
        <v>0</v>
      </c>
      <c r="I212" s="337">
        <v>0</v>
      </c>
      <c r="J212" s="337">
        <v>0</v>
      </c>
      <c r="K212" s="337">
        <v>19</v>
      </c>
    </row>
    <row r="213" spans="1:11" s="14" customFormat="1" ht="14.25" customHeight="1" x14ac:dyDescent="0.25">
      <c r="A213" s="337" t="s">
        <v>61</v>
      </c>
      <c r="B213" s="336" t="s">
        <v>655</v>
      </c>
      <c r="C213" s="337">
        <v>24</v>
      </c>
      <c r="D213" s="337">
        <v>17</v>
      </c>
      <c r="E213" s="337">
        <v>0</v>
      </c>
      <c r="F213" s="337">
        <v>17</v>
      </c>
      <c r="G213" s="337">
        <v>2</v>
      </c>
      <c r="H213" s="337">
        <v>2</v>
      </c>
      <c r="I213" s="337">
        <v>4</v>
      </c>
      <c r="J213" s="337">
        <v>0</v>
      </c>
      <c r="K213" s="337">
        <v>8</v>
      </c>
    </row>
    <row r="214" spans="1:11" s="14" customFormat="1" ht="14.25" customHeight="1" x14ac:dyDescent="0.25">
      <c r="A214" s="337" t="s">
        <v>61</v>
      </c>
      <c r="B214" s="336" t="s">
        <v>215</v>
      </c>
      <c r="C214" s="337">
        <v>120</v>
      </c>
      <c r="D214" s="337">
        <v>63</v>
      </c>
      <c r="E214" s="337">
        <v>47</v>
      </c>
      <c r="F214" s="337">
        <v>110</v>
      </c>
      <c r="G214" s="337">
        <v>0</v>
      </c>
      <c r="H214" s="337">
        <v>19</v>
      </c>
      <c r="I214" s="337">
        <v>0</v>
      </c>
      <c r="J214" s="337">
        <v>0</v>
      </c>
      <c r="K214" s="337">
        <v>19</v>
      </c>
    </row>
    <row r="215" spans="1:11" s="14" customFormat="1" ht="14.25" customHeight="1" x14ac:dyDescent="0.25">
      <c r="A215" s="337" t="s">
        <v>61</v>
      </c>
      <c r="B215" s="336" t="s">
        <v>402</v>
      </c>
      <c r="C215" s="337">
        <v>120</v>
      </c>
      <c r="D215" s="337">
        <v>48</v>
      </c>
      <c r="E215" s="337">
        <v>71</v>
      </c>
      <c r="F215" s="337">
        <v>119</v>
      </c>
      <c r="G215" s="337">
        <v>0</v>
      </c>
      <c r="H215" s="337">
        <v>15</v>
      </c>
      <c r="I215" s="337">
        <v>0</v>
      </c>
      <c r="J215" s="337">
        <v>0</v>
      </c>
      <c r="K215" s="337">
        <v>15</v>
      </c>
    </row>
    <row r="216" spans="1:11" s="14" customFormat="1" ht="14.25" customHeight="1" x14ac:dyDescent="0.25">
      <c r="A216" s="337" t="s">
        <v>63</v>
      </c>
      <c r="B216" s="336" t="s">
        <v>403</v>
      </c>
      <c r="C216" s="337">
        <v>12</v>
      </c>
      <c r="D216" s="337">
        <v>12</v>
      </c>
      <c r="E216" s="337">
        <v>0</v>
      </c>
      <c r="F216" s="337">
        <v>12</v>
      </c>
      <c r="G216" s="337">
        <v>7</v>
      </c>
      <c r="H216" s="337">
        <v>0</v>
      </c>
      <c r="I216" s="337">
        <v>0</v>
      </c>
      <c r="J216" s="337">
        <v>0</v>
      </c>
      <c r="K216" s="337">
        <v>7</v>
      </c>
    </row>
    <row r="217" spans="1:11" s="14" customFormat="1" ht="14.25" customHeight="1" x14ac:dyDescent="0.25">
      <c r="A217" s="337" t="s">
        <v>63</v>
      </c>
      <c r="B217" s="336" t="s">
        <v>404</v>
      </c>
      <c r="C217" s="337">
        <v>15</v>
      </c>
      <c r="D217" s="337">
        <v>15</v>
      </c>
      <c r="E217" s="337">
        <v>0</v>
      </c>
      <c r="F217" s="337">
        <v>15</v>
      </c>
      <c r="G217" s="337">
        <v>0</v>
      </c>
      <c r="H217" s="337">
        <v>0</v>
      </c>
      <c r="I217" s="337">
        <v>0</v>
      </c>
      <c r="J217" s="337">
        <v>0</v>
      </c>
      <c r="K217" s="337">
        <v>0</v>
      </c>
    </row>
    <row r="218" spans="1:11" s="14" customFormat="1" ht="14.25" customHeight="1" x14ac:dyDescent="0.25">
      <c r="A218" s="337" t="s">
        <v>63</v>
      </c>
      <c r="B218" s="336" t="s">
        <v>405</v>
      </c>
      <c r="C218" s="337">
        <v>12</v>
      </c>
      <c r="D218" s="337">
        <v>8</v>
      </c>
      <c r="E218" s="337">
        <v>0</v>
      </c>
      <c r="F218" s="337">
        <v>8</v>
      </c>
      <c r="G218" s="337">
        <v>8</v>
      </c>
      <c r="H218" s="337">
        <v>0</v>
      </c>
      <c r="I218" s="337">
        <v>0</v>
      </c>
      <c r="J218" s="337">
        <v>0</v>
      </c>
      <c r="K218" s="337">
        <v>8</v>
      </c>
    </row>
    <row r="219" spans="1:11" s="14" customFormat="1" ht="14.25" customHeight="1" x14ac:dyDescent="0.25">
      <c r="A219" s="337" t="s">
        <v>63</v>
      </c>
      <c r="B219" s="336" t="s">
        <v>264</v>
      </c>
      <c r="C219" s="337">
        <v>12</v>
      </c>
      <c r="D219" s="337">
        <v>11</v>
      </c>
      <c r="E219" s="337">
        <v>0</v>
      </c>
      <c r="F219" s="337">
        <v>11</v>
      </c>
      <c r="G219" s="337">
        <v>2</v>
      </c>
      <c r="H219" s="337">
        <v>10</v>
      </c>
      <c r="I219" s="337">
        <v>0</v>
      </c>
      <c r="J219" s="337">
        <v>0</v>
      </c>
      <c r="K219" s="337">
        <v>12</v>
      </c>
    </row>
    <row r="220" spans="1:11" s="14" customFormat="1" ht="14.25" customHeight="1" x14ac:dyDescent="0.25">
      <c r="A220" s="337" t="s">
        <v>63</v>
      </c>
      <c r="B220" s="336" t="s">
        <v>406</v>
      </c>
      <c r="C220" s="337">
        <v>6</v>
      </c>
      <c r="D220" s="337">
        <v>6</v>
      </c>
      <c r="E220" s="337">
        <v>0</v>
      </c>
      <c r="F220" s="337">
        <v>6</v>
      </c>
      <c r="G220" s="337">
        <v>4</v>
      </c>
      <c r="H220" s="337">
        <v>0</v>
      </c>
      <c r="I220" s="337">
        <v>0</v>
      </c>
      <c r="J220" s="337">
        <v>0</v>
      </c>
      <c r="K220" s="337">
        <v>4</v>
      </c>
    </row>
    <row r="221" spans="1:11" s="14" customFormat="1" ht="14.25" customHeight="1" x14ac:dyDescent="0.25">
      <c r="A221" s="337" t="s">
        <v>65</v>
      </c>
      <c r="B221" s="336" t="s">
        <v>407</v>
      </c>
      <c r="C221" s="337">
        <v>17</v>
      </c>
      <c r="D221" s="337">
        <v>13</v>
      </c>
      <c r="E221" s="337">
        <v>0</v>
      </c>
      <c r="F221" s="337">
        <v>13</v>
      </c>
      <c r="G221" s="337">
        <v>10</v>
      </c>
      <c r="H221" s="337">
        <v>0</v>
      </c>
      <c r="I221" s="337">
        <v>0</v>
      </c>
      <c r="J221" s="337">
        <v>0</v>
      </c>
      <c r="K221" s="337">
        <v>10</v>
      </c>
    </row>
    <row r="222" spans="1:11" s="14" customFormat="1" ht="14.25" customHeight="1" x14ac:dyDescent="0.25">
      <c r="A222" s="337" t="s">
        <v>65</v>
      </c>
      <c r="B222" s="336" t="s">
        <v>408</v>
      </c>
      <c r="C222" s="337">
        <v>24</v>
      </c>
      <c r="D222" s="337">
        <v>24</v>
      </c>
      <c r="E222" s="337">
        <v>0</v>
      </c>
      <c r="F222" s="337">
        <v>24</v>
      </c>
      <c r="G222" s="337">
        <v>19</v>
      </c>
      <c r="H222" s="337">
        <v>0</v>
      </c>
      <c r="I222" s="337">
        <v>0</v>
      </c>
      <c r="J222" s="337">
        <v>0</v>
      </c>
      <c r="K222" s="337">
        <v>19</v>
      </c>
    </row>
    <row r="223" spans="1:11" s="14" customFormat="1" ht="14.25" customHeight="1" x14ac:dyDescent="0.25">
      <c r="A223" s="337" t="s">
        <v>65</v>
      </c>
      <c r="B223" s="336" t="s">
        <v>409</v>
      </c>
      <c r="C223" s="337">
        <v>30</v>
      </c>
      <c r="D223" s="337">
        <v>30</v>
      </c>
      <c r="E223" s="337">
        <v>0</v>
      </c>
      <c r="F223" s="337">
        <v>30</v>
      </c>
      <c r="G223" s="337">
        <v>19</v>
      </c>
      <c r="H223" s="337">
        <v>0</v>
      </c>
      <c r="I223" s="337">
        <v>0</v>
      </c>
      <c r="J223" s="337">
        <v>0</v>
      </c>
      <c r="K223" s="337">
        <v>19</v>
      </c>
    </row>
    <row r="224" spans="1:11" s="14" customFormat="1" ht="14.25" customHeight="1" x14ac:dyDescent="0.25">
      <c r="A224" s="337" t="s">
        <v>65</v>
      </c>
      <c r="B224" s="336" t="s">
        <v>265</v>
      </c>
      <c r="C224" s="337">
        <v>30</v>
      </c>
      <c r="D224" s="337">
        <v>30</v>
      </c>
      <c r="E224" s="337">
        <v>0</v>
      </c>
      <c r="F224" s="337">
        <v>30</v>
      </c>
      <c r="G224" s="337">
        <v>20</v>
      </c>
      <c r="H224" s="337">
        <v>0</v>
      </c>
      <c r="I224" s="337">
        <v>3</v>
      </c>
      <c r="J224" s="337">
        <v>0</v>
      </c>
      <c r="K224" s="337">
        <v>23</v>
      </c>
    </row>
    <row r="225" spans="1:11" s="14" customFormat="1" ht="14.25" customHeight="1" x14ac:dyDescent="0.25">
      <c r="A225" s="337" t="s">
        <v>65</v>
      </c>
      <c r="B225" s="336" t="s">
        <v>410</v>
      </c>
      <c r="C225" s="337">
        <v>14</v>
      </c>
      <c r="D225" s="337">
        <v>14</v>
      </c>
      <c r="E225" s="337">
        <v>0</v>
      </c>
      <c r="F225" s="337">
        <v>14</v>
      </c>
      <c r="G225" s="337">
        <v>8</v>
      </c>
      <c r="H225" s="337">
        <v>0</v>
      </c>
      <c r="I225" s="337">
        <v>2</v>
      </c>
      <c r="J225" s="337">
        <v>0</v>
      </c>
      <c r="K225" s="337">
        <v>10</v>
      </c>
    </row>
    <row r="226" spans="1:11" s="14" customFormat="1" ht="14.25" customHeight="1" x14ac:dyDescent="0.25">
      <c r="A226" s="337" t="s">
        <v>65</v>
      </c>
      <c r="B226" s="336" t="s">
        <v>266</v>
      </c>
      <c r="C226" s="337">
        <v>45</v>
      </c>
      <c r="D226" s="337">
        <v>42</v>
      </c>
      <c r="E226" s="337">
        <v>0</v>
      </c>
      <c r="F226" s="337">
        <v>42</v>
      </c>
      <c r="G226" s="337">
        <v>43</v>
      </c>
      <c r="H226" s="337">
        <v>0</v>
      </c>
      <c r="I226" s="337">
        <v>0</v>
      </c>
      <c r="J226" s="337">
        <v>0</v>
      </c>
      <c r="K226" s="337">
        <v>43</v>
      </c>
    </row>
    <row r="227" spans="1:11" s="14" customFormat="1" ht="14.25" customHeight="1" x14ac:dyDescent="0.25">
      <c r="A227" s="337" t="s">
        <v>67</v>
      </c>
      <c r="B227" s="336" t="s">
        <v>411</v>
      </c>
      <c r="C227" s="337">
        <v>75</v>
      </c>
      <c r="D227" s="337">
        <v>69</v>
      </c>
      <c r="E227" s="337">
        <v>30</v>
      </c>
      <c r="F227" s="337">
        <v>99</v>
      </c>
      <c r="G227" s="337">
        <v>0</v>
      </c>
      <c r="H227" s="337">
        <v>36</v>
      </c>
      <c r="I227" s="337">
        <v>0</v>
      </c>
      <c r="J227" s="337">
        <v>0</v>
      </c>
      <c r="K227" s="337">
        <v>36</v>
      </c>
    </row>
    <row r="228" spans="1:11" s="14" customFormat="1" ht="14.25" customHeight="1" x14ac:dyDescent="0.25">
      <c r="A228" s="337" t="s">
        <v>67</v>
      </c>
      <c r="B228" s="336" t="s">
        <v>267</v>
      </c>
      <c r="C228" s="337">
        <v>40</v>
      </c>
      <c r="D228" s="337">
        <v>36</v>
      </c>
      <c r="E228" s="337">
        <v>18</v>
      </c>
      <c r="F228" s="337">
        <v>54</v>
      </c>
      <c r="G228" s="337">
        <v>10</v>
      </c>
      <c r="H228" s="337">
        <v>0</v>
      </c>
      <c r="I228" s="337">
        <v>0</v>
      </c>
      <c r="J228" s="337">
        <v>0</v>
      </c>
      <c r="K228" s="337">
        <v>10</v>
      </c>
    </row>
    <row r="229" spans="1:11" s="14" customFormat="1" ht="14.25" customHeight="1" x14ac:dyDescent="0.25">
      <c r="A229" s="337" t="s">
        <v>67</v>
      </c>
      <c r="B229" s="336" t="s">
        <v>268</v>
      </c>
      <c r="C229" s="337">
        <v>26</v>
      </c>
      <c r="D229" s="337">
        <v>24</v>
      </c>
      <c r="E229" s="337">
        <v>0</v>
      </c>
      <c r="F229" s="337">
        <v>24</v>
      </c>
      <c r="G229" s="337">
        <v>16</v>
      </c>
      <c r="H229" s="337">
        <v>0</v>
      </c>
      <c r="I229" s="337">
        <v>0</v>
      </c>
      <c r="J229" s="337">
        <v>0</v>
      </c>
      <c r="K229" s="337">
        <v>16</v>
      </c>
    </row>
    <row r="230" spans="1:11" s="14" customFormat="1" ht="14.25" customHeight="1" x14ac:dyDescent="0.25">
      <c r="A230" s="337" t="s">
        <v>67</v>
      </c>
      <c r="B230" s="336" t="s">
        <v>269</v>
      </c>
      <c r="C230" s="337">
        <v>24</v>
      </c>
      <c r="D230" s="337">
        <v>22</v>
      </c>
      <c r="E230" s="337">
        <v>0</v>
      </c>
      <c r="F230" s="337">
        <v>22</v>
      </c>
      <c r="G230" s="337">
        <v>13</v>
      </c>
      <c r="H230" s="337">
        <v>0</v>
      </c>
      <c r="I230" s="337">
        <v>0</v>
      </c>
      <c r="J230" s="337">
        <v>0</v>
      </c>
      <c r="K230" s="337">
        <v>13</v>
      </c>
    </row>
    <row r="231" spans="1:11" s="14" customFormat="1" ht="14.25" customHeight="1" x14ac:dyDescent="0.25">
      <c r="A231" s="337" t="s">
        <v>67</v>
      </c>
      <c r="B231" s="336" t="s">
        <v>270</v>
      </c>
      <c r="C231" s="337">
        <v>18</v>
      </c>
      <c r="D231" s="337">
        <v>10</v>
      </c>
      <c r="E231" s="337">
        <v>6</v>
      </c>
      <c r="F231" s="337">
        <v>16</v>
      </c>
      <c r="G231" s="337">
        <v>6</v>
      </c>
      <c r="H231" s="337">
        <v>4</v>
      </c>
      <c r="I231" s="337">
        <v>0</v>
      </c>
      <c r="J231" s="337">
        <v>0</v>
      </c>
      <c r="K231" s="337">
        <v>10</v>
      </c>
    </row>
    <row r="232" spans="1:11" s="14" customFormat="1" ht="14.25" customHeight="1" x14ac:dyDescent="0.25">
      <c r="A232" s="337" t="s">
        <v>67</v>
      </c>
      <c r="B232" s="336" t="s">
        <v>412</v>
      </c>
      <c r="C232" s="337">
        <v>16</v>
      </c>
      <c r="D232" s="337">
        <v>12</v>
      </c>
      <c r="E232" s="337">
        <v>0</v>
      </c>
      <c r="F232" s="337">
        <v>12</v>
      </c>
      <c r="G232" s="337">
        <v>8</v>
      </c>
      <c r="H232" s="337">
        <v>0</v>
      </c>
      <c r="I232" s="337">
        <v>0</v>
      </c>
      <c r="J232" s="337">
        <v>0</v>
      </c>
      <c r="K232" s="337">
        <v>8</v>
      </c>
    </row>
    <row r="233" spans="1:11" s="14" customFormat="1" ht="14.25" customHeight="1" x14ac:dyDescent="0.25">
      <c r="A233" s="337" t="s">
        <v>67</v>
      </c>
      <c r="B233" s="336" t="s">
        <v>413</v>
      </c>
      <c r="C233" s="337">
        <v>135</v>
      </c>
      <c r="D233" s="337">
        <v>127</v>
      </c>
      <c r="E233" s="337">
        <v>0</v>
      </c>
      <c r="F233" s="337">
        <v>127</v>
      </c>
      <c r="G233" s="337">
        <v>91</v>
      </c>
      <c r="H233" s="337">
        <v>0</v>
      </c>
      <c r="I233" s="337">
        <v>0</v>
      </c>
      <c r="J233" s="337">
        <v>0</v>
      </c>
      <c r="K233" s="337">
        <v>91</v>
      </c>
    </row>
    <row r="234" spans="1:11" s="14" customFormat="1" ht="14.25" customHeight="1" x14ac:dyDescent="0.25">
      <c r="A234" s="337" t="s">
        <v>69</v>
      </c>
      <c r="B234" s="336" t="s">
        <v>414</v>
      </c>
      <c r="C234" s="337">
        <v>25</v>
      </c>
      <c r="D234" s="337">
        <v>19</v>
      </c>
      <c r="E234" s="337">
        <v>0</v>
      </c>
      <c r="F234" s="337">
        <v>19</v>
      </c>
      <c r="G234" s="337">
        <v>0</v>
      </c>
      <c r="H234" s="337">
        <v>18</v>
      </c>
      <c r="I234" s="337">
        <v>0</v>
      </c>
      <c r="J234" s="337">
        <v>0</v>
      </c>
      <c r="K234" s="337">
        <v>18</v>
      </c>
    </row>
    <row r="235" spans="1:11" s="14" customFormat="1" ht="14.25" customHeight="1" x14ac:dyDescent="0.25">
      <c r="A235" s="337" t="s">
        <v>71</v>
      </c>
      <c r="B235" s="336" t="s">
        <v>271</v>
      </c>
      <c r="C235" s="337">
        <v>24</v>
      </c>
      <c r="D235" s="337">
        <v>19</v>
      </c>
      <c r="E235" s="337">
        <v>0</v>
      </c>
      <c r="F235" s="337">
        <v>19</v>
      </c>
      <c r="G235" s="337">
        <v>18</v>
      </c>
      <c r="H235" s="337">
        <v>0</v>
      </c>
      <c r="I235" s="337">
        <v>0</v>
      </c>
      <c r="J235" s="337">
        <v>0</v>
      </c>
      <c r="K235" s="337">
        <v>18</v>
      </c>
    </row>
    <row r="236" spans="1:11" s="14" customFormat="1" ht="14.25" customHeight="1" x14ac:dyDescent="0.25">
      <c r="A236" s="337" t="s">
        <v>71</v>
      </c>
      <c r="B236" s="336" t="s">
        <v>415</v>
      </c>
      <c r="C236" s="337">
        <v>79</v>
      </c>
      <c r="D236" s="337">
        <v>91</v>
      </c>
      <c r="E236" s="337">
        <v>0</v>
      </c>
      <c r="F236" s="337">
        <v>91</v>
      </c>
      <c r="G236" s="337">
        <v>41</v>
      </c>
      <c r="H236" s="337">
        <v>0</v>
      </c>
      <c r="I236" s="337">
        <v>0</v>
      </c>
      <c r="J236" s="337">
        <v>0</v>
      </c>
      <c r="K236" s="337">
        <v>41</v>
      </c>
    </row>
    <row r="237" spans="1:11" s="14" customFormat="1" ht="14.25" customHeight="1" x14ac:dyDescent="0.25">
      <c r="A237" s="337" t="s">
        <v>73</v>
      </c>
      <c r="B237" s="336" t="s">
        <v>416</v>
      </c>
      <c r="C237" s="337">
        <v>24</v>
      </c>
      <c r="D237" s="337">
        <v>15</v>
      </c>
      <c r="E237" s="337">
        <v>0</v>
      </c>
      <c r="F237" s="337">
        <v>15</v>
      </c>
      <c r="G237" s="337">
        <v>14</v>
      </c>
      <c r="H237" s="337">
        <v>0</v>
      </c>
      <c r="I237" s="337">
        <v>0</v>
      </c>
      <c r="J237" s="337">
        <v>0</v>
      </c>
      <c r="K237" s="337">
        <v>14</v>
      </c>
    </row>
    <row r="238" spans="1:11" s="14" customFormat="1" ht="14.25" customHeight="1" x14ac:dyDescent="0.25">
      <c r="A238" s="337" t="s">
        <v>73</v>
      </c>
      <c r="B238" s="336" t="s">
        <v>272</v>
      </c>
      <c r="C238" s="337">
        <v>18</v>
      </c>
      <c r="D238" s="337">
        <v>14</v>
      </c>
      <c r="E238" s="337">
        <v>0</v>
      </c>
      <c r="F238" s="337">
        <v>14</v>
      </c>
      <c r="G238" s="337">
        <v>8</v>
      </c>
      <c r="H238" s="337">
        <v>0</v>
      </c>
      <c r="I238" s="337">
        <v>0</v>
      </c>
      <c r="J238" s="337">
        <v>0</v>
      </c>
      <c r="K238" s="337">
        <v>8</v>
      </c>
    </row>
    <row r="239" spans="1:11" s="14" customFormat="1" ht="14.25" customHeight="1" x14ac:dyDescent="0.25">
      <c r="A239" s="337" t="s">
        <v>73</v>
      </c>
      <c r="B239" s="336" t="s">
        <v>273</v>
      </c>
      <c r="C239" s="337">
        <v>32</v>
      </c>
      <c r="D239" s="337">
        <v>31</v>
      </c>
      <c r="E239" s="337">
        <v>0</v>
      </c>
      <c r="F239" s="337">
        <v>31</v>
      </c>
      <c r="G239" s="337">
        <v>36</v>
      </c>
      <c r="H239" s="337">
        <v>0</v>
      </c>
      <c r="I239" s="337">
        <v>0</v>
      </c>
      <c r="J239" s="337">
        <v>0</v>
      </c>
      <c r="K239" s="337">
        <v>36</v>
      </c>
    </row>
    <row r="240" spans="1:11" s="14" customFormat="1" ht="14.25" customHeight="1" x14ac:dyDescent="0.25">
      <c r="A240" s="337" t="s">
        <v>73</v>
      </c>
      <c r="B240" s="336" t="s">
        <v>274</v>
      </c>
      <c r="C240" s="337">
        <v>18</v>
      </c>
      <c r="D240" s="337">
        <v>18</v>
      </c>
      <c r="E240" s="337">
        <v>0</v>
      </c>
      <c r="F240" s="337">
        <v>18</v>
      </c>
      <c r="G240" s="337">
        <v>12</v>
      </c>
      <c r="H240" s="337">
        <v>0</v>
      </c>
      <c r="I240" s="337">
        <v>0</v>
      </c>
      <c r="J240" s="337">
        <v>0</v>
      </c>
      <c r="K240" s="337">
        <v>12</v>
      </c>
    </row>
    <row r="241" spans="1:11" s="14" customFormat="1" ht="14.25" customHeight="1" x14ac:dyDescent="0.25">
      <c r="A241" s="337" t="s">
        <v>73</v>
      </c>
      <c r="B241" s="336" t="s">
        <v>275</v>
      </c>
      <c r="C241" s="337">
        <v>24</v>
      </c>
      <c r="D241" s="337">
        <v>22</v>
      </c>
      <c r="E241" s="337">
        <v>0</v>
      </c>
      <c r="F241" s="337">
        <v>22</v>
      </c>
      <c r="G241" s="337">
        <v>16</v>
      </c>
      <c r="H241" s="337">
        <v>0</v>
      </c>
      <c r="I241" s="337">
        <v>2</v>
      </c>
      <c r="J241" s="337">
        <v>0</v>
      </c>
      <c r="K241" s="337">
        <v>18</v>
      </c>
    </row>
    <row r="242" spans="1:11" s="14" customFormat="1" ht="14.25" customHeight="1" x14ac:dyDescent="0.25">
      <c r="A242" s="337" t="s">
        <v>73</v>
      </c>
      <c r="B242" s="336" t="s">
        <v>417</v>
      </c>
      <c r="C242" s="337">
        <v>34</v>
      </c>
      <c r="D242" s="337">
        <v>18</v>
      </c>
      <c r="E242" s="337">
        <v>0</v>
      </c>
      <c r="F242" s="337">
        <v>18</v>
      </c>
      <c r="G242" s="337">
        <v>12</v>
      </c>
      <c r="H242" s="337">
        <v>0</v>
      </c>
      <c r="I242" s="337">
        <v>0</v>
      </c>
      <c r="J242" s="337">
        <v>0</v>
      </c>
      <c r="K242" s="337">
        <v>12</v>
      </c>
    </row>
    <row r="243" spans="1:11" s="14" customFormat="1" ht="14.25" customHeight="1" x14ac:dyDescent="0.25">
      <c r="A243" s="337" t="s">
        <v>73</v>
      </c>
      <c r="B243" s="336" t="s">
        <v>418</v>
      </c>
      <c r="C243" s="337">
        <v>22</v>
      </c>
      <c r="D243" s="337">
        <v>22</v>
      </c>
      <c r="E243" s="337">
        <v>0</v>
      </c>
      <c r="F243" s="337">
        <v>22</v>
      </c>
      <c r="G243" s="337">
        <v>18</v>
      </c>
      <c r="H243" s="337">
        <v>0</v>
      </c>
      <c r="I243" s="337">
        <v>0</v>
      </c>
      <c r="J243" s="337">
        <v>0</v>
      </c>
      <c r="K243" s="337">
        <v>18</v>
      </c>
    </row>
    <row r="244" spans="1:11" s="14" customFormat="1" ht="14.25" customHeight="1" x14ac:dyDescent="0.25">
      <c r="A244" s="337" t="s">
        <v>73</v>
      </c>
      <c r="B244" s="336" t="s">
        <v>276</v>
      </c>
      <c r="C244" s="337">
        <v>24</v>
      </c>
      <c r="D244" s="337">
        <v>23</v>
      </c>
      <c r="E244" s="337">
        <v>0</v>
      </c>
      <c r="F244" s="337">
        <v>23</v>
      </c>
      <c r="G244" s="337">
        <v>15</v>
      </c>
      <c r="H244" s="337">
        <v>0</v>
      </c>
      <c r="I244" s="337">
        <v>0</v>
      </c>
      <c r="J244" s="337">
        <v>0</v>
      </c>
      <c r="K244" s="337">
        <v>15</v>
      </c>
    </row>
    <row r="245" spans="1:11" s="14" customFormat="1" ht="14.25" customHeight="1" x14ac:dyDescent="0.25">
      <c r="A245" s="337" t="s">
        <v>73</v>
      </c>
      <c r="B245" s="336" t="s">
        <v>277</v>
      </c>
      <c r="C245" s="337">
        <v>20</v>
      </c>
      <c r="D245" s="337">
        <v>18</v>
      </c>
      <c r="E245" s="337">
        <v>0</v>
      </c>
      <c r="F245" s="337">
        <v>18</v>
      </c>
      <c r="G245" s="337">
        <v>17</v>
      </c>
      <c r="H245" s="337">
        <v>0</v>
      </c>
      <c r="I245" s="337">
        <v>0</v>
      </c>
      <c r="J245" s="337">
        <v>0</v>
      </c>
      <c r="K245" s="337">
        <v>17</v>
      </c>
    </row>
    <row r="246" spans="1:11" s="14" customFormat="1" ht="14.25" customHeight="1" x14ac:dyDescent="0.25">
      <c r="A246" s="337" t="s">
        <v>75</v>
      </c>
      <c r="B246" s="336" t="s">
        <v>419</v>
      </c>
      <c r="C246" s="337">
        <v>63</v>
      </c>
      <c r="D246" s="337">
        <v>42</v>
      </c>
      <c r="E246" s="337">
        <v>0</v>
      </c>
      <c r="F246" s="337">
        <v>42</v>
      </c>
      <c r="G246" s="337">
        <v>30</v>
      </c>
      <c r="H246" s="337">
        <v>0</v>
      </c>
      <c r="I246" s="337">
        <v>6</v>
      </c>
      <c r="J246" s="337">
        <v>0</v>
      </c>
      <c r="K246" s="337">
        <v>36</v>
      </c>
    </row>
    <row r="247" spans="1:11" s="14" customFormat="1" ht="14.25" customHeight="1" x14ac:dyDescent="0.25">
      <c r="A247" s="337" t="s">
        <v>77</v>
      </c>
      <c r="B247" s="336" t="s">
        <v>420</v>
      </c>
      <c r="C247" s="337">
        <v>36</v>
      </c>
      <c r="D247" s="337">
        <v>36</v>
      </c>
      <c r="E247" s="337">
        <v>0</v>
      </c>
      <c r="F247" s="337">
        <v>36</v>
      </c>
      <c r="G247" s="337">
        <v>18</v>
      </c>
      <c r="H247" s="337">
        <v>0</v>
      </c>
      <c r="I247" s="337">
        <v>15</v>
      </c>
      <c r="J247" s="337">
        <v>0</v>
      </c>
      <c r="K247" s="337">
        <v>33</v>
      </c>
    </row>
    <row r="248" spans="1:11" s="14" customFormat="1" ht="14.25" customHeight="1" x14ac:dyDescent="0.25">
      <c r="A248" s="337" t="s">
        <v>77</v>
      </c>
      <c r="B248" s="336" t="s">
        <v>242</v>
      </c>
      <c r="C248" s="337">
        <v>60</v>
      </c>
      <c r="D248" s="337">
        <v>108</v>
      </c>
      <c r="E248" s="337">
        <v>0</v>
      </c>
      <c r="F248" s="337">
        <v>108</v>
      </c>
      <c r="G248" s="337">
        <v>16</v>
      </c>
      <c r="H248" s="337">
        <v>0</v>
      </c>
      <c r="I248" s="337">
        <v>0</v>
      </c>
      <c r="J248" s="337">
        <v>0</v>
      </c>
      <c r="K248" s="337">
        <v>16</v>
      </c>
    </row>
    <row r="249" spans="1:11" s="14" customFormat="1" ht="14.25" customHeight="1" x14ac:dyDescent="0.25">
      <c r="A249" s="337" t="s">
        <v>77</v>
      </c>
      <c r="B249" s="336" t="s">
        <v>421</v>
      </c>
      <c r="C249" s="337">
        <v>276</v>
      </c>
      <c r="D249" s="337">
        <v>72</v>
      </c>
      <c r="E249" s="337">
        <v>0</v>
      </c>
      <c r="F249" s="337">
        <v>72</v>
      </c>
      <c r="G249" s="337">
        <v>65</v>
      </c>
      <c r="H249" s="337">
        <v>0</v>
      </c>
      <c r="I249" s="337">
        <v>0</v>
      </c>
      <c r="J249" s="337">
        <v>0</v>
      </c>
      <c r="K249" s="337">
        <v>65</v>
      </c>
    </row>
    <row r="250" spans="1:11" s="14" customFormat="1" ht="14.25" customHeight="1" x14ac:dyDescent="0.25">
      <c r="A250" s="337" t="s">
        <v>77</v>
      </c>
      <c r="B250" s="336" t="s">
        <v>422</v>
      </c>
      <c r="C250" s="337">
        <v>18</v>
      </c>
      <c r="D250" s="337">
        <v>18</v>
      </c>
      <c r="E250" s="337">
        <v>0</v>
      </c>
      <c r="F250" s="337">
        <v>18</v>
      </c>
      <c r="G250" s="337">
        <v>5</v>
      </c>
      <c r="H250" s="337">
        <v>10</v>
      </c>
      <c r="I250" s="337">
        <v>0</v>
      </c>
      <c r="J250" s="337">
        <v>0</v>
      </c>
      <c r="K250" s="337">
        <v>15</v>
      </c>
    </row>
    <row r="251" spans="1:11" s="14" customFormat="1" ht="14.25" customHeight="1" x14ac:dyDescent="0.25">
      <c r="A251" s="337" t="s">
        <v>77</v>
      </c>
      <c r="B251" s="336" t="s">
        <v>423</v>
      </c>
      <c r="C251" s="337">
        <v>18</v>
      </c>
      <c r="D251" s="337">
        <v>18</v>
      </c>
      <c r="E251" s="337">
        <v>0</v>
      </c>
      <c r="F251" s="337">
        <v>18</v>
      </c>
      <c r="G251" s="337">
        <v>15</v>
      </c>
      <c r="H251" s="337">
        <v>0</v>
      </c>
      <c r="I251" s="337">
        <v>0</v>
      </c>
      <c r="J251" s="337">
        <v>0</v>
      </c>
      <c r="K251" s="337">
        <v>15</v>
      </c>
    </row>
    <row r="252" spans="1:11" s="14" customFormat="1" ht="14.25" customHeight="1" x14ac:dyDescent="0.25">
      <c r="A252" s="337" t="s">
        <v>77</v>
      </c>
      <c r="B252" s="336" t="s">
        <v>424</v>
      </c>
      <c r="C252" s="337">
        <v>23</v>
      </c>
      <c r="D252" s="337">
        <v>19</v>
      </c>
      <c r="E252" s="337">
        <v>0</v>
      </c>
      <c r="F252" s="337">
        <v>19</v>
      </c>
      <c r="G252" s="337">
        <v>17</v>
      </c>
      <c r="H252" s="337">
        <v>0</v>
      </c>
      <c r="I252" s="337">
        <v>0</v>
      </c>
      <c r="J252" s="337">
        <v>0</v>
      </c>
      <c r="K252" s="337">
        <v>17</v>
      </c>
    </row>
    <row r="253" spans="1:11" s="14" customFormat="1" ht="14.25" customHeight="1" x14ac:dyDescent="0.25">
      <c r="A253" s="337" t="s">
        <v>77</v>
      </c>
      <c r="B253" s="336" t="s">
        <v>425</v>
      </c>
      <c r="C253" s="337">
        <v>30</v>
      </c>
      <c r="D253" s="337">
        <v>28</v>
      </c>
      <c r="E253" s="337">
        <v>0</v>
      </c>
      <c r="F253" s="337">
        <v>28</v>
      </c>
      <c r="G253" s="337">
        <v>22</v>
      </c>
      <c r="H253" s="337">
        <v>0</v>
      </c>
      <c r="I253" s="337">
        <v>0</v>
      </c>
      <c r="J253" s="337">
        <v>0</v>
      </c>
      <c r="K253" s="337">
        <v>22</v>
      </c>
    </row>
    <row r="254" spans="1:11" s="14" customFormat="1" ht="14.25" customHeight="1" x14ac:dyDescent="0.25">
      <c r="A254" s="337" t="s">
        <v>77</v>
      </c>
      <c r="B254" s="336" t="s">
        <v>426</v>
      </c>
      <c r="C254" s="337">
        <v>24</v>
      </c>
      <c r="D254" s="337">
        <v>19</v>
      </c>
      <c r="E254" s="337">
        <v>0</v>
      </c>
      <c r="F254" s="337">
        <v>19</v>
      </c>
      <c r="G254" s="337">
        <v>13</v>
      </c>
      <c r="H254" s="337">
        <v>0</v>
      </c>
      <c r="I254" s="337">
        <v>0</v>
      </c>
      <c r="J254" s="337">
        <v>0</v>
      </c>
      <c r="K254" s="337">
        <v>13</v>
      </c>
    </row>
    <row r="255" spans="1:11" s="14" customFormat="1" ht="14.25" customHeight="1" x14ac:dyDescent="0.25">
      <c r="A255" s="337" t="s">
        <v>77</v>
      </c>
      <c r="B255" s="336" t="s">
        <v>427</v>
      </c>
      <c r="C255" s="337">
        <v>24</v>
      </c>
      <c r="D255" s="337">
        <v>18</v>
      </c>
      <c r="E255" s="337">
        <v>0</v>
      </c>
      <c r="F255" s="337">
        <v>18</v>
      </c>
      <c r="G255" s="337">
        <v>7</v>
      </c>
      <c r="H255" s="337">
        <v>0</v>
      </c>
      <c r="I255" s="337">
        <v>16</v>
      </c>
      <c r="J255" s="337">
        <v>0</v>
      </c>
      <c r="K255" s="337">
        <v>23</v>
      </c>
    </row>
    <row r="256" spans="1:11" s="14" customFormat="1" ht="14.25" customHeight="1" x14ac:dyDescent="0.25">
      <c r="A256" s="337" t="s">
        <v>78</v>
      </c>
      <c r="B256" s="336" t="s">
        <v>428</v>
      </c>
      <c r="C256" s="337">
        <v>24</v>
      </c>
      <c r="D256" s="337">
        <v>24</v>
      </c>
      <c r="E256" s="337">
        <v>0</v>
      </c>
      <c r="F256" s="337">
        <v>24</v>
      </c>
      <c r="G256" s="337">
        <v>19</v>
      </c>
      <c r="H256" s="337">
        <v>0</v>
      </c>
      <c r="I256" s="337">
        <v>0</v>
      </c>
      <c r="J256" s="337">
        <v>0</v>
      </c>
      <c r="K256" s="337">
        <v>19</v>
      </c>
    </row>
    <row r="257" spans="1:11" s="14" customFormat="1" ht="14.25" customHeight="1" x14ac:dyDescent="0.25">
      <c r="A257" s="337" t="s">
        <v>78</v>
      </c>
      <c r="B257" s="336" t="s">
        <v>278</v>
      </c>
      <c r="C257" s="337">
        <v>24</v>
      </c>
      <c r="D257" s="337">
        <v>22</v>
      </c>
      <c r="E257" s="337">
        <v>0</v>
      </c>
      <c r="F257" s="337">
        <v>22</v>
      </c>
      <c r="G257" s="337">
        <v>18</v>
      </c>
      <c r="H257" s="337">
        <v>0</v>
      </c>
      <c r="I257" s="337">
        <v>1</v>
      </c>
      <c r="J257" s="337">
        <v>0</v>
      </c>
      <c r="K257" s="337">
        <v>19</v>
      </c>
    </row>
    <row r="258" spans="1:11" s="14" customFormat="1" ht="14.25" customHeight="1" x14ac:dyDescent="0.25">
      <c r="A258" s="337" t="s">
        <v>78</v>
      </c>
      <c r="B258" s="336" t="s">
        <v>279</v>
      </c>
      <c r="C258" s="337">
        <v>10</v>
      </c>
      <c r="D258" s="337">
        <v>15</v>
      </c>
      <c r="E258" s="337">
        <v>0</v>
      </c>
      <c r="F258" s="337">
        <v>15</v>
      </c>
      <c r="G258" s="337">
        <v>0</v>
      </c>
      <c r="H258" s="337">
        <v>0</v>
      </c>
      <c r="I258" s="337">
        <v>10</v>
      </c>
      <c r="J258" s="337">
        <v>0</v>
      </c>
      <c r="K258" s="337">
        <v>10</v>
      </c>
    </row>
    <row r="259" spans="1:11" s="14" customFormat="1" ht="14.25" customHeight="1" x14ac:dyDescent="0.25">
      <c r="A259" s="337" t="s">
        <v>78</v>
      </c>
      <c r="B259" s="336" t="s">
        <v>429</v>
      </c>
      <c r="C259" s="337">
        <v>30</v>
      </c>
      <c r="D259" s="337">
        <v>27</v>
      </c>
      <c r="E259" s="337">
        <v>0</v>
      </c>
      <c r="F259" s="337">
        <v>27</v>
      </c>
      <c r="G259" s="337">
        <v>17</v>
      </c>
      <c r="H259" s="337">
        <v>0</v>
      </c>
      <c r="I259" s="337">
        <v>7</v>
      </c>
      <c r="J259" s="337">
        <v>0</v>
      </c>
      <c r="K259" s="337">
        <v>24</v>
      </c>
    </row>
    <row r="260" spans="1:11" s="14" customFormat="1" ht="14.25" customHeight="1" x14ac:dyDescent="0.25">
      <c r="A260" s="337" t="s">
        <v>78</v>
      </c>
      <c r="B260" s="336" t="s">
        <v>471</v>
      </c>
      <c r="C260" s="337">
        <v>288</v>
      </c>
      <c r="D260" s="337">
        <v>191</v>
      </c>
      <c r="E260" s="337">
        <v>0</v>
      </c>
      <c r="F260" s="337">
        <v>191</v>
      </c>
      <c r="G260" s="337">
        <v>189</v>
      </c>
      <c r="H260" s="337">
        <v>0</v>
      </c>
      <c r="I260" s="337">
        <v>0</v>
      </c>
      <c r="J260" s="337">
        <v>0</v>
      </c>
      <c r="K260" s="337">
        <v>189</v>
      </c>
    </row>
    <row r="261" spans="1:11" s="14" customFormat="1" ht="14.25" customHeight="1" x14ac:dyDescent="0.25">
      <c r="A261" s="337" t="s">
        <v>78</v>
      </c>
      <c r="B261" s="336" t="s">
        <v>430</v>
      </c>
      <c r="C261" s="337">
        <v>40</v>
      </c>
      <c r="D261" s="337">
        <v>34</v>
      </c>
      <c r="E261" s="337">
        <v>0</v>
      </c>
      <c r="F261" s="337">
        <v>34</v>
      </c>
      <c r="G261" s="337">
        <v>14</v>
      </c>
      <c r="H261" s="337">
        <v>0</v>
      </c>
      <c r="I261" s="337">
        <v>12</v>
      </c>
      <c r="J261" s="337">
        <v>0</v>
      </c>
      <c r="K261" s="337">
        <v>26</v>
      </c>
    </row>
    <row r="262" spans="1:11" s="14" customFormat="1" ht="14.25" customHeight="1" x14ac:dyDescent="0.25">
      <c r="A262" s="337" t="s">
        <v>78</v>
      </c>
      <c r="B262" s="336" t="s">
        <v>431</v>
      </c>
      <c r="C262" s="337">
        <v>750</v>
      </c>
      <c r="D262" s="337">
        <v>174</v>
      </c>
      <c r="E262" s="337">
        <v>129</v>
      </c>
      <c r="F262" s="337">
        <v>303</v>
      </c>
      <c r="G262" s="337">
        <v>76</v>
      </c>
      <c r="H262" s="337">
        <v>0</v>
      </c>
      <c r="I262" s="337">
        <v>0</v>
      </c>
      <c r="J262" s="337">
        <v>0</v>
      </c>
      <c r="K262" s="337">
        <v>76</v>
      </c>
    </row>
    <row r="263" spans="1:11" s="14" customFormat="1" ht="14.25" customHeight="1" x14ac:dyDescent="0.25">
      <c r="A263" s="337" t="s">
        <v>80</v>
      </c>
      <c r="B263" s="336" t="s">
        <v>432</v>
      </c>
      <c r="C263" s="337">
        <v>33</v>
      </c>
      <c r="D263" s="337">
        <v>106</v>
      </c>
      <c r="E263" s="337">
        <v>0</v>
      </c>
      <c r="F263" s="337">
        <v>106</v>
      </c>
      <c r="G263" s="337">
        <v>37</v>
      </c>
      <c r="H263" s="337">
        <v>0</v>
      </c>
      <c r="I263" s="337">
        <v>0</v>
      </c>
      <c r="J263" s="337">
        <v>0</v>
      </c>
      <c r="K263" s="337">
        <v>37</v>
      </c>
    </row>
    <row r="264" spans="1:11" s="14" customFormat="1" ht="14.25" customHeight="1" x14ac:dyDescent="0.25">
      <c r="A264" s="337" t="s">
        <v>80</v>
      </c>
      <c r="B264" s="336" t="s">
        <v>433</v>
      </c>
      <c r="C264" s="337">
        <v>48</v>
      </c>
      <c r="D264" s="337">
        <v>21</v>
      </c>
      <c r="E264" s="337">
        <v>0</v>
      </c>
      <c r="F264" s="337">
        <v>21</v>
      </c>
      <c r="G264" s="337">
        <v>21</v>
      </c>
      <c r="H264" s="337">
        <v>0</v>
      </c>
      <c r="I264" s="337">
        <v>0</v>
      </c>
      <c r="J264" s="337">
        <v>0</v>
      </c>
      <c r="K264" s="337">
        <v>21</v>
      </c>
    </row>
    <row r="265" spans="1:11" s="14" customFormat="1" ht="14.25" customHeight="1" x14ac:dyDescent="0.25">
      <c r="A265" s="337" t="s">
        <v>80</v>
      </c>
      <c r="B265" s="336" t="s">
        <v>434</v>
      </c>
      <c r="C265" s="337">
        <v>288</v>
      </c>
      <c r="D265" s="337">
        <v>38</v>
      </c>
      <c r="E265" s="337">
        <v>0</v>
      </c>
      <c r="F265" s="337">
        <v>38</v>
      </c>
      <c r="G265" s="337">
        <v>13</v>
      </c>
      <c r="H265" s="337">
        <v>0</v>
      </c>
      <c r="I265" s="337">
        <v>0</v>
      </c>
      <c r="J265" s="337">
        <v>0</v>
      </c>
      <c r="K265" s="337">
        <v>13</v>
      </c>
    </row>
    <row r="266" spans="1:11" s="14" customFormat="1" ht="14.25" customHeight="1" x14ac:dyDescent="0.25">
      <c r="A266" s="337" t="s">
        <v>82</v>
      </c>
      <c r="B266" s="336" t="s">
        <v>435</v>
      </c>
      <c r="C266" s="337">
        <v>32</v>
      </c>
      <c r="D266" s="337">
        <v>27</v>
      </c>
      <c r="E266" s="337">
        <v>0</v>
      </c>
      <c r="F266" s="337">
        <v>27</v>
      </c>
      <c r="G266" s="337">
        <v>25</v>
      </c>
      <c r="H266" s="337">
        <v>0</v>
      </c>
      <c r="I266" s="337">
        <v>0</v>
      </c>
      <c r="J266" s="337">
        <v>0</v>
      </c>
      <c r="K266" s="337">
        <v>25</v>
      </c>
    </row>
    <row r="267" spans="1:11" s="14" customFormat="1" ht="14.25" customHeight="1" x14ac:dyDescent="0.25">
      <c r="A267" s="337" t="s">
        <v>84</v>
      </c>
      <c r="B267" s="336" t="s">
        <v>436</v>
      </c>
      <c r="C267" s="337">
        <v>80</v>
      </c>
      <c r="D267" s="337">
        <v>60</v>
      </c>
      <c r="E267" s="337">
        <v>42</v>
      </c>
      <c r="F267" s="337">
        <v>102</v>
      </c>
      <c r="G267" s="337">
        <v>28</v>
      </c>
      <c r="H267" s="337">
        <v>5</v>
      </c>
      <c r="I267" s="337">
        <v>0</v>
      </c>
      <c r="J267" s="337">
        <v>0</v>
      </c>
      <c r="K267" s="337">
        <v>33</v>
      </c>
    </row>
    <row r="268" spans="1:11" s="14" customFormat="1" ht="14.25" customHeight="1" x14ac:dyDescent="0.25">
      <c r="A268" s="337" t="s">
        <v>84</v>
      </c>
      <c r="B268" s="336" t="s">
        <v>437</v>
      </c>
      <c r="C268" s="337">
        <v>12</v>
      </c>
      <c r="D268" s="337">
        <v>6</v>
      </c>
      <c r="E268" s="337">
        <v>0</v>
      </c>
      <c r="F268" s="337">
        <v>6</v>
      </c>
      <c r="G268" s="337">
        <v>0</v>
      </c>
      <c r="H268" s="337">
        <v>0</v>
      </c>
      <c r="I268" s="337">
        <v>0</v>
      </c>
      <c r="J268" s="337">
        <v>0</v>
      </c>
      <c r="K268" s="337">
        <v>0</v>
      </c>
    </row>
    <row r="269" spans="1:11" s="14" customFormat="1" ht="14.25" customHeight="1" x14ac:dyDescent="0.25">
      <c r="A269" s="337" t="s">
        <v>84</v>
      </c>
      <c r="B269" s="336" t="s">
        <v>438</v>
      </c>
      <c r="C269" s="337">
        <v>40</v>
      </c>
      <c r="D269" s="337">
        <v>36</v>
      </c>
      <c r="E269" s="337">
        <v>0</v>
      </c>
      <c r="F269" s="337">
        <v>36</v>
      </c>
      <c r="G269" s="337">
        <v>0</v>
      </c>
      <c r="H269" s="337">
        <v>0</v>
      </c>
      <c r="I269" s="337">
        <v>25</v>
      </c>
      <c r="J269" s="337">
        <v>0</v>
      </c>
      <c r="K269" s="337">
        <v>25</v>
      </c>
    </row>
    <row r="270" spans="1:11" s="14" customFormat="1" ht="14.25" customHeight="1" x14ac:dyDescent="0.25">
      <c r="A270" s="337" t="s">
        <v>86</v>
      </c>
      <c r="B270" s="336" t="s">
        <v>439</v>
      </c>
      <c r="C270" s="337">
        <v>45</v>
      </c>
      <c r="D270" s="337">
        <v>42</v>
      </c>
      <c r="E270" s="337">
        <v>0</v>
      </c>
      <c r="F270" s="337">
        <v>42</v>
      </c>
      <c r="G270" s="337">
        <v>35</v>
      </c>
      <c r="H270" s="337">
        <v>0</v>
      </c>
      <c r="I270" s="337">
        <v>0</v>
      </c>
      <c r="J270" s="337">
        <v>8</v>
      </c>
      <c r="K270" s="337">
        <v>43</v>
      </c>
    </row>
    <row r="271" spans="1:11" s="14" customFormat="1" ht="14.25" customHeight="1" x14ac:dyDescent="0.25">
      <c r="A271" s="337" t="s">
        <v>86</v>
      </c>
      <c r="B271" s="336" t="s">
        <v>280</v>
      </c>
      <c r="C271" s="337">
        <v>40</v>
      </c>
      <c r="D271" s="337">
        <v>37</v>
      </c>
      <c r="E271" s="337">
        <v>0</v>
      </c>
      <c r="F271" s="337">
        <v>37</v>
      </c>
      <c r="G271" s="337">
        <v>8</v>
      </c>
      <c r="H271" s="337">
        <v>14</v>
      </c>
      <c r="I271" s="337">
        <v>0</v>
      </c>
      <c r="J271" s="337">
        <v>14</v>
      </c>
      <c r="K271" s="337">
        <v>36</v>
      </c>
    </row>
    <row r="272" spans="1:11" s="14" customFormat="1" ht="14.25" customHeight="1" x14ac:dyDescent="0.25">
      <c r="A272" s="337" t="s">
        <v>86</v>
      </c>
      <c r="B272" s="336" t="s">
        <v>440</v>
      </c>
      <c r="C272" s="337">
        <v>40</v>
      </c>
      <c r="D272" s="337">
        <v>38</v>
      </c>
      <c r="E272" s="337">
        <v>0</v>
      </c>
      <c r="F272" s="337">
        <v>38</v>
      </c>
      <c r="G272" s="337">
        <v>15</v>
      </c>
      <c r="H272" s="337">
        <v>0</v>
      </c>
      <c r="I272" s="337">
        <v>30</v>
      </c>
      <c r="J272" s="337">
        <v>0</v>
      </c>
      <c r="K272" s="337">
        <v>45</v>
      </c>
    </row>
    <row r="273" spans="1:11" s="14" customFormat="1" ht="14.25" customHeight="1" x14ac:dyDescent="0.25">
      <c r="A273" s="337" t="s">
        <v>86</v>
      </c>
      <c r="B273" s="336" t="s">
        <v>281</v>
      </c>
      <c r="C273" s="337">
        <v>52</v>
      </c>
      <c r="D273" s="337">
        <v>45</v>
      </c>
      <c r="E273" s="337">
        <v>0</v>
      </c>
      <c r="F273" s="337">
        <v>45</v>
      </c>
      <c r="G273" s="337">
        <v>0</v>
      </c>
      <c r="H273" s="337">
        <v>0</v>
      </c>
      <c r="I273" s="337">
        <v>49</v>
      </c>
      <c r="J273" s="337">
        <v>0</v>
      </c>
      <c r="K273" s="337">
        <v>49</v>
      </c>
    </row>
    <row r="274" spans="1:11" s="14" customFormat="1" ht="14.25" customHeight="1" x14ac:dyDescent="0.25">
      <c r="A274" s="337" t="s">
        <v>86</v>
      </c>
      <c r="B274" s="336" t="s">
        <v>441</v>
      </c>
      <c r="C274" s="337">
        <v>44</v>
      </c>
      <c r="D274" s="337">
        <v>43</v>
      </c>
      <c r="E274" s="337">
        <v>0</v>
      </c>
      <c r="F274" s="337">
        <v>43</v>
      </c>
      <c r="G274" s="337">
        <v>30</v>
      </c>
      <c r="H274" s="337">
        <v>0</v>
      </c>
      <c r="I274" s="337">
        <v>4</v>
      </c>
      <c r="J274" s="337">
        <v>0</v>
      </c>
      <c r="K274" s="337">
        <v>34</v>
      </c>
    </row>
    <row r="275" spans="1:11" s="14" customFormat="1" ht="14.25" customHeight="1" x14ac:dyDescent="0.25">
      <c r="A275" s="337" t="s">
        <v>86</v>
      </c>
      <c r="B275" s="336" t="s">
        <v>442</v>
      </c>
      <c r="C275" s="337">
        <v>60</v>
      </c>
      <c r="D275" s="337">
        <v>38</v>
      </c>
      <c r="E275" s="337">
        <v>0</v>
      </c>
      <c r="F275" s="337">
        <v>38</v>
      </c>
      <c r="G275" s="337">
        <v>0</v>
      </c>
      <c r="H275" s="337">
        <v>0</v>
      </c>
      <c r="I275" s="337">
        <v>30</v>
      </c>
      <c r="J275" s="337">
        <v>0</v>
      </c>
      <c r="K275" s="337">
        <v>30</v>
      </c>
    </row>
    <row r="276" spans="1:11" s="14" customFormat="1" ht="14.25" customHeight="1" x14ac:dyDescent="0.25">
      <c r="A276" s="337" t="s">
        <v>86</v>
      </c>
      <c r="B276" s="336" t="s">
        <v>443</v>
      </c>
      <c r="C276" s="337">
        <v>32</v>
      </c>
      <c r="D276" s="337">
        <v>28</v>
      </c>
      <c r="E276" s="337">
        <v>0</v>
      </c>
      <c r="F276" s="337">
        <v>28</v>
      </c>
      <c r="G276" s="337">
        <v>8</v>
      </c>
      <c r="H276" s="337">
        <v>0</v>
      </c>
      <c r="I276" s="337">
        <v>15</v>
      </c>
      <c r="J276" s="337">
        <v>0</v>
      </c>
      <c r="K276" s="337">
        <v>23</v>
      </c>
    </row>
    <row r="277" spans="1:11" s="14" customFormat="1" ht="14.25" customHeight="1" x14ac:dyDescent="0.25">
      <c r="A277" s="337" t="s">
        <v>86</v>
      </c>
      <c r="B277" s="336" t="s">
        <v>444</v>
      </c>
      <c r="C277" s="337">
        <v>42</v>
      </c>
      <c r="D277" s="337">
        <v>42</v>
      </c>
      <c r="E277" s="337">
        <v>0</v>
      </c>
      <c r="F277" s="337">
        <v>42</v>
      </c>
      <c r="G277" s="337">
        <v>18</v>
      </c>
      <c r="H277" s="337">
        <v>0</v>
      </c>
      <c r="I277" s="337">
        <v>15</v>
      </c>
      <c r="J277" s="337">
        <v>0</v>
      </c>
      <c r="K277" s="337">
        <v>33</v>
      </c>
    </row>
    <row r="278" spans="1:11" s="14" customFormat="1" ht="14.25" customHeight="1" x14ac:dyDescent="0.25">
      <c r="A278" s="337" t="s">
        <v>88</v>
      </c>
      <c r="B278" s="336" t="s">
        <v>445</v>
      </c>
      <c r="C278" s="337">
        <v>10</v>
      </c>
      <c r="D278" s="337">
        <v>14</v>
      </c>
      <c r="E278" s="337">
        <v>0</v>
      </c>
      <c r="F278" s="337">
        <v>14</v>
      </c>
      <c r="G278" s="337">
        <v>12</v>
      </c>
      <c r="H278" s="337">
        <v>0</v>
      </c>
      <c r="I278" s="337">
        <v>0</v>
      </c>
      <c r="J278" s="337">
        <v>0</v>
      </c>
      <c r="K278" s="337">
        <v>12</v>
      </c>
    </row>
    <row r="279" spans="1:11" s="14" customFormat="1" ht="14.25" customHeight="1" x14ac:dyDescent="0.25">
      <c r="A279" s="337" t="s">
        <v>90</v>
      </c>
      <c r="B279" s="336" t="s">
        <v>446</v>
      </c>
      <c r="C279" s="337">
        <v>24</v>
      </c>
      <c r="D279" s="337">
        <v>23</v>
      </c>
      <c r="E279" s="337">
        <v>0</v>
      </c>
      <c r="F279" s="337">
        <v>23</v>
      </c>
      <c r="G279" s="337">
        <v>10</v>
      </c>
      <c r="H279" s="337">
        <v>0</v>
      </c>
      <c r="I279" s="337">
        <v>0</v>
      </c>
      <c r="J279" s="337">
        <v>0</v>
      </c>
      <c r="K279" s="337">
        <v>10</v>
      </c>
    </row>
    <row r="280" spans="1:11" s="14" customFormat="1" ht="14.25" customHeight="1" x14ac:dyDescent="0.25">
      <c r="A280" s="337" t="s">
        <v>90</v>
      </c>
      <c r="B280" s="336" t="s">
        <v>282</v>
      </c>
      <c r="C280" s="337">
        <v>48</v>
      </c>
      <c r="D280" s="337">
        <v>22</v>
      </c>
      <c r="E280" s="337">
        <v>0</v>
      </c>
      <c r="F280" s="337">
        <v>22</v>
      </c>
      <c r="G280" s="337">
        <v>41</v>
      </c>
      <c r="H280" s="337">
        <v>0</v>
      </c>
      <c r="I280" s="337">
        <v>0</v>
      </c>
      <c r="J280" s="337">
        <v>0</v>
      </c>
      <c r="K280" s="337">
        <v>41</v>
      </c>
    </row>
    <row r="281" spans="1:11" s="14" customFormat="1" ht="14.25" customHeight="1" x14ac:dyDescent="0.25">
      <c r="A281" s="337" t="s">
        <v>90</v>
      </c>
      <c r="B281" s="336" t="s">
        <v>447</v>
      </c>
      <c r="C281" s="337">
        <v>26</v>
      </c>
      <c r="D281" s="337">
        <v>25</v>
      </c>
      <c r="E281" s="337">
        <v>0</v>
      </c>
      <c r="F281" s="337">
        <v>25</v>
      </c>
      <c r="G281" s="337">
        <v>12</v>
      </c>
      <c r="H281" s="337">
        <v>0</v>
      </c>
      <c r="I281" s="337">
        <v>0</v>
      </c>
      <c r="J281" s="337">
        <v>0</v>
      </c>
      <c r="K281" s="337">
        <v>12</v>
      </c>
    </row>
    <row r="282" spans="1:11" s="14" customFormat="1" ht="14.25" customHeight="1" x14ac:dyDescent="0.25">
      <c r="A282" s="337" t="s">
        <v>90</v>
      </c>
      <c r="B282" s="336" t="s">
        <v>283</v>
      </c>
      <c r="C282" s="337">
        <v>32</v>
      </c>
      <c r="D282" s="337">
        <v>30</v>
      </c>
      <c r="E282" s="337">
        <v>0</v>
      </c>
      <c r="F282" s="337">
        <v>30</v>
      </c>
      <c r="G282" s="337">
        <v>23</v>
      </c>
      <c r="H282" s="337">
        <v>0</v>
      </c>
      <c r="I282" s="337">
        <v>0</v>
      </c>
      <c r="J282" s="337">
        <v>0</v>
      </c>
      <c r="K282" s="337">
        <v>23</v>
      </c>
    </row>
    <row r="283" spans="1:11" s="14" customFormat="1" ht="14.25" customHeight="1" x14ac:dyDescent="0.25">
      <c r="A283" s="337" t="s">
        <v>90</v>
      </c>
      <c r="B283" s="336" t="s">
        <v>448</v>
      </c>
      <c r="C283" s="337">
        <v>24</v>
      </c>
      <c r="D283" s="337">
        <v>24</v>
      </c>
      <c r="E283" s="337">
        <v>0</v>
      </c>
      <c r="F283" s="337">
        <v>24</v>
      </c>
      <c r="G283" s="337">
        <v>19</v>
      </c>
      <c r="H283" s="337">
        <v>0</v>
      </c>
      <c r="I283" s="337">
        <v>0</v>
      </c>
      <c r="J283" s="337">
        <v>0</v>
      </c>
      <c r="K283" s="337">
        <v>19</v>
      </c>
    </row>
    <row r="284" spans="1:11" ht="13.8" thickBot="1" x14ac:dyDescent="0.3">
      <c r="A284" s="99"/>
      <c r="B284" s="99" t="s">
        <v>456</v>
      </c>
      <c r="C284" s="247">
        <f t="shared" ref="C284:K284" si="0">SUM(C6:C283)</f>
        <v>13330</v>
      </c>
      <c r="D284" s="247">
        <f t="shared" si="0"/>
        <v>8198</v>
      </c>
      <c r="E284" s="247">
        <f t="shared" si="0"/>
        <v>877</v>
      </c>
      <c r="F284" s="247">
        <f t="shared" si="0"/>
        <v>9075</v>
      </c>
      <c r="G284" s="247">
        <f t="shared" si="0"/>
        <v>4939</v>
      </c>
      <c r="H284" s="247">
        <f>SUM(H6:H283)</f>
        <v>589</v>
      </c>
      <c r="I284" s="247">
        <f>SUM(I6:I283)</f>
        <v>657</v>
      </c>
      <c r="J284" s="247">
        <f t="shared" si="0"/>
        <v>148</v>
      </c>
      <c r="K284" s="247">
        <f t="shared" si="0"/>
        <v>6333</v>
      </c>
    </row>
    <row r="285" spans="1:11" ht="13.8" thickTop="1" x14ac:dyDescent="0.25">
      <c r="A285" s="151"/>
      <c r="B285" s="151"/>
      <c r="C285" s="288"/>
      <c r="D285" s="288"/>
      <c r="E285" s="288"/>
      <c r="F285" s="288"/>
      <c r="G285" s="288"/>
      <c r="H285" s="288"/>
      <c r="I285" s="288"/>
      <c r="J285" s="288"/>
      <c r="K285" s="288"/>
    </row>
    <row r="286" spans="1:11" x14ac:dyDescent="0.25">
      <c r="A286" s="27" t="s">
        <v>570</v>
      </c>
      <c r="C286" s="55"/>
      <c r="D286" s="55"/>
      <c r="E286" s="55"/>
      <c r="F286" s="55"/>
      <c r="G286" s="55"/>
      <c r="H286" s="237"/>
      <c r="I286" s="237"/>
      <c r="J286" s="55"/>
      <c r="K286" s="237"/>
    </row>
    <row r="287" spans="1:11" x14ac:dyDescent="0.25">
      <c r="A287" s="97" t="s">
        <v>737</v>
      </c>
      <c r="K287" s="100"/>
    </row>
  </sheetData>
  <mergeCells count="3">
    <mergeCell ref="G4:K4"/>
    <mergeCell ref="D3:F4"/>
    <mergeCell ref="A2:B2"/>
  </mergeCells>
  <conditionalFormatting sqref="A6:K284">
    <cfRule type="expression" dxfId="7" priority="9">
      <formula>MOD(ROW(),2)=1</formula>
    </cfRule>
  </conditionalFormatting>
  <hyperlinks>
    <hyperlink ref="A2" location="TOC!A1" display="Return to Table of Contents"/>
  </hyperlinks>
  <pageMargins left="0.25" right="0.25" top="0.75" bottom="0.75" header="0.3" footer="0.3"/>
  <pageSetup scale="65" fitToHeight="0" pageOrder="overThenDown" orientation="portrait" r:id="rId1"/>
  <headerFooter>
    <oddHeader>&amp;L2011-12 and 2012-13 &amp;"Arial,Italic"Survey of Allied Dental Education &amp;"Arial,Regular"
Report 2: Dental Assisting Education Programs</oddHeader>
  </headerFooter>
  <rowBreaks count="4" manualBreakCount="4">
    <brk id="50" max="10" man="1"/>
    <brk id="108" max="10" man="1"/>
    <brk id="168" max="10" man="1"/>
    <brk id="226"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zoomScaleNormal="100" workbookViewId="0"/>
  </sheetViews>
  <sheetFormatPr defaultColWidth="9.109375" defaultRowHeight="13.2" x14ac:dyDescent="0.25"/>
  <cols>
    <col min="1" max="1" width="24.5546875" style="3" customWidth="1"/>
    <col min="2" max="2" width="15.33203125" style="3" customWidth="1"/>
    <col min="3" max="3" width="9.6640625" style="3" bestFit="1" customWidth="1"/>
    <col min="4" max="4" width="9.44140625" style="3" bestFit="1" customWidth="1"/>
    <col min="5" max="5" width="9.88671875" style="3" bestFit="1" customWidth="1"/>
    <col min="6" max="6" width="9.44140625" style="3" bestFit="1" customWidth="1"/>
    <col min="7" max="16384" width="9.109375" style="3"/>
  </cols>
  <sheetData>
    <row r="1" spans="1:5" x14ac:dyDescent="0.25">
      <c r="A1" s="2" t="s">
        <v>157</v>
      </c>
    </row>
    <row r="2" spans="1:5" x14ac:dyDescent="0.25">
      <c r="A2" s="4" t="s">
        <v>10</v>
      </c>
      <c r="D2" s="110"/>
    </row>
    <row r="3" spans="1:5" x14ac:dyDescent="0.25">
      <c r="D3" s="110"/>
    </row>
    <row r="9" spans="1:5" x14ac:dyDescent="0.25">
      <c r="B9" s="241" t="s">
        <v>590</v>
      </c>
    </row>
    <row r="10" spans="1:5" x14ac:dyDescent="0.25">
      <c r="B10" s="242">
        <v>8867</v>
      </c>
      <c r="C10" s="242"/>
      <c r="D10" s="242"/>
      <c r="E10" s="242"/>
    </row>
    <row r="11" spans="1:5" x14ac:dyDescent="0.25">
      <c r="C11" s="192"/>
      <c r="D11" s="192"/>
      <c r="E11" s="192"/>
    </row>
    <row r="15" spans="1:5" x14ac:dyDescent="0.25">
      <c r="B15" s="241" t="s">
        <v>590</v>
      </c>
      <c r="C15" s="3" t="s">
        <v>589</v>
      </c>
      <c r="D15" s="3" t="s">
        <v>591</v>
      </c>
      <c r="E15" s="3" t="s">
        <v>592</v>
      </c>
    </row>
    <row r="16" spans="1:5" x14ac:dyDescent="0.25">
      <c r="B16" s="242">
        <v>7955</v>
      </c>
      <c r="C16" s="242">
        <v>5880</v>
      </c>
      <c r="D16" s="242">
        <v>4053</v>
      </c>
      <c r="E16" s="242">
        <v>4531</v>
      </c>
    </row>
    <row r="17" spans="1:10" x14ac:dyDescent="0.25">
      <c r="C17" s="192">
        <f>C16/B16</f>
        <v>0.73915776241357634</v>
      </c>
      <c r="D17" s="192">
        <f>D16/C16</f>
        <v>0.68928571428571428</v>
      </c>
      <c r="E17" s="192">
        <f>E16/C16</f>
        <v>0.77057823129251701</v>
      </c>
    </row>
    <row r="26" spans="1:10" ht="15.75" customHeight="1" x14ac:dyDescent="0.25"/>
    <row r="27" spans="1:10" x14ac:dyDescent="0.25">
      <c r="B27" s="27" t="s">
        <v>747</v>
      </c>
    </row>
    <row r="28" spans="1:10" x14ac:dyDescent="0.25">
      <c r="B28" s="97" t="s">
        <v>737</v>
      </c>
      <c r="D28" s="236"/>
      <c r="E28" s="236"/>
      <c r="F28" s="236"/>
      <c r="G28" s="236"/>
      <c r="H28" s="236"/>
      <c r="I28" s="236"/>
      <c r="J28" s="236"/>
    </row>
    <row r="31" spans="1:10" x14ac:dyDescent="0.25">
      <c r="A31" s="2" t="s">
        <v>158</v>
      </c>
      <c r="D31" s="236"/>
      <c r="E31" s="236"/>
      <c r="F31" s="236"/>
      <c r="G31" s="236"/>
      <c r="H31" s="236"/>
      <c r="I31" s="236"/>
      <c r="J31" s="236"/>
    </row>
    <row r="32" spans="1:10" x14ac:dyDescent="0.25">
      <c r="H32" s="192"/>
      <c r="I32" s="192"/>
      <c r="J32" s="192"/>
    </row>
    <row r="35" spans="2:7" ht="13.8" thickBot="1" x14ac:dyDescent="0.3">
      <c r="B35" s="3" t="s">
        <v>593</v>
      </c>
      <c r="C35" s="3" t="s">
        <v>590</v>
      </c>
      <c r="D35" s="3" t="s">
        <v>589</v>
      </c>
      <c r="E35" s="3" t="s">
        <v>591</v>
      </c>
      <c r="F35" s="3" t="s">
        <v>592</v>
      </c>
    </row>
    <row r="36" spans="2:7" x14ac:dyDescent="0.25">
      <c r="B36" s="243"/>
      <c r="C36" s="167">
        <v>7262</v>
      </c>
      <c r="D36" s="167">
        <v>5267</v>
      </c>
      <c r="E36" s="167">
        <v>3496</v>
      </c>
      <c r="F36" s="167">
        <v>4194</v>
      </c>
      <c r="G36" s="3" t="s">
        <v>594</v>
      </c>
    </row>
    <row r="37" spans="2:7" x14ac:dyDescent="0.25">
      <c r="C37" s="244">
        <v>7262</v>
      </c>
      <c r="D37" s="192">
        <v>0.72528229137978517</v>
      </c>
      <c r="E37" s="192">
        <v>0.66375545851528384</v>
      </c>
      <c r="F37" s="192">
        <v>0.79627871653692806</v>
      </c>
    </row>
    <row r="53" spans="2:2" ht="19.5" customHeight="1" x14ac:dyDescent="0.25"/>
    <row r="54" spans="2:2" x14ac:dyDescent="0.25">
      <c r="B54" s="27" t="s">
        <v>570</v>
      </c>
    </row>
    <row r="55" spans="2:2" x14ac:dyDescent="0.25">
      <c r="B55" s="97" t="s">
        <v>737</v>
      </c>
    </row>
  </sheetData>
  <hyperlinks>
    <hyperlink ref="A2" location="TOC!A1" display="Return to Table of Contents"/>
  </hyperlinks>
  <pageMargins left="0.25" right="0.25" top="0.75" bottom="0.75" header="0.3" footer="0.3"/>
  <pageSetup scale="83" fitToHeight="0" orientation="portrait" r:id="rId1"/>
  <headerFooter>
    <oddHeader>&amp;L2011-12 and 2012-13&amp;"Arial,Italic" Survey of Allied Dental Education&amp;"Arial,Regular"
Report 2: Dental Assisting Education Programs</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Normal="100" workbookViewId="0">
      <pane ySplit="4" topLeftCell="A5" activePane="bottomLeft" state="frozen"/>
      <selection pane="bottomLeft"/>
    </sheetView>
  </sheetViews>
  <sheetFormatPr defaultColWidth="9.109375" defaultRowHeight="13.2" x14ac:dyDescent="0.25"/>
  <cols>
    <col min="1" max="1" width="24.6640625" style="3" customWidth="1"/>
    <col min="2" max="2" width="6" style="3" bestFit="1" customWidth="1"/>
    <col min="3" max="3" width="7.6640625" style="3" bestFit="1" customWidth="1"/>
    <col min="4" max="4" width="9.44140625" style="3" bestFit="1" customWidth="1"/>
    <col min="5" max="5" width="10" style="3" bestFit="1" customWidth="1"/>
    <col min="6" max="6" width="8.109375" style="3" bestFit="1" customWidth="1"/>
    <col min="7" max="7" width="6" style="3" bestFit="1" customWidth="1"/>
    <col min="8" max="8" width="7.6640625" style="3" bestFit="1" customWidth="1"/>
    <col min="9" max="9" width="9.44140625" style="3" bestFit="1" customWidth="1"/>
    <col min="10" max="10" width="10" style="3" bestFit="1" customWidth="1"/>
    <col min="11" max="11" width="8.109375" style="3" bestFit="1" customWidth="1"/>
    <col min="12" max="16384" width="9.109375" style="3"/>
  </cols>
  <sheetData>
    <row r="1" spans="1:11" x14ac:dyDescent="0.25">
      <c r="A1" s="2" t="s">
        <v>144</v>
      </c>
    </row>
    <row r="2" spans="1:11" x14ac:dyDescent="0.25">
      <c r="A2" s="4" t="s">
        <v>10</v>
      </c>
      <c r="B2" s="110"/>
    </row>
    <row r="3" spans="1:11" x14ac:dyDescent="0.25">
      <c r="A3" s="245"/>
      <c r="B3" s="428" t="s">
        <v>101</v>
      </c>
      <c r="C3" s="428"/>
      <c r="D3" s="428"/>
      <c r="E3" s="428"/>
      <c r="F3" s="428"/>
      <c r="G3" s="429" t="s">
        <v>102</v>
      </c>
      <c r="H3" s="428"/>
      <c r="I3" s="428"/>
      <c r="J3" s="428"/>
      <c r="K3" s="428"/>
    </row>
    <row r="4" spans="1:11" ht="13.8" thickBot="1" x14ac:dyDescent="0.3">
      <c r="A4" s="246" t="s">
        <v>595</v>
      </c>
      <c r="B4" s="57" t="s">
        <v>596</v>
      </c>
      <c r="C4" s="57" t="s">
        <v>597</v>
      </c>
      <c r="D4" s="57" t="s">
        <v>598</v>
      </c>
      <c r="E4" s="57" t="s">
        <v>599</v>
      </c>
      <c r="F4" s="57" t="s">
        <v>600</v>
      </c>
      <c r="G4" s="56" t="s">
        <v>596</v>
      </c>
      <c r="H4" s="57" t="s">
        <v>597</v>
      </c>
      <c r="I4" s="57" t="s">
        <v>598</v>
      </c>
      <c r="J4" s="57" t="s">
        <v>599</v>
      </c>
      <c r="K4" s="57" t="s">
        <v>600</v>
      </c>
    </row>
    <row r="5" spans="1:11" ht="15" customHeight="1" x14ac:dyDescent="0.25">
      <c r="A5" s="3" t="s">
        <v>601</v>
      </c>
      <c r="B5" s="180">
        <v>11.410526300000001</v>
      </c>
      <c r="C5" s="69">
        <v>10</v>
      </c>
      <c r="D5" s="181">
        <v>0</v>
      </c>
      <c r="E5" s="323">
        <v>40</v>
      </c>
      <c r="F5" s="69">
        <v>285</v>
      </c>
      <c r="G5" s="324">
        <v>11.043321300000001</v>
      </c>
      <c r="H5" s="148">
        <v>10</v>
      </c>
      <c r="I5" s="323">
        <v>1</v>
      </c>
      <c r="J5" s="323">
        <v>40</v>
      </c>
      <c r="K5" s="148">
        <v>277</v>
      </c>
    </row>
    <row r="6" spans="1:11" ht="15" customHeight="1" x14ac:dyDescent="0.25">
      <c r="A6" s="3" t="s">
        <v>602</v>
      </c>
      <c r="B6" s="325">
        <v>6.054386</v>
      </c>
      <c r="C6" s="69">
        <v>5</v>
      </c>
      <c r="D6" s="69">
        <v>0</v>
      </c>
      <c r="E6" s="323">
        <v>32</v>
      </c>
      <c r="F6" s="69">
        <v>285</v>
      </c>
      <c r="G6" s="324">
        <v>6.0523465999999999</v>
      </c>
      <c r="H6" s="148">
        <v>5</v>
      </c>
      <c r="I6" s="323">
        <v>0</v>
      </c>
      <c r="J6" s="323">
        <v>26</v>
      </c>
      <c r="K6" s="148">
        <v>277</v>
      </c>
    </row>
    <row r="7" spans="1:11" ht="15" customHeight="1" x14ac:dyDescent="0.25">
      <c r="A7" s="3" t="s">
        <v>603</v>
      </c>
      <c r="B7" s="325">
        <v>3.1333332999999999</v>
      </c>
      <c r="C7" s="69">
        <v>2</v>
      </c>
      <c r="D7" s="69">
        <v>0</v>
      </c>
      <c r="E7" s="323">
        <v>15</v>
      </c>
      <c r="F7" s="69">
        <v>285</v>
      </c>
      <c r="G7" s="324">
        <v>3.0487365</v>
      </c>
      <c r="H7" s="148">
        <v>2</v>
      </c>
      <c r="I7" s="323">
        <v>0</v>
      </c>
      <c r="J7" s="323">
        <v>16</v>
      </c>
      <c r="K7" s="148">
        <v>277</v>
      </c>
    </row>
    <row r="8" spans="1:11" ht="15" customHeight="1" x14ac:dyDescent="0.25">
      <c r="A8" s="3" t="s">
        <v>604</v>
      </c>
      <c r="B8" s="325">
        <v>1.7175438999999999</v>
      </c>
      <c r="C8" s="69">
        <v>1</v>
      </c>
      <c r="D8" s="69">
        <v>0</v>
      </c>
      <c r="E8" s="323">
        <v>9</v>
      </c>
      <c r="F8" s="69">
        <v>285</v>
      </c>
      <c r="G8" s="324">
        <v>1.6823105</v>
      </c>
      <c r="H8" s="148">
        <v>1</v>
      </c>
      <c r="I8" s="323">
        <v>0</v>
      </c>
      <c r="J8" s="323">
        <v>9</v>
      </c>
      <c r="K8" s="148">
        <v>277</v>
      </c>
    </row>
    <row r="9" spans="1:11" ht="15" customHeight="1" x14ac:dyDescent="0.25">
      <c r="A9" s="3" t="s">
        <v>605</v>
      </c>
      <c r="B9" s="325">
        <v>1.3480702</v>
      </c>
      <c r="C9" s="69">
        <v>1</v>
      </c>
      <c r="D9" s="69">
        <v>0</v>
      </c>
      <c r="E9" s="323">
        <v>25</v>
      </c>
      <c r="F9" s="69">
        <v>285</v>
      </c>
      <c r="G9" s="324">
        <v>1.3610108000000001</v>
      </c>
      <c r="H9" s="148">
        <v>1</v>
      </c>
      <c r="I9" s="323">
        <v>0</v>
      </c>
      <c r="J9" s="323">
        <v>15</v>
      </c>
      <c r="K9" s="148">
        <v>277</v>
      </c>
    </row>
    <row r="10" spans="1:11" ht="15" customHeight="1" x14ac:dyDescent="0.25">
      <c r="A10" s="3" t="s">
        <v>606</v>
      </c>
      <c r="B10" s="325">
        <v>1.3305263000000001</v>
      </c>
      <c r="C10" s="69">
        <v>1</v>
      </c>
      <c r="D10" s="69">
        <v>0</v>
      </c>
      <c r="E10" s="323">
        <v>32</v>
      </c>
      <c r="F10" s="69">
        <v>285</v>
      </c>
      <c r="G10" s="324">
        <v>1.2653430000000001</v>
      </c>
      <c r="H10" s="148">
        <v>1</v>
      </c>
      <c r="I10" s="323">
        <v>0</v>
      </c>
      <c r="J10" s="323">
        <v>10</v>
      </c>
      <c r="K10" s="148">
        <v>277</v>
      </c>
    </row>
    <row r="11" spans="1:11" ht="15" customHeight="1" x14ac:dyDescent="0.25">
      <c r="A11" s="3" t="s">
        <v>607</v>
      </c>
      <c r="B11" s="325">
        <v>15.3263158</v>
      </c>
      <c r="C11" s="69">
        <v>16</v>
      </c>
      <c r="D11" s="69">
        <v>0</v>
      </c>
      <c r="E11" s="323">
        <v>40</v>
      </c>
      <c r="F11" s="69">
        <v>285</v>
      </c>
      <c r="G11" s="324">
        <v>15.5794224</v>
      </c>
      <c r="H11" s="148">
        <v>16</v>
      </c>
      <c r="I11" s="323">
        <v>0</v>
      </c>
      <c r="J11" s="323">
        <v>40</v>
      </c>
      <c r="K11" s="148">
        <v>277</v>
      </c>
    </row>
    <row r="12" spans="1:11" ht="15" customHeight="1" thickBot="1" x14ac:dyDescent="0.3">
      <c r="A12" s="182" t="s">
        <v>120</v>
      </c>
      <c r="B12" s="301">
        <v>0.88590000000000002</v>
      </c>
      <c r="C12" s="183">
        <v>0</v>
      </c>
      <c r="D12" s="183">
        <v>0</v>
      </c>
      <c r="E12" s="326">
        <v>25</v>
      </c>
      <c r="F12" s="183">
        <v>285</v>
      </c>
      <c r="G12" s="327">
        <v>1</v>
      </c>
      <c r="H12" s="183">
        <v>0</v>
      </c>
      <c r="I12" s="328">
        <v>0</v>
      </c>
      <c r="J12" s="328">
        <v>20</v>
      </c>
      <c r="K12" s="183">
        <v>277</v>
      </c>
    </row>
    <row r="13" spans="1:11" ht="13.8" thickTop="1" x14ac:dyDescent="0.25"/>
    <row r="14" spans="1:11" x14ac:dyDescent="0.25">
      <c r="A14" s="27" t="s">
        <v>557</v>
      </c>
    </row>
    <row r="15" spans="1:11" x14ac:dyDescent="0.25">
      <c r="A15" s="97" t="s">
        <v>737</v>
      </c>
    </row>
    <row r="16" spans="1:11" x14ac:dyDescent="0.25">
      <c r="D16" s="85"/>
    </row>
    <row r="17" spans="1:13" x14ac:dyDescent="0.25">
      <c r="A17" s="144"/>
      <c r="B17" s="236"/>
      <c r="C17" s="236"/>
      <c r="D17" s="236"/>
      <c r="E17" s="250"/>
      <c r="F17" s="236"/>
      <c r="G17" s="144"/>
      <c r="H17" s="236"/>
      <c r="I17" s="236"/>
      <c r="J17" s="236"/>
      <c r="K17" s="236"/>
      <c r="L17" s="236"/>
      <c r="M17" s="236"/>
    </row>
    <row r="18" spans="1:13" ht="12.75" customHeight="1" x14ac:dyDescent="0.25">
      <c r="A18" s="144"/>
      <c r="B18" s="226"/>
      <c r="D18" s="228"/>
      <c r="E18" s="316"/>
      <c r="F18" s="302"/>
      <c r="G18" s="144"/>
      <c r="H18" s="226"/>
      <c r="I18" s="228"/>
      <c r="J18" s="228"/>
      <c r="K18" s="227"/>
      <c r="L18" s="228"/>
      <c r="M18" s="228"/>
    </row>
    <row r="19" spans="1:13" x14ac:dyDescent="0.25">
      <c r="A19" s="144"/>
      <c r="B19" s="226"/>
      <c r="C19" s="228"/>
      <c r="D19" s="228"/>
      <c r="E19" s="228"/>
      <c r="F19" s="227"/>
      <c r="G19" s="144"/>
      <c r="H19" s="226"/>
      <c r="I19" s="228"/>
      <c r="J19" s="228"/>
      <c r="K19" s="227"/>
      <c r="L19" s="228"/>
      <c r="M19" s="228"/>
    </row>
    <row r="20" spans="1:13" x14ac:dyDescent="0.25">
      <c r="A20" s="144"/>
      <c r="B20" s="226"/>
      <c r="C20" s="228"/>
      <c r="D20" s="228"/>
      <c r="E20" s="228"/>
      <c r="F20" s="227"/>
      <c r="G20" s="144"/>
      <c r="H20" s="226"/>
      <c r="I20" s="228"/>
      <c r="J20" s="228"/>
      <c r="K20" s="227"/>
      <c r="L20" s="228"/>
      <c r="M20" s="228"/>
    </row>
    <row r="21" spans="1:13" x14ac:dyDescent="0.25">
      <c r="A21" s="144"/>
      <c r="B21" s="226"/>
      <c r="C21" s="228"/>
      <c r="D21" s="228"/>
      <c r="E21" s="228"/>
      <c r="F21" s="227"/>
      <c r="G21" s="144"/>
      <c r="H21" s="226"/>
      <c r="I21" s="228"/>
      <c r="J21" s="228"/>
      <c r="K21" s="227"/>
      <c r="L21" s="228"/>
      <c r="M21" s="228"/>
    </row>
    <row r="22" spans="1:13" x14ac:dyDescent="0.25">
      <c r="A22" s="144"/>
      <c r="B22" s="226"/>
      <c r="C22" s="228"/>
      <c r="D22" s="228"/>
      <c r="E22" s="228"/>
      <c r="F22" s="227"/>
      <c r="G22" s="144"/>
      <c r="H22" s="226"/>
      <c r="I22" s="228"/>
      <c r="J22" s="228"/>
      <c r="K22" s="227"/>
      <c r="L22" s="228"/>
      <c r="M22" s="228"/>
    </row>
    <row r="23" spans="1:13" x14ac:dyDescent="0.25">
      <c r="A23" s="144"/>
      <c r="B23" s="226"/>
      <c r="C23" s="228"/>
      <c r="D23" s="228"/>
      <c r="E23" s="228"/>
      <c r="F23" s="227"/>
      <c r="G23" s="144"/>
      <c r="H23" s="226"/>
      <c r="I23" s="228"/>
      <c r="J23" s="228"/>
      <c r="K23" s="227"/>
      <c r="L23" s="228"/>
      <c r="M23" s="228"/>
    </row>
    <row r="24" spans="1:13" x14ac:dyDescent="0.25">
      <c r="A24" s="144"/>
      <c r="B24" s="226"/>
      <c r="C24" s="228"/>
      <c r="D24" s="228"/>
      <c r="E24" s="228"/>
      <c r="F24" s="227"/>
      <c r="G24" s="144"/>
      <c r="H24" s="226"/>
      <c r="I24" s="228"/>
      <c r="J24" s="228"/>
      <c r="K24" s="227"/>
      <c r="L24" s="228"/>
      <c r="M24" s="228"/>
    </row>
    <row r="25" spans="1:13" x14ac:dyDescent="0.25">
      <c r="A25" s="144"/>
      <c r="B25" s="226"/>
      <c r="C25" s="228"/>
      <c r="D25" s="228"/>
      <c r="E25" s="228"/>
      <c r="F25" s="227"/>
      <c r="G25" s="144"/>
      <c r="H25" s="226"/>
      <c r="I25" s="228"/>
      <c r="J25" s="228"/>
      <c r="K25" s="227"/>
      <c r="L25" s="228"/>
      <c r="M25" s="228"/>
    </row>
    <row r="26" spans="1:13" x14ac:dyDescent="0.25">
      <c r="A26" s="144"/>
      <c r="B26" s="144"/>
      <c r="C26" s="144"/>
      <c r="D26" s="144"/>
      <c r="E26" s="144"/>
      <c r="F26" s="144"/>
      <c r="G26" s="144"/>
      <c r="H26" s="144"/>
      <c r="I26" s="144"/>
      <c r="J26" s="144"/>
      <c r="K26" s="144"/>
      <c r="L26" s="144"/>
      <c r="M26" s="144"/>
    </row>
  </sheetData>
  <mergeCells count="2">
    <mergeCell ref="B3:F3"/>
    <mergeCell ref="G3:K3"/>
  </mergeCells>
  <conditionalFormatting sqref="A5:A12 C5:K12 B5:B11">
    <cfRule type="expression" dxfId="6" priority="1">
      <formula>MOD(ROW(),2)=1</formula>
    </cfRule>
  </conditionalFormatting>
  <hyperlinks>
    <hyperlink ref="A2" location="TOC!A1" display="Return to Table of Contents"/>
  </hyperlinks>
  <pageMargins left="0.25" right="0.25" top="0.75" bottom="0.75" header="0.3" footer="0.3"/>
  <pageSetup orientation="landscape" r:id="rId1"/>
  <headerFooter>
    <oddHeader>&amp;L2011-12 and 2012-13 &amp;"Arial,Italic"Survey of Allied Dental Education&amp;"Arial,Regular"
Report 2: Dental Assisting Education Programs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9.109375" defaultRowHeight="13.2" x14ac:dyDescent="0.25"/>
  <cols>
    <col min="1" max="1" width="31" style="3" customWidth="1"/>
    <col min="2" max="2" width="7" style="3" customWidth="1"/>
    <col min="3" max="3" width="6.5546875" style="3" customWidth="1"/>
    <col min="4" max="4" width="7.33203125" style="3" customWidth="1"/>
    <col min="5" max="5" width="7" style="3" customWidth="1"/>
    <col min="6" max="6" width="6.88671875" style="3" customWidth="1"/>
    <col min="7" max="7" width="6.6640625" style="3" customWidth="1"/>
    <col min="8" max="8" width="6.109375" style="3" customWidth="1"/>
    <col min="9" max="9" width="6.44140625" style="3" customWidth="1"/>
    <col min="10" max="10" width="7" style="3" customWidth="1"/>
    <col min="11" max="11" width="6.6640625" style="3" customWidth="1"/>
    <col min="12" max="12" width="8.5546875" style="3" customWidth="1"/>
    <col min="13" max="13" width="7.33203125" style="3" customWidth="1"/>
    <col min="14" max="16384" width="9.109375" style="3"/>
  </cols>
  <sheetData>
    <row r="1" spans="1:13" x14ac:dyDescent="0.25">
      <c r="A1" s="2" t="s">
        <v>175</v>
      </c>
    </row>
    <row r="2" spans="1:13" x14ac:dyDescent="0.25">
      <c r="A2" s="4" t="s">
        <v>10</v>
      </c>
    </row>
    <row r="3" spans="1:13" x14ac:dyDescent="0.25">
      <c r="A3" s="117"/>
      <c r="B3" s="415" t="s">
        <v>101</v>
      </c>
      <c r="C3" s="415"/>
      <c r="D3" s="415"/>
      <c r="E3" s="415"/>
      <c r="F3" s="415"/>
      <c r="G3" s="415"/>
      <c r="H3" s="417" t="s">
        <v>102</v>
      </c>
      <c r="I3" s="415"/>
      <c r="J3" s="415"/>
      <c r="K3" s="415"/>
      <c r="L3" s="415"/>
      <c r="M3" s="415"/>
    </row>
    <row r="4" spans="1:13" x14ac:dyDescent="0.25">
      <c r="A4" s="117"/>
      <c r="B4" s="416"/>
      <c r="C4" s="416"/>
      <c r="D4" s="416"/>
      <c r="E4" s="416"/>
      <c r="F4" s="416"/>
      <c r="G4" s="416"/>
      <c r="H4" s="418"/>
      <c r="I4" s="416"/>
      <c r="J4" s="416"/>
      <c r="K4" s="416"/>
      <c r="L4" s="416"/>
      <c r="M4" s="416"/>
    </row>
    <row r="5" spans="1:13" x14ac:dyDescent="0.25">
      <c r="A5" s="118"/>
      <c r="B5" s="419" t="s">
        <v>608</v>
      </c>
      <c r="C5" s="419"/>
      <c r="D5" s="419"/>
      <c r="E5" s="419"/>
      <c r="F5" s="420" t="s">
        <v>456</v>
      </c>
      <c r="G5" s="421"/>
      <c r="H5" s="422" t="s">
        <v>608</v>
      </c>
      <c r="I5" s="423"/>
      <c r="J5" s="423"/>
      <c r="K5" s="423"/>
      <c r="L5" s="420" t="s">
        <v>456</v>
      </c>
      <c r="M5" s="424"/>
    </row>
    <row r="6" spans="1:13" x14ac:dyDescent="0.25">
      <c r="A6" s="118"/>
      <c r="B6" s="413" t="s">
        <v>531</v>
      </c>
      <c r="C6" s="413"/>
      <c r="D6" s="411" t="s">
        <v>532</v>
      </c>
      <c r="E6" s="412"/>
      <c r="F6" s="120"/>
      <c r="G6" s="78"/>
      <c r="H6" s="414" t="s">
        <v>531</v>
      </c>
      <c r="I6" s="412"/>
      <c r="J6" s="411" t="s">
        <v>532</v>
      </c>
      <c r="K6" s="412"/>
      <c r="L6" s="120"/>
      <c r="M6" s="121"/>
    </row>
    <row r="7" spans="1:13" x14ac:dyDescent="0.25">
      <c r="A7" s="174" t="s">
        <v>539</v>
      </c>
      <c r="B7" s="174" t="s">
        <v>129</v>
      </c>
      <c r="C7" s="174" t="s">
        <v>130</v>
      </c>
      <c r="D7" s="172" t="s">
        <v>129</v>
      </c>
      <c r="E7" s="173" t="s">
        <v>130</v>
      </c>
      <c r="F7" s="172" t="s">
        <v>129</v>
      </c>
      <c r="G7" s="173" t="s">
        <v>130</v>
      </c>
      <c r="H7" s="175" t="s">
        <v>129</v>
      </c>
      <c r="I7" s="173" t="s">
        <v>130</v>
      </c>
      <c r="J7" s="172" t="s">
        <v>129</v>
      </c>
      <c r="K7" s="173" t="s">
        <v>130</v>
      </c>
      <c r="L7" s="172" t="s">
        <v>129</v>
      </c>
      <c r="M7" s="125" t="s">
        <v>130</v>
      </c>
    </row>
    <row r="8" spans="1:13" x14ac:dyDescent="0.25">
      <c r="A8" s="3" t="s">
        <v>609</v>
      </c>
      <c r="B8" s="3">
        <v>4</v>
      </c>
      <c r="C8" s="127">
        <f>(B8/B$14)*100</f>
        <v>2.3809523809523809</v>
      </c>
      <c r="D8" s="187">
        <v>94</v>
      </c>
      <c r="E8" s="127">
        <f>(D8/D$14)*100</f>
        <v>7.4960127591706529</v>
      </c>
      <c r="F8" s="128">
        <f>B8+D8</f>
        <v>98</v>
      </c>
      <c r="G8" s="127">
        <f>(F8/F$14)*100</f>
        <v>6.8917018284106888</v>
      </c>
      <c r="H8" s="142">
        <v>3</v>
      </c>
      <c r="I8" s="127">
        <f>(H8/H$14)*100</f>
        <v>1.8518518518518516</v>
      </c>
      <c r="J8" s="134">
        <v>79</v>
      </c>
      <c r="K8" s="127">
        <f>(J8/J$14)*100</f>
        <v>6.5020576131687244</v>
      </c>
      <c r="L8" s="128">
        <f>H8+J8</f>
        <v>82</v>
      </c>
      <c r="M8" s="136">
        <f>(L8/L$14)*100</f>
        <v>5.9549745824255629</v>
      </c>
    </row>
    <row r="9" spans="1:13" x14ac:dyDescent="0.25">
      <c r="A9" s="3" t="s">
        <v>610</v>
      </c>
      <c r="B9" s="3">
        <v>25</v>
      </c>
      <c r="C9" s="127">
        <f t="shared" ref="C9:C14" si="0">(B9/B$14)*100</f>
        <v>14.880952380952381</v>
      </c>
      <c r="D9" s="187">
        <v>272</v>
      </c>
      <c r="E9" s="127">
        <f t="shared" ref="E9:E14" si="1">(D9/D$14)*100</f>
        <v>21.690590111642745</v>
      </c>
      <c r="F9" s="128">
        <f t="shared" ref="F9:F14" si="2">B9+D9</f>
        <v>297</v>
      </c>
      <c r="G9" s="127">
        <f t="shared" ref="G9:G14" si="3">(F9/F$14)*100</f>
        <v>20.88607594936709</v>
      </c>
      <c r="H9" s="142">
        <v>15</v>
      </c>
      <c r="I9" s="127">
        <f t="shared" ref="I9:I14" si="4">(H9/H$14)*100</f>
        <v>9.2592592592592595</v>
      </c>
      <c r="J9" s="134">
        <v>249</v>
      </c>
      <c r="K9" s="127">
        <f t="shared" ref="K9:K14" si="5">(J9/J$14)*100</f>
        <v>20.493827160493826</v>
      </c>
      <c r="L9" s="128">
        <f t="shared" ref="L9:L14" si="6">H9+J9</f>
        <v>264</v>
      </c>
      <c r="M9" s="136">
        <f t="shared" ref="M9:M14" si="7">(L9/L$14)*100</f>
        <v>19.172113289760347</v>
      </c>
    </row>
    <row r="10" spans="1:13" x14ac:dyDescent="0.25">
      <c r="A10" s="3" t="s">
        <v>611</v>
      </c>
      <c r="B10" s="3">
        <v>28</v>
      </c>
      <c r="C10" s="136">
        <f t="shared" si="0"/>
        <v>16.666666666666664</v>
      </c>
      <c r="D10" s="178">
        <v>355</v>
      </c>
      <c r="E10" s="127">
        <f t="shared" si="1"/>
        <v>28.309409888357255</v>
      </c>
      <c r="F10" s="128">
        <f t="shared" si="2"/>
        <v>383</v>
      </c>
      <c r="G10" s="127">
        <f t="shared" si="3"/>
        <v>26.933895921237692</v>
      </c>
      <c r="H10" s="142">
        <v>36</v>
      </c>
      <c r="I10" s="127">
        <f t="shared" si="4"/>
        <v>22.222222222222221</v>
      </c>
      <c r="J10" s="134">
        <v>356</v>
      </c>
      <c r="K10" s="127">
        <f t="shared" si="5"/>
        <v>29.300411522633745</v>
      </c>
      <c r="L10" s="128">
        <f t="shared" si="6"/>
        <v>392</v>
      </c>
      <c r="M10" s="136">
        <f t="shared" si="7"/>
        <v>28.467683369644153</v>
      </c>
    </row>
    <row r="11" spans="1:13" x14ac:dyDescent="0.25">
      <c r="A11" s="3" t="s">
        <v>612</v>
      </c>
      <c r="B11" s="3">
        <v>49</v>
      </c>
      <c r="C11" s="136">
        <f t="shared" si="0"/>
        <v>29.166666666666668</v>
      </c>
      <c r="D11" s="178">
        <v>408</v>
      </c>
      <c r="E11" s="127">
        <f t="shared" si="1"/>
        <v>32.535885167464116</v>
      </c>
      <c r="F11" s="128">
        <f t="shared" si="2"/>
        <v>457</v>
      </c>
      <c r="G11" s="127">
        <f t="shared" si="3"/>
        <v>32.137834036568215</v>
      </c>
      <c r="H11" s="142">
        <v>44</v>
      </c>
      <c r="I11" s="127">
        <f t="shared" si="4"/>
        <v>27.160493827160494</v>
      </c>
      <c r="J11" s="134">
        <v>403</v>
      </c>
      <c r="K11" s="127">
        <f t="shared" si="5"/>
        <v>33.168724279835395</v>
      </c>
      <c r="L11" s="128">
        <f t="shared" si="6"/>
        <v>447</v>
      </c>
      <c r="M11" s="136">
        <f t="shared" si="7"/>
        <v>32.461873638344223</v>
      </c>
    </row>
    <row r="12" spans="1:13" x14ac:dyDescent="0.25">
      <c r="A12" s="3" t="s">
        <v>613</v>
      </c>
      <c r="B12" s="3">
        <v>60</v>
      </c>
      <c r="C12" s="127">
        <f t="shared" si="0"/>
        <v>35.714285714285715</v>
      </c>
      <c r="D12" s="188">
        <v>111</v>
      </c>
      <c r="E12" s="127">
        <f t="shared" si="1"/>
        <v>8.8516746411483265</v>
      </c>
      <c r="F12" s="128">
        <f t="shared" si="2"/>
        <v>171</v>
      </c>
      <c r="G12" s="127">
        <f t="shared" si="3"/>
        <v>12.025316455696203</v>
      </c>
      <c r="H12" s="142">
        <v>60</v>
      </c>
      <c r="I12" s="127">
        <f t="shared" si="4"/>
        <v>37.037037037037038</v>
      </c>
      <c r="J12" s="134">
        <v>112</v>
      </c>
      <c r="K12" s="127">
        <f t="shared" si="5"/>
        <v>9.2181069958847743</v>
      </c>
      <c r="L12" s="128">
        <f t="shared" si="6"/>
        <v>172</v>
      </c>
      <c r="M12" s="136">
        <f t="shared" si="7"/>
        <v>12.490922294843863</v>
      </c>
    </row>
    <row r="13" spans="1:13" x14ac:dyDescent="0.25">
      <c r="A13" s="3" t="s">
        <v>536</v>
      </c>
      <c r="B13" s="3">
        <v>2</v>
      </c>
      <c r="C13" s="127">
        <f t="shared" si="0"/>
        <v>1.1904761904761905</v>
      </c>
      <c r="D13" s="188">
        <v>14</v>
      </c>
      <c r="E13" s="127">
        <f t="shared" si="1"/>
        <v>1.1164274322169059</v>
      </c>
      <c r="F13" s="128">
        <f t="shared" si="2"/>
        <v>16</v>
      </c>
      <c r="G13" s="127">
        <f t="shared" si="3"/>
        <v>1.1251758087201125</v>
      </c>
      <c r="H13" s="142">
        <v>4</v>
      </c>
      <c r="I13" s="127">
        <f t="shared" si="4"/>
        <v>2.4691358024691357</v>
      </c>
      <c r="J13" s="134">
        <v>16</v>
      </c>
      <c r="K13" s="127">
        <f t="shared" si="5"/>
        <v>1.3168724279835391</v>
      </c>
      <c r="L13" s="128">
        <f t="shared" si="6"/>
        <v>20</v>
      </c>
      <c r="M13" s="136">
        <f t="shared" si="7"/>
        <v>1.4524328249818446</v>
      </c>
    </row>
    <row r="14" spans="1:13" ht="13.8" thickBot="1" x14ac:dyDescent="0.3">
      <c r="A14" s="137" t="s">
        <v>128</v>
      </c>
      <c r="B14" s="137">
        <f>SUM(B8:B13)</f>
        <v>168</v>
      </c>
      <c r="C14" s="138">
        <f t="shared" si="0"/>
        <v>100</v>
      </c>
      <c r="D14" s="189">
        <f>SUM(D8:D13)</f>
        <v>1254</v>
      </c>
      <c r="E14" s="138">
        <f t="shared" si="1"/>
        <v>100</v>
      </c>
      <c r="F14" s="184">
        <f t="shared" si="2"/>
        <v>1422</v>
      </c>
      <c r="G14" s="140">
        <f t="shared" si="3"/>
        <v>100</v>
      </c>
      <c r="H14" s="184">
        <f>SUM(H8:H13)</f>
        <v>162</v>
      </c>
      <c r="I14" s="139">
        <f t="shared" si="4"/>
        <v>100</v>
      </c>
      <c r="J14" s="184">
        <f>SUM(J8:J13)</f>
        <v>1215</v>
      </c>
      <c r="K14" s="139">
        <f t="shared" si="5"/>
        <v>100</v>
      </c>
      <c r="L14" s="184">
        <f t="shared" si="6"/>
        <v>1377</v>
      </c>
      <c r="M14" s="138">
        <f t="shared" si="7"/>
        <v>100</v>
      </c>
    </row>
    <row r="15" spans="1:13" x14ac:dyDescent="0.25">
      <c r="A15" s="144"/>
      <c r="B15" s="144"/>
      <c r="C15" s="130"/>
      <c r="D15" s="289"/>
      <c r="E15" s="130"/>
      <c r="F15" s="290"/>
      <c r="G15" s="130"/>
      <c r="H15" s="290"/>
      <c r="I15" s="130"/>
      <c r="J15" s="290"/>
      <c r="K15" s="130"/>
      <c r="L15" s="290"/>
      <c r="M15" s="130"/>
    </row>
    <row r="16" spans="1:13" x14ac:dyDescent="0.25">
      <c r="A16" s="27" t="s">
        <v>557</v>
      </c>
    </row>
    <row r="17" spans="1:13" x14ac:dyDescent="0.25">
      <c r="A17" s="97" t="s">
        <v>737</v>
      </c>
    </row>
    <row r="19" spans="1:13" x14ac:dyDescent="0.25">
      <c r="A19" s="2" t="s">
        <v>732</v>
      </c>
    </row>
    <row r="20" spans="1:13" x14ac:dyDescent="0.25">
      <c r="A20" s="117"/>
      <c r="B20" s="415" t="s">
        <v>101</v>
      </c>
      <c r="C20" s="415"/>
      <c r="D20" s="415"/>
      <c r="E20" s="415"/>
      <c r="F20" s="415"/>
      <c r="G20" s="415"/>
      <c r="H20" s="417" t="s">
        <v>102</v>
      </c>
      <c r="I20" s="415"/>
      <c r="J20" s="415"/>
      <c r="K20" s="415"/>
      <c r="L20" s="415"/>
      <c r="M20" s="415"/>
    </row>
    <row r="21" spans="1:13" x14ac:dyDescent="0.25">
      <c r="A21" s="117"/>
      <c r="B21" s="416"/>
      <c r="C21" s="416"/>
      <c r="D21" s="416"/>
      <c r="E21" s="416"/>
      <c r="F21" s="416"/>
      <c r="G21" s="416"/>
      <c r="H21" s="418"/>
      <c r="I21" s="416"/>
      <c r="J21" s="416"/>
      <c r="K21" s="416"/>
      <c r="L21" s="416"/>
      <c r="M21" s="416"/>
    </row>
    <row r="22" spans="1:13" x14ac:dyDescent="0.25">
      <c r="A22" s="118"/>
      <c r="B22" s="419" t="s">
        <v>608</v>
      </c>
      <c r="C22" s="419"/>
      <c r="D22" s="419"/>
      <c r="E22" s="419"/>
      <c r="F22" s="420" t="s">
        <v>456</v>
      </c>
      <c r="G22" s="421"/>
      <c r="H22" s="422" t="s">
        <v>608</v>
      </c>
      <c r="I22" s="423"/>
      <c r="J22" s="423"/>
      <c r="K22" s="423"/>
      <c r="L22" s="420" t="s">
        <v>456</v>
      </c>
      <c r="M22" s="424"/>
    </row>
    <row r="23" spans="1:13" x14ac:dyDescent="0.25">
      <c r="A23" s="118"/>
      <c r="B23" s="413" t="s">
        <v>531</v>
      </c>
      <c r="C23" s="413"/>
      <c r="D23" s="411" t="s">
        <v>532</v>
      </c>
      <c r="E23" s="412"/>
      <c r="F23" s="120"/>
      <c r="G23" s="78"/>
      <c r="H23" s="414" t="s">
        <v>531</v>
      </c>
      <c r="I23" s="412"/>
      <c r="J23" s="411" t="s">
        <v>532</v>
      </c>
      <c r="K23" s="412"/>
      <c r="L23" s="120"/>
      <c r="M23" s="121"/>
    </row>
    <row r="24" spans="1:13" x14ac:dyDescent="0.25">
      <c r="A24" s="174" t="s">
        <v>560</v>
      </c>
      <c r="B24" s="174" t="s">
        <v>129</v>
      </c>
      <c r="C24" s="174" t="s">
        <v>130</v>
      </c>
      <c r="D24" s="172" t="s">
        <v>129</v>
      </c>
      <c r="E24" s="173" t="s">
        <v>130</v>
      </c>
      <c r="F24" s="172" t="s">
        <v>129</v>
      </c>
      <c r="G24" s="173" t="s">
        <v>130</v>
      </c>
      <c r="H24" s="175" t="s">
        <v>129</v>
      </c>
      <c r="I24" s="173" t="s">
        <v>130</v>
      </c>
      <c r="J24" s="172" t="s">
        <v>129</v>
      </c>
      <c r="K24" s="173" t="s">
        <v>130</v>
      </c>
      <c r="L24" s="172" t="s">
        <v>129</v>
      </c>
      <c r="M24" s="125" t="s">
        <v>130</v>
      </c>
    </row>
    <row r="25" spans="1:13" x14ac:dyDescent="0.25">
      <c r="A25" s="3" t="s">
        <v>548</v>
      </c>
      <c r="B25" s="3">
        <v>10</v>
      </c>
      <c r="C25" s="127">
        <f>(B25/B$34)*100</f>
        <v>5.9523809523809517</v>
      </c>
      <c r="D25" s="129">
        <v>64</v>
      </c>
      <c r="E25" s="136">
        <f>(D25/D$34)*100</f>
        <v>5.1036682615629987</v>
      </c>
      <c r="F25" s="178">
        <f>B25+D25</f>
        <v>74</v>
      </c>
      <c r="G25" s="127">
        <f>(F25/F$34)*100</f>
        <v>5.2039381153305202</v>
      </c>
      <c r="H25" s="142">
        <v>11</v>
      </c>
      <c r="I25" s="127">
        <f>(H25/H$34)*100</f>
        <v>6.7901234567901234</v>
      </c>
      <c r="J25" s="134">
        <v>61</v>
      </c>
      <c r="K25" s="127">
        <f>(J25/J$34)*100</f>
        <v>5.0205761316872426</v>
      </c>
      <c r="L25" s="128">
        <f>H25+J25</f>
        <v>72</v>
      </c>
      <c r="M25" s="136">
        <f>(L25/L$34)*100</f>
        <v>5.2287581699346406</v>
      </c>
    </row>
    <row r="26" spans="1:13" x14ac:dyDescent="0.25">
      <c r="A26" s="3" t="s">
        <v>549</v>
      </c>
      <c r="B26" s="3">
        <v>136</v>
      </c>
      <c r="C26" s="127">
        <f t="shared" ref="C26:C34" si="8">(B26/B$34)*100</f>
        <v>80.952380952380949</v>
      </c>
      <c r="D26" s="128">
        <v>1025</v>
      </c>
      <c r="E26" s="136">
        <f t="shared" ref="E26:E34" si="9">(D26/D$34)*100</f>
        <v>81.738437001594903</v>
      </c>
      <c r="F26" s="253">
        <f t="shared" ref="F26:F33" si="10">B26+D26</f>
        <v>1161</v>
      </c>
      <c r="G26" s="127">
        <f t="shared" ref="G26:G34" si="11">(F26/F$34)*100</f>
        <v>81.64556962025317</v>
      </c>
      <c r="H26" s="142">
        <v>127</v>
      </c>
      <c r="I26" s="127">
        <f t="shared" ref="I26:I34" si="12">(H26/H$34)*100</f>
        <v>78.395061728395063</v>
      </c>
      <c r="J26" s="134">
        <v>1011</v>
      </c>
      <c r="K26" s="127">
        <f t="shared" ref="K26:K34" si="13">(J26/J$34)*100</f>
        <v>83.209876543209887</v>
      </c>
      <c r="L26" s="128">
        <f t="shared" ref="L26:L34" si="14">H26+J26</f>
        <v>1138</v>
      </c>
      <c r="M26" s="136">
        <f t="shared" ref="M26:M34" si="15">(L26/L$34)*100</f>
        <v>82.643427741466951</v>
      </c>
    </row>
    <row r="27" spans="1:13" x14ac:dyDescent="0.25">
      <c r="A27" s="3" t="s">
        <v>550</v>
      </c>
      <c r="B27" s="3">
        <v>8</v>
      </c>
      <c r="C27" s="127">
        <f t="shared" si="8"/>
        <v>4.7619047619047619</v>
      </c>
      <c r="D27" s="129">
        <v>85</v>
      </c>
      <c r="E27" s="136">
        <f t="shared" si="9"/>
        <v>6.7783094098883572</v>
      </c>
      <c r="F27" s="178">
        <f t="shared" si="10"/>
        <v>93</v>
      </c>
      <c r="G27" s="127">
        <f t="shared" si="11"/>
        <v>6.5400843881856545</v>
      </c>
      <c r="H27" s="142">
        <v>10</v>
      </c>
      <c r="I27" s="127">
        <f t="shared" si="12"/>
        <v>6.1728395061728394</v>
      </c>
      <c r="J27" s="134">
        <v>72</v>
      </c>
      <c r="K27" s="127">
        <f t="shared" si="13"/>
        <v>5.9259259259259265</v>
      </c>
      <c r="L27" s="128">
        <f t="shared" si="14"/>
        <v>82</v>
      </c>
      <c r="M27" s="136">
        <f t="shared" si="15"/>
        <v>5.9549745824255629</v>
      </c>
    </row>
    <row r="28" spans="1:13" x14ac:dyDescent="0.25">
      <c r="A28" s="3" t="s">
        <v>551</v>
      </c>
      <c r="B28" s="3">
        <v>0</v>
      </c>
      <c r="C28" s="127">
        <f t="shared" si="8"/>
        <v>0</v>
      </c>
      <c r="D28" s="129">
        <v>2</v>
      </c>
      <c r="E28" s="136">
        <f t="shared" si="9"/>
        <v>0.15948963317384371</v>
      </c>
      <c r="F28" s="178">
        <f t="shared" si="10"/>
        <v>2</v>
      </c>
      <c r="G28" s="127">
        <f t="shared" si="11"/>
        <v>0.14064697609001406</v>
      </c>
      <c r="H28" s="142">
        <v>0</v>
      </c>
      <c r="I28" s="127">
        <f t="shared" si="12"/>
        <v>0</v>
      </c>
      <c r="J28" s="134">
        <v>7</v>
      </c>
      <c r="K28" s="127">
        <f t="shared" si="13"/>
        <v>0.5761316872427984</v>
      </c>
      <c r="L28" s="128">
        <f t="shared" si="14"/>
        <v>7</v>
      </c>
      <c r="M28" s="136">
        <f t="shared" si="15"/>
        <v>0.50835148874364555</v>
      </c>
    </row>
    <row r="29" spans="1:13" x14ac:dyDescent="0.25">
      <c r="A29" s="3" t="s">
        <v>552</v>
      </c>
      <c r="B29" s="3">
        <v>7</v>
      </c>
      <c r="C29" s="127">
        <f t="shared" si="8"/>
        <v>4.1666666666666661</v>
      </c>
      <c r="D29" s="129">
        <v>32</v>
      </c>
      <c r="E29" s="136">
        <f t="shared" si="9"/>
        <v>2.5518341307814993</v>
      </c>
      <c r="F29" s="178">
        <f t="shared" si="10"/>
        <v>39</v>
      </c>
      <c r="G29" s="127">
        <f t="shared" si="11"/>
        <v>2.7426160337552745</v>
      </c>
      <c r="H29" s="142">
        <v>8</v>
      </c>
      <c r="I29" s="127">
        <f t="shared" si="12"/>
        <v>4.9382716049382713</v>
      </c>
      <c r="J29" s="134">
        <v>34</v>
      </c>
      <c r="K29" s="127">
        <f t="shared" si="13"/>
        <v>2.7983539094650207</v>
      </c>
      <c r="L29" s="128">
        <f t="shared" si="14"/>
        <v>42</v>
      </c>
      <c r="M29" s="136">
        <f t="shared" si="15"/>
        <v>3.0501089324618738</v>
      </c>
    </row>
    <row r="30" spans="1:13" x14ac:dyDescent="0.25">
      <c r="A30" s="3" t="s">
        <v>553</v>
      </c>
      <c r="B30" s="3">
        <v>0</v>
      </c>
      <c r="C30" s="127">
        <f t="shared" si="8"/>
        <v>0</v>
      </c>
      <c r="D30" s="129">
        <v>2</v>
      </c>
      <c r="E30" s="136">
        <f t="shared" si="9"/>
        <v>0.15948963317384371</v>
      </c>
      <c r="F30" s="178">
        <f t="shared" si="10"/>
        <v>2</v>
      </c>
      <c r="G30" s="127">
        <f t="shared" si="11"/>
        <v>0.14064697609001406</v>
      </c>
      <c r="H30" s="142">
        <v>0</v>
      </c>
      <c r="I30" s="127">
        <f t="shared" si="12"/>
        <v>0</v>
      </c>
      <c r="J30" s="134">
        <v>2</v>
      </c>
      <c r="K30" s="127">
        <f t="shared" si="13"/>
        <v>0.16460905349794239</v>
      </c>
      <c r="L30" s="128">
        <f t="shared" si="14"/>
        <v>2</v>
      </c>
      <c r="M30" s="136">
        <f t="shared" si="15"/>
        <v>0.14524328249818447</v>
      </c>
    </row>
    <row r="31" spans="1:13" x14ac:dyDescent="0.25">
      <c r="A31" s="3" t="s">
        <v>554</v>
      </c>
      <c r="B31" s="3">
        <v>0</v>
      </c>
      <c r="C31" s="127">
        <f t="shared" si="8"/>
        <v>0</v>
      </c>
      <c r="D31" s="129">
        <v>8</v>
      </c>
      <c r="E31" s="136">
        <f t="shared" si="9"/>
        <v>0.63795853269537484</v>
      </c>
      <c r="F31" s="178">
        <f t="shared" si="10"/>
        <v>8</v>
      </c>
      <c r="G31" s="127">
        <f t="shared" si="11"/>
        <v>0.56258790436005623</v>
      </c>
      <c r="H31" s="142">
        <v>0</v>
      </c>
      <c r="I31" s="127">
        <f t="shared" si="12"/>
        <v>0</v>
      </c>
      <c r="J31" s="134">
        <v>4</v>
      </c>
      <c r="K31" s="127">
        <f t="shared" si="13"/>
        <v>0.32921810699588477</v>
      </c>
      <c r="L31" s="128">
        <f t="shared" si="14"/>
        <v>4</v>
      </c>
      <c r="M31" s="136">
        <f t="shared" si="15"/>
        <v>0.29048656499636893</v>
      </c>
    </row>
    <row r="32" spans="1:13" x14ac:dyDescent="0.25">
      <c r="A32" s="3" t="s">
        <v>536</v>
      </c>
      <c r="B32" s="3">
        <v>7</v>
      </c>
      <c r="C32" s="127">
        <f t="shared" si="8"/>
        <v>4.1666666666666661</v>
      </c>
      <c r="D32" s="129">
        <v>36</v>
      </c>
      <c r="E32" s="136">
        <f t="shared" si="9"/>
        <v>2.8708133971291865</v>
      </c>
      <c r="F32" s="178">
        <f t="shared" si="10"/>
        <v>43</v>
      </c>
      <c r="G32" s="127">
        <f t="shared" si="11"/>
        <v>3.0239099859353025</v>
      </c>
      <c r="H32" s="142">
        <v>6</v>
      </c>
      <c r="I32" s="127">
        <f t="shared" si="12"/>
        <v>3.7037037037037033</v>
      </c>
      <c r="J32" s="134">
        <v>24</v>
      </c>
      <c r="K32" s="127">
        <f t="shared" si="13"/>
        <v>1.9753086419753085</v>
      </c>
      <c r="L32" s="128">
        <f t="shared" si="14"/>
        <v>30</v>
      </c>
      <c r="M32" s="136">
        <f t="shared" si="15"/>
        <v>2.1786492374727668</v>
      </c>
    </row>
    <row r="33" spans="1:13" x14ac:dyDescent="0.25">
      <c r="A33" s="3" t="s">
        <v>555</v>
      </c>
      <c r="B33" s="3">
        <v>0</v>
      </c>
      <c r="C33" s="127">
        <f t="shared" si="8"/>
        <v>0</v>
      </c>
      <c r="D33" s="129">
        <v>0</v>
      </c>
      <c r="E33" s="136">
        <f t="shared" si="9"/>
        <v>0</v>
      </c>
      <c r="F33" s="178">
        <f t="shared" si="10"/>
        <v>0</v>
      </c>
      <c r="G33" s="127">
        <f t="shared" si="11"/>
        <v>0</v>
      </c>
      <c r="H33" s="142">
        <v>0</v>
      </c>
      <c r="I33" s="191">
        <f t="shared" si="12"/>
        <v>0</v>
      </c>
      <c r="J33" s="190">
        <v>0</v>
      </c>
      <c r="K33" s="127">
        <f t="shared" si="13"/>
        <v>0</v>
      </c>
      <c r="L33" s="128">
        <f t="shared" si="14"/>
        <v>0</v>
      </c>
      <c r="M33" s="136">
        <f t="shared" si="15"/>
        <v>0</v>
      </c>
    </row>
    <row r="34" spans="1:13" ht="13.8" thickBot="1" x14ac:dyDescent="0.3">
      <c r="A34" s="137" t="s">
        <v>128</v>
      </c>
      <c r="B34" s="137">
        <f>SUM(B25:B33)</f>
        <v>168</v>
      </c>
      <c r="C34" s="138">
        <f t="shared" si="8"/>
        <v>100</v>
      </c>
      <c r="D34" s="189">
        <f>SUM(D25:D33)</f>
        <v>1254</v>
      </c>
      <c r="E34" s="138">
        <f t="shared" si="9"/>
        <v>100</v>
      </c>
      <c r="F34" s="189">
        <f>SUM(F25:F33)</f>
        <v>1422</v>
      </c>
      <c r="G34" s="140">
        <f t="shared" si="11"/>
        <v>100</v>
      </c>
      <c r="H34" s="185">
        <f>SUM(H25:H33)</f>
        <v>162</v>
      </c>
      <c r="I34" s="139">
        <f t="shared" si="12"/>
        <v>100</v>
      </c>
      <c r="J34" s="186">
        <f>SUM(J25:J33)</f>
        <v>1215</v>
      </c>
      <c r="K34" s="139">
        <f t="shared" si="13"/>
        <v>100</v>
      </c>
      <c r="L34" s="184">
        <f t="shared" si="14"/>
        <v>1377</v>
      </c>
      <c r="M34" s="138">
        <f t="shared" si="15"/>
        <v>100</v>
      </c>
    </row>
    <row r="35" spans="1:13" x14ac:dyDescent="0.25">
      <c r="A35" s="144"/>
      <c r="B35" s="144"/>
      <c r="C35" s="130"/>
      <c r="D35" s="289"/>
      <c r="E35" s="130"/>
      <c r="F35" s="289"/>
      <c r="G35" s="130"/>
      <c r="H35" s="144"/>
      <c r="I35" s="130"/>
      <c r="J35" s="289"/>
      <c r="K35" s="130"/>
      <c r="L35" s="290"/>
      <c r="M35" s="130"/>
    </row>
    <row r="36" spans="1:13" x14ac:dyDescent="0.25">
      <c r="A36" s="27" t="s">
        <v>557</v>
      </c>
    </row>
    <row r="37" spans="1:13" x14ac:dyDescent="0.25">
      <c r="A37" s="97" t="s">
        <v>737</v>
      </c>
    </row>
  </sheetData>
  <mergeCells count="20">
    <mergeCell ref="B3:G4"/>
    <mergeCell ref="H3:M4"/>
    <mergeCell ref="B5:E5"/>
    <mergeCell ref="F5:G5"/>
    <mergeCell ref="H5:K5"/>
    <mergeCell ref="L5:M5"/>
    <mergeCell ref="B6:C6"/>
    <mergeCell ref="D6:E6"/>
    <mergeCell ref="H6:I6"/>
    <mergeCell ref="J6:K6"/>
    <mergeCell ref="B20:G21"/>
    <mergeCell ref="H20:M21"/>
    <mergeCell ref="B22:E22"/>
    <mergeCell ref="F22:G22"/>
    <mergeCell ref="H22:K22"/>
    <mergeCell ref="L22:M22"/>
    <mergeCell ref="B23:C23"/>
    <mergeCell ref="D23:E23"/>
    <mergeCell ref="H23:I23"/>
    <mergeCell ref="J23:K23"/>
  </mergeCells>
  <conditionalFormatting sqref="A8:M14 A25:M34">
    <cfRule type="expression" dxfId="5" priority="1">
      <formula>MOD(ROW(),2)=1</formula>
    </cfRule>
  </conditionalFormatting>
  <hyperlinks>
    <hyperlink ref="A2" location="TOC!A1" display="Return to Table of Contents"/>
  </hyperlinks>
  <pageMargins left="0.25" right="0.25" top="0.75" bottom="0.75" header="0.3" footer="0.3"/>
  <pageSetup scale="90" orientation="portrait" r:id="rId1"/>
  <headerFooter>
    <oddHeader>&amp;L2011-12 and 2012-13 &amp;"Arial,Italic"Survey of Allied Dental Education&amp;"Arial,Regular"
Report 2: Dental Assisting Education Programs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9"/>
  <sheetViews>
    <sheetView zoomScaleNormal="100" workbookViewId="0"/>
  </sheetViews>
  <sheetFormatPr defaultColWidth="9.109375" defaultRowHeight="13.2" x14ac:dyDescent="0.25"/>
  <cols>
    <col min="1" max="1" width="24.109375" style="3" customWidth="1"/>
    <col min="2" max="2" width="13" style="3" customWidth="1"/>
    <col min="3" max="3" width="11.6640625" style="3" bestFit="1" customWidth="1"/>
    <col min="4" max="4" width="13.44140625" style="3" bestFit="1" customWidth="1"/>
    <col min="5" max="5" width="9.33203125" style="3" bestFit="1" customWidth="1"/>
    <col min="6" max="6" width="13.33203125" style="3" bestFit="1" customWidth="1"/>
    <col min="7" max="16384" width="9.109375" style="3"/>
  </cols>
  <sheetData>
    <row r="1" spans="1:5" x14ac:dyDescent="0.25">
      <c r="A1" s="2" t="s">
        <v>622</v>
      </c>
    </row>
    <row r="2" spans="1:5" x14ac:dyDescent="0.25">
      <c r="A2" s="4" t="s">
        <v>10</v>
      </c>
    </row>
    <row r="8" spans="1:5" x14ac:dyDescent="0.25">
      <c r="D8" s="3" t="s">
        <v>102</v>
      </c>
      <c r="E8" s="3" t="s">
        <v>101</v>
      </c>
    </row>
    <row r="9" spans="1:5" x14ac:dyDescent="0.25">
      <c r="C9" s="3" t="s">
        <v>120</v>
      </c>
      <c r="D9" s="192">
        <v>1.0893246187363835E-2</v>
      </c>
      <c r="E9" s="192">
        <v>1.969057665260197E-2</v>
      </c>
    </row>
    <row r="10" spans="1:5" x14ac:dyDescent="0.25">
      <c r="C10" s="3" t="s">
        <v>630</v>
      </c>
      <c r="D10" s="192">
        <v>0.15177923021060277</v>
      </c>
      <c r="E10" s="192">
        <v>0.14064697609001406</v>
      </c>
    </row>
    <row r="11" spans="1:5" x14ac:dyDescent="0.25">
      <c r="C11" s="3" t="s">
        <v>631</v>
      </c>
      <c r="D11" s="192">
        <v>1.0167029774872912E-2</v>
      </c>
      <c r="E11" s="192">
        <v>1.0548523206751054E-2</v>
      </c>
    </row>
    <row r="12" spans="1:5" x14ac:dyDescent="0.25">
      <c r="C12" s="3" t="s">
        <v>632</v>
      </c>
      <c r="D12" s="192">
        <v>0.1786492374727669</v>
      </c>
      <c r="E12" s="192">
        <v>0.17721518987341772</v>
      </c>
    </row>
    <row r="13" spans="1:5" x14ac:dyDescent="0.25">
      <c r="C13" s="3" t="s">
        <v>633</v>
      </c>
      <c r="D13" s="192">
        <v>0.35584604212055193</v>
      </c>
      <c r="E13" s="192">
        <v>0.34247538677918427</v>
      </c>
    </row>
    <row r="14" spans="1:5" x14ac:dyDescent="0.25">
      <c r="C14" s="3" t="s">
        <v>499</v>
      </c>
      <c r="D14" s="192">
        <v>0.16049382716049382</v>
      </c>
      <c r="E14" s="192">
        <v>0.16244725738396623</v>
      </c>
    </row>
    <row r="15" spans="1:5" x14ac:dyDescent="0.25">
      <c r="C15" s="3" t="s">
        <v>634</v>
      </c>
      <c r="D15" s="194">
        <v>0.13580246913580246</v>
      </c>
      <c r="E15" s="192">
        <v>0.15260196905766527</v>
      </c>
    </row>
    <row r="17" spans="1:9" ht="13.8" thickBot="1" x14ac:dyDescent="0.3"/>
    <row r="18" spans="1:9" x14ac:dyDescent="0.25">
      <c r="B18" s="430" t="s">
        <v>636</v>
      </c>
      <c r="C18" s="432" t="s">
        <v>635</v>
      </c>
      <c r="D18" s="432"/>
      <c r="E18" s="196"/>
      <c r="F18" s="196"/>
      <c r="G18" s="87"/>
      <c r="H18" s="87"/>
      <c r="I18" s="87"/>
    </row>
    <row r="19" spans="1:9" x14ac:dyDescent="0.25">
      <c r="B19" s="431"/>
      <c r="C19" s="433"/>
      <c r="D19" s="433"/>
      <c r="E19" s="197"/>
      <c r="F19" s="197"/>
      <c r="G19" s="87"/>
      <c r="H19" s="87"/>
      <c r="I19" s="87"/>
    </row>
    <row r="20" spans="1:9" ht="26.4" x14ac:dyDescent="0.25">
      <c r="B20" s="198" t="s">
        <v>637</v>
      </c>
      <c r="C20" s="86">
        <v>187</v>
      </c>
      <c r="D20" s="86">
        <f>C20/1377</f>
        <v>0.13580246913580246</v>
      </c>
      <c r="E20" s="86">
        <v>217</v>
      </c>
      <c r="F20" s="86">
        <f>E20/1422</f>
        <v>0.15260196905766527</v>
      </c>
      <c r="G20" s="87"/>
      <c r="H20" s="87"/>
      <c r="I20" s="87"/>
    </row>
    <row r="21" spans="1:9" x14ac:dyDescent="0.25">
      <c r="B21" s="198" t="s">
        <v>638</v>
      </c>
      <c r="C21" s="86">
        <v>221</v>
      </c>
      <c r="D21" s="86">
        <f t="shared" ref="D21:D26" si="0">C21/1377</f>
        <v>0.16049382716049382</v>
      </c>
      <c r="E21" s="86">
        <v>231</v>
      </c>
      <c r="F21" s="86">
        <f t="shared" ref="F21:F26" si="1">E21/1422</f>
        <v>0.16244725738396623</v>
      </c>
      <c r="G21" s="87"/>
      <c r="H21" s="87"/>
      <c r="I21" s="87"/>
    </row>
    <row r="22" spans="1:9" x14ac:dyDescent="0.25">
      <c r="B22" s="198" t="s">
        <v>639</v>
      </c>
      <c r="C22" s="86">
        <v>490</v>
      </c>
      <c r="D22" s="86">
        <f t="shared" si="0"/>
        <v>0.35584604212055193</v>
      </c>
      <c r="E22" s="86">
        <v>487</v>
      </c>
      <c r="F22" s="86">
        <f t="shared" si="1"/>
        <v>0.34247538677918427</v>
      </c>
      <c r="G22" s="87"/>
      <c r="H22" s="87"/>
      <c r="I22" s="87"/>
    </row>
    <row r="23" spans="1:9" x14ac:dyDescent="0.25">
      <c r="B23" s="198" t="s">
        <v>640</v>
      </c>
      <c r="C23" s="86">
        <v>246</v>
      </c>
      <c r="D23" s="86">
        <f t="shared" si="0"/>
        <v>0.1786492374727669</v>
      </c>
      <c r="E23" s="86">
        <v>252</v>
      </c>
      <c r="F23" s="86">
        <f t="shared" si="1"/>
        <v>0.17721518987341772</v>
      </c>
      <c r="G23" s="87"/>
      <c r="H23" s="87"/>
      <c r="I23" s="87"/>
    </row>
    <row r="24" spans="1:9" x14ac:dyDescent="0.25">
      <c r="B24" s="198" t="s">
        <v>631</v>
      </c>
      <c r="C24" s="86">
        <v>14</v>
      </c>
      <c r="D24" s="86">
        <f t="shared" si="0"/>
        <v>1.0167029774872912E-2</v>
      </c>
      <c r="E24" s="86">
        <v>15</v>
      </c>
      <c r="F24" s="86">
        <f t="shared" si="1"/>
        <v>1.0548523206751054E-2</v>
      </c>
      <c r="G24" s="87"/>
      <c r="H24" s="87"/>
      <c r="I24" s="87"/>
    </row>
    <row r="25" spans="1:9" x14ac:dyDescent="0.25">
      <c r="B25" s="198" t="s">
        <v>630</v>
      </c>
      <c r="C25" s="86">
        <v>209</v>
      </c>
      <c r="D25" s="86">
        <f t="shared" si="0"/>
        <v>0.15177923021060277</v>
      </c>
      <c r="E25" s="86">
        <v>200</v>
      </c>
      <c r="F25" s="86">
        <f t="shared" si="1"/>
        <v>0.14064697609001406</v>
      </c>
      <c r="G25" s="87"/>
      <c r="H25" s="87"/>
      <c r="I25" s="87"/>
    </row>
    <row r="26" spans="1:9" x14ac:dyDescent="0.25">
      <c r="B26" s="199" t="s">
        <v>120</v>
      </c>
      <c r="C26" s="87">
        <v>15</v>
      </c>
      <c r="D26" s="87">
        <f t="shared" si="0"/>
        <v>1.0893246187363835E-2</v>
      </c>
      <c r="E26" s="87">
        <v>28</v>
      </c>
      <c r="F26" s="86">
        <f t="shared" si="1"/>
        <v>1.969057665260197E-2</v>
      </c>
      <c r="G26" s="87"/>
      <c r="H26" s="87"/>
      <c r="I26" s="87"/>
    </row>
    <row r="27" spans="1:9" x14ac:dyDescent="0.25">
      <c r="B27" s="87"/>
      <c r="C27" s="87"/>
      <c r="D27" s="87"/>
      <c r="E27" s="87"/>
      <c r="F27" s="87"/>
      <c r="G27" s="87"/>
      <c r="H27" s="87"/>
      <c r="I27" s="87"/>
    </row>
    <row r="28" spans="1:9" x14ac:dyDescent="0.25">
      <c r="A28" s="27" t="s">
        <v>557</v>
      </c>
    </row>
    <row r="29" spans="1:9" x14ac:dyDescent="0.25">
      <c r="A29" s="97" t="s">
        <v>737</v>
      </c>
    </row>
    <row r="31" spans="1:9" x14ac:dyDescent="0.25">
      <c r="A31" s="2" t="s">
        <v>623</v>
      </c>
    </row>
    <row r="36" spans="1:6" x14ac:dyDescent="0.25">
      <c r="C36" s="3" t="s">
        <v>102</v>
      </c>
      <c r="D36" s="3" t="s">
        <v>101</v>
      </c>
    </row>
    <row r="37" spans="1:6" x14ac:dyDescent="0.25">
      <c r="B37" s="3" t="s">
        <v>120</v>
      </c>
      <c r="C37" s="192">
        <v>5.4466230936819175E-2</v>
      </c>
      <c r="D37" s="192">
        <f>E37/1422</f>
        <v>5.7665260196905765E-2</v>
      </c>
      <c r="E37" s="3">
        <v>82</v>
      </c>
    </row>
    <row r="38" spans="1:6" x14ac:dyDescent="0.25">
      <c r="B38" s="3" t="s">
        <v>625</v>
      </c>
      <c r="C38" s="194">
        <f>288/1377</f>
        <v>0.20915032679738563</v>
      </c>
      <c r="D38" s="192">
        <f t="shared" ref="D38:D42" si="2">E38/1422</f>
        <v>0.19971870604781997</v>
      </c>
      <c r="E38" s="3">
        <v>284</v>
      </c>
    </row>
    <row r="39" spans="1:6" x14ac:dyDescent="0.25">
      <c r="B39" s="3" t="s">
        <v>626</v>
      </c>
      <c r="C39" s="194">
        <f>776/1377</f>
        <v>0.56354393609295572</v>
      </c>
      <c r="D39" s="192">
        <f t="shared" si="2"/>
        <v>0.57735583684950775</v>
      </c>
      <c r="E39" s="3">
        <v>821</v>
      </c>
    </row>
    <row r="40" spans="1:6" x14ac:dyDescent="0.25">
      <c r="B40" s="3" t="s">
        <v>627</v>
      </c>
      <c r="C40" s="194">
        <f>76/1377</f>
        <v>5.5192447349310093E-2</v>
      </c>
      <c r="D40" s="192">
        <f t="shared" si="2"/>
        <v>4.9226441631504921E-2</v>
      </c>
      <c r="E40" s="3">
        <v>70</v>
      </c>
    </row>
    <row r="41" spans="1:6" x14ac:dyDescent="0.25">
      <c r="B41" s="3" t="s">
        <v>628</v>
      </c>
      <c r="C41" s="194">
        <f>65/1377</f>
        <v>4.7204066811909952E-2</v>
      </c>
      <c r="D41" s="192">
        <f t="shared" si="2"/>
        <v>4.9226441631504921E-2</v>
      </c>
      <c r="E41" s="3">
        <v>70</v>
      </c>
    </row>
    <row r="42" spans="1:6" x14ac:dyDescent="0.25">
      <c r="B42" s="3" t="s">
        <v>629</v>
      </c>
      <c r="C42" s="194">
        <f>107/1377</f>
        <v>7.7705156136528689E-2</v>
      </c>
      <c r="D42" s="192">
        <f t="shared" si="2"/>
        <v>7.1729957805907171E-2</v>
      </c>
      <c r="E42" s="3">
        <v>102</v>
      </c>
    </row>
    <row r="44" spans="1:6" x14ac:dyDescent="0.25">
      <c r="A44" s="434"/>
      <c r="B44" s="434"/>
      <c r="C44" s="434"/>
      <c r="D44" s="145"/>
      <c r="E44" s="145"/>
      <c r="F44" s="144"/>
    </row>
    <row r="45" spans="1:6" x14ac:dyDescent="0.25">
      <c r="A45" s="434"/>
      <c r="B45" s="434"/>
      <c r="C45" s="434"/>
      <c r="D45" s="145"/>
      <c r="E45" s="145"/>
      <c r="F45" s="144"/>
    </row>
    <row r="46" spans="1:6" x14ac:dyDescent="0.25">
      <c r="A46" s="145"/>
      <c r="B46" s="73"/>
      <c r="C46" s="195"/>
      <c r="D46" s="73"/>
      <c r="E46" s="73"/>
      <c r="F46" s="144"/>
    </row>
    <row r="47" spans="1:6" x14ac:dyDescent="0.25">
      <c r="A47" s="145"/>
      <c r="B47" s="73"/>
      <c r="C47" s="195"/>
      <c r="D47" s="73"/>
      <c r="E47" s="73"/>
      <c r="F47" s="144"/>
    </row>
    <row r="48" spans="1:6" x14ac:dyDescent="0.25">
      <c r="A48" s="145"/>
      <c r="B48" s="73"/>
      <c r="C48" s="195"/>
      <c r="D48" s="73"/>
      <c r="E48" s="73"/>
      <c r="F48" s="144"/>
    </row>
    <row r="49" spans="1:6" x14ac:dyDescent="0.25">
      <c r="A49" s="145"/>
      <c r="B49" s="73"/>
      <c r="C49" s="195"/>
      <c r="D49" s="73"/>
      <c r="E49" s="73"/>
      <c r="F49" s="144"/>
    </row>
    <row r="50" spans="1:6" x14ac:dyDescent="0.25">
      <c r="A50" s="145"/>
      <c r="B50" s="73"/>
      <c r="C50" s="195"/>
      <c r="D50" s="73"/>
      <c r="E50" s="73"/>
      <c r="F50" s="144"/>
    </row>
    <row r="51" spans="1:6" x14ac:dyDescent="0.25">
      <c r="A51" s="144"/>
      <c r="B51" s="144"/>
      <c r="C51" s="193"/>
      <c r="D51" s="144"/>
      <c r="E51" s="144"/>
      <c r="F51" s="144"/>
    </row>
    <row r="52" spans="1:6" x14ac:dyDescent="0.25">
      <c r="A52" s="144"/>
      <c r="B52" s="144"/>
      <c r="C52" s="144"/>
      <c r="D52" s="144"/>
      <c r="E52" s="144"/>
      <c r="F52" s="144"/>
    </row>
    <row r="58" spans="1:6" ht="17.25" customHeight="1" x14ac:dyDescent="0.25"/>
    <row r="59" spans="1:6" x14ac:dyDescent="0.25">
      <c r="A59" s="27" t="s">
        <v>557</v>
      </c>
    </row>
    <row r="60" spans="1:6" x14ac:dyDescent="0.25">
      <c r="A60" s="97" t="s">
        <v>737</v>
      </c>
    </row>
    <row r="61" spans="1:6" x14ac:dyDescent="0.25">
      <c r="A61" s="97"/>
    </row>
    <row r="62" spans="1:6" x14ac:dyDescent="0.25">
      <c r="A62" s="2" t="s">
        <v>624</v>
      </c>
    </row>
    <row r="65" spans="2:23" x14ac:dyDescent="0.25">
      <c r="M65" s="85"/>
      <c r="U65" s="192"/>
    </row>
    <row r="66" spans="2:23" x14ac:dyDescent="0.25">
      <c r="U66" s="192"/>
    </row>
    <row r="67" spans="2:23" x14ac:dyDescent="0.25">
      <c r="M67" s="153"/>
      <c r="N67" s="144"/>
      <c r="O67" s="144"/>
      <c r="P67" s="144"/>
      <c r="Q67" s="144"/>
      <c r="R67" s="144"/>
      <c r="S67" s="144"/>
      <c r="T67" s="144"/>
      <c r="U67" s="193"/>
      <c r="V67" s="144"/>
      <c r="W67" s="144"/>
    </row>
    <row r="68" spans="2:23" x14ac:dyDescent="0.25">
      <c r="D68" s="3" t="s">
        <v>102</v>
      </c>
      <c r="E68" s="3" t="s">
        <v>101</v>
      </c>
      <c r="M68" s="144"/>
      <c r="N68" s="144"/>
      <c r="O68" s="144"/>
      <c r="P68" s="144"/>
      <c r="Q68" s="144"/>
      <c r="R68" s="144"/>
      <c r="S68" s="144"/>
      <c r="T68" s="144"/>
      <c r="U68" s="193"/>
      <c r="V68" s="144"/>
      <c r="W68" s="144"/>
    </row>
    <row r="69" spans="2:23" x14ac:dyDescent="0.25">
      <c r="C69" s="3" t="s">
        <v>120</v>
      </c>
      <c r="D69" s="192">
        <v>3.3000000000000002E-2</v>
      </c>
      <c r="E69" s="179">
        <v>3.867791842475387E-2</v>
      </c>
      <c r="M69" s="144"/>
      <c r="N69" s="144"/>
      <c r="O69" s="144"/>
      <c r="P69" s="144"/>
      <c r="Q69" s="144"/>
      <c r="R69" s="144"/>
      <c r="S69" s="144"/>
      <c r="T69" s="144"/>
      <c r="U69" s="193"/>
      <c r="V69" s="144"/>
      <c r="W69" s="144"/>
    </row>
    <row r="70" spans="2:23" x14ac:dyDescent="0.25">
      <c r="C70" s="3" t="s">
        <v>641</v>
      </c>
      <c r="D70" s="192">
        <v>2.2000000000000001E-3</v>
      </c>
      <c r="E70" s="179">
        <v>2.8129395218002813E-3</v>
      </c>
      <c r="M70" s="144"/>
      <c r="N70" s="144"/>
      <c r="O70" s="144"/>
      <c r="P70" s="144"/>
      <c r="Q70" s="144"/>
      <c r="R70" s="144"/>
      <c r="S70" s="144"/>
      <c r="T70" s="144"/>
      <c r="U70" s="144"/>
      <c r="V70" s="144"/>
      <c r="W70" s="144"/>
    </row>
    <row r="71" spans="2:23" x14ac:dyDescent="0.25">
      <c r="C71" s="3" t="s">
        <v>615</v>
      </c>
      <c r="D71" s="192">
        <v>0.152</v>
      </c>
      <c r="E71" s="179">
        <v>0.13080168776371309</v>
      </c>
      <c r="M71" s="153"/>
      <c r="N71" s="144"/>
      <c r="O71" s="144"/>
      <c r="P71" s="144"/>
      <c r="Q71" s="144"/>
      <c r="R71" s="144"/>
      <c r="S71" s="144"/>
      <c r="T71" s="144"/>
      <c r="U71" s="144"/>
      <c r="V71" s="144"/>
      <c r="W71" s="144"/>
    </row>
    <row r="72" spans="2:23" x14ac:dyDescent="0.25">
      <c r="C72" s="3" t="s">
        <v>614</v>
      </c>
      <c r="D72" s="192">
        <v>0.28499999999999998</v>
      </c>
      <c r="E72" s="179">
        <v>0.2580872011251758</v>
      </c>
      <c r="M72" s="153"/>
      <c r="N72" s="144"/>
      <c r="O72" s="144"/>
      <c r="P72" s="144"/>
      <c r="Q72" s="144"/>
      <c r="R72" s="144"/>
      <c r="S72" s="144"/>
      <c r="T72" s="144"/>
      <c r="U72" s="144"/>
      <c r="V72" s="144"/>
      <c r="W72" s="144"/>
    </row>
    <row r="73" spans="2:23" x14ac:dyDescent="0.25">
      <c r="C73" s="3" t="s">
        <v>616</v>
      </c>
      <c r="D73" s="192">
        <v>0.70299999999999996</v>
      </c>
      <c r="E73" s="179">
        <v>0.74824191279887486</v>
      </c>
      <c r="M73" s="144"/>
      <c r="N73" s="144"/>
      <c r="O73" s="144"/>
      <c r="P73" s="144"/>
      <c r="Q73" s="149"/>
      <c r="R73" s="144"/>
      <c r="S73" s="144"/>
      <c r="T73" s="144"/>
      <c r="U73" s="144"/>
      <c r="V73" s="144"/>
      <c r="W73" s="144"/>
    </row>
    <row r="74" spans="2:23" x14ac:dyDescent="0.25">
      <c r="D74" s="3" t="s">
        <v>102</v>
      </c>
      <c r="H74" s="3" t="s">
        <v>101</v>
      </c>
      <c r="M74" s="144"/>
      <c r="N74" s="144"/>
      <c r="O74" s="144"/>
      <c r="P74" s="144"/>
      <c r="Q74" s="149"/>
      <c r="R74" s="144"/>
      <c r="S74" s="144"/>
      <c r="T74" s="144"/>
      <c r="U74" s="144"/>
      <c r="V74" s="144"/>
      <c r="W74" s="144"/>
    </row>
    <row r="75" spans="2:23" x14ac:dyDescent="0.25">
      <c r="B75" s="3" t="s">
        <v>617</v>
      </c>
      <c r="D75" s="3">
        <v>1377</v>
      </c>
      <c r="G75" s="3" t="s">
        <v>128</v>
      </c>
      <c r="H75" s="3">
        <v>1422</v>
      </c>
      <c r="M75" s="144"/>
      <c r="N75" s="144"/>
      <c r="O75" s="144"/>
      <c r="P75" s="144"/>
      <c r="Q75" s="144"/>
      <c r="R75" s="144"/>
      <c r="S75" s="144"/>
      <c r="T75" s="144"/>
      <c r="U75" s="144"/>
      <c r="V75" s="144"/>
      <c r="W75" s="144"/>
    </row>
    <row r="76" spans="2:23" x14ac:dyDescent="0.25">
      <c r="B76" s="3" t="s">
        <v>618</v>
      </c>
      <c r="D76" s="3">
        <v>968</v>
      </c>
      <c r="E76" s="3">
        <f>D76/D$75</f>
        <v>0.70297748729121279</v>
      </c>
      <c r="G76" s="3" t="s">
        <v>618</v>
      </c>
      <c r="H76" s="3">
        <v>1064</v>
      </c>
      <c r="I76" s="192">
        <f>H76/1422</f>
        <v>0.74824191279887486</v>
      </c>
      <c r="M76" s="144"/>
      <c r="N76" s="144"/>
      <c r="O76" s="151"/>
      <c r="P76" s="144"/>
      <c r="Q76" s="144"/>
      <c r="R76" s="144"/>
      <c r="S76" s="144"/>
      <c r="T76" s="151"/>
      <c r="U76" s="144"/>
      <c r="V76" s="144"/>
      <c r="W76" s="144"/>
    </row>
    <row r="77" spans="2:23" x14ac:dyDescent="0.25">
      <c r="B77" s="3" t="s">
        <v>619</v>
      </c>
      <c r="D77" s="3">
        <v>209</v>
      </c>
      <c r="E77" s="3">
        <f t="shared" ref="E77:E80" si="3">D77/D$75</f>
        <v>0.15177923021060277</v>
      </c>
      <c r="G77" s="3" t="s">
        <v>619</v>
      </c>
      <c r="H77" s="3">
        <v>186</v>
      </c>
      <c r="I77" s="192">
        <f t="shared" ref="I77:I80" si="4">H77/1422</f>
        <v>0.13080168776371309</v>
      </c>
      <c r="M77" s="144"/>
      <c r="N77" s="144"/>
      <c r="O77" s="144"/>
      <c r="P77" s="144"/>
      <c r="Q77" s="144"/>
      <c r="R77" s="144"/>
      <c r="S77" s="144"/>
      <c r="T77" s="144"/>
      <c r="U77" s="144"/>
      <c r="V77" s="144"/>
      <c r="W77" s="144"/>
    </row>
    <row r="78" spans="2:23" x14ac:dyDescent="0.25">
      <c r="B78" s="144" t="s">
        <v>620</v>
      </c>
      <c r="C78" s="144"/>
      <c r="D78" s="144">
        <v>392</v>
      </c>
      <c r="E78" s="3">
        <f t="shared" si="3"/>
        <v>0.28467683369644153</v>
      </c>
      <c r="F78" s="144"/>
      <c r="G78" s="144" t="s">
        <v>620</v>
      </c>
      <c r="H78" s="144">
        <v>367</v>
      </c>
      <c r="I78" s="192">
        <f t="shared" si="4"/>
        <v>0.2580872011251758</v>
      </c>
      <c r="M78" s="144"/>
      <c r="N78" s="144"/>
      <c r="O78" s="144"/>
      <c r="P78" s="144"/>
      <c r="Q78" s="144"/>
      <c r="R78" s="130"/>
      <c r="S78" s="144"/>
      <c r="T78" s="144"/>
      <c r="U78" s="144"/>
      <c r="V78" s="193"/>
      <c r="W78" s="144"/>
    </row>
    <row r="79" spans="2:23" x14ac:dyDescent="0.25">
      <c r="B79" s="144" t="s">
        <v>621</v>
      </c>
      <c r="C79" s="144"/>
      <c r="D79" s="144">
        <v>3</v>
      </c>
      <c r="E79" s="3">
        <f t="shared" si="3"/>
        <v>2.1786492374727671E-3</v>
      </c>
      <c r="F79" s="144"/>
      <c r="G79" s="144" t="s">
        <v>621</v>
      </c>
      <c r="H79" s="144">
        <v>4</v>
      </c>
      <c r="I79" s="192">
        <f t="shared" si="4"/>
        <v>2.8129395218002813E-3</v>
      </c>
      <c r="M79" s="144"/>
      <c r="N79" s="144"/>
      <c r="O79" s="144"/>
      <c r="P79" s="144"/>
      <c r="Q79" s="144"/>
      <c r="R79" s="130"/>
      <c r="S79" s="144"/>
      <c r="T79" s="144"/>
      <c r="U79" s="144"/>
      <c r="V79" s="193"/>
      <c r="W79" s="144"/>
    </row>
    <row r="80" spans="2:23" x14ac:dyDescent="0.25">
      <c r="B80" s="144" t="s">
        <v>184</v>
      </c>
      <c r="C80" s="144"/>
      <c r="D80" s="144">
        <v>46</v>
      </c>
      <c r="E80" s="3">
        <f t="shared" si="3"/>
        <v>3.3405954974582423E-2</v>
      </c>
      <c r="F80" s="144"/>
      <c r="G80" s="144" t="s">
        <v>184</v>
      </c>
      <c r="H80" s="144">
        <v>55</v>
      </c>
      <c r="I80" s="192">
        <f t="shared" si="4"/>
        <v>3.867791842475387E-2</v>
      </c>
      <c r="M80" s="144"/>
      <c r="N80" s="153"/>
      <c r="O80" s="144"/>
      <c r="P80" s="144"/>
      <c r="Q80" s="144"/>
      <c r="R80" s="130"/>
      <c r="S80" s="144"/>
      <c r="T80" s="144"/>
      <c r="U80" s="144"/>
      <c r="V80" s="193"/>
      <c r="W80" s="144"/>
    </row>
    <row r="81" spans="1:23" x14ac:dyDescent="0.25">
      <c r="M81" s="144"/>
      <c r="N81" s="321"/>
      <c r="O81" s="144"/>
      <c r="P81" s="144"/>
      <c r="Q81" s="144"/>
      <c r="R81" s="130"/>
      <c r="S81" s="144"/>
      <c r="T81" s="144"/>
      <c r="U81" s="144"/>
      <c r="V81" s="193"/>
      <c r="W81" s="144"/>
    </row>
    <row r="82" spans="1:23" x14ac:dyDescent="0.25">
      <c r="M82" s="144"/>
      <c r="N82" s="144"/>
      <c r="O82" s="144"/>
      <c r="P82" s="144"/>
      <c r="Q82" s="144"/>
      <c r="R82" s="130"/>
      <c r="S82" s="144"/>
      <c r="T82" s="144"/>
      <c r="U82" s="144"/>
      <c r="V82" s="193"/>
      <c r="W82" s="144"/>
    </row>
    <row r="83" spans="1:23" x14ac:dyDescent="0.25">
      <c r="M83" s="144"/>
      <c r="N83" s="144"/>
      <c r="O83" s="144"/>
      <c r="P83" s="144"/>
      <c r="Q83" s="144"/>
      <c r="R83" s="144"/>
      <c r="S83" s="144"/>
      <c r="T83" s="144"/>
      <c r="U83" s="144"/>
      <c r="V83" s="144"/>
      <c r="W83" s="144"/>
    </row>
    <row r="88" spans="1:23" x14ac:dyDescent="0.25">
      <c r="A88" s="27" t="s">
        <v>557</v>
      </c>
    </row>
    <row r="89" spans="1:23" x14ac:dyDescent="0.25">
      <c r="A89" s="97" t="s">
        <v>737</v>
      </c>
    </row>
  </sheetData>
  <mergeCells count="6">
    <mergeCell ref="B18:B19"/>
    <mergeCell ref="C18:C19"/>
    <mergeCell ref="D18:D19"/>
    <mergeCell ref="A44:A45"/>
    <mergeCell ref="B44:B45"/>
    <mergeCell ref="C44:C45"/>
  </mergeCells>
  <hyperlinks>
    <hyperlink ref="A2" location="TOC!A1" display="Return to Table of Contents"/>
  </hyperlinks>
  <pageMargins left="0.25" right="0.25" top="0.75" bottom="0.75" header="0.3" footer="0.3"/>
  <pageSetup scale="74" fitToHeight="0" orientation="portrait" r:id="rId1"/>
  <headerFooter>
    <oddHeader>&amp;L2011-12 and 2012-13 &amp;"Arial,Italic"Survey of Allied Dental Education&amp;"Arial,Regular"
Report 2: Dental Assisting Education Programs</oddHeader>
  </headerFooter>
  <rowBreaks count="1" manualBreakCount="1">
    <brk id="61" max="11"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2"/>
  <sheetViews>
    <sheetView zoomScaleNormal="100" zoomScaleSheetLayoutView="100" workbookViewId="0">
      <pane ySplit="5" topLeftCell="A6" activePane="bottomLeft" state="frozen"/>
      <selection pane="bottomLeft"/>
    </sheetView>
  </sheetViews>
  <sheetFormatPr defaultColWidth="9.109375" defaultRowHeight="13.2" x14ac:dyDescent="0.25"/>
  <cols>
    <col min="1" max="1" width="5.88671875" style="3" customWidth="1"/>
    <col min="2" max="2" width="56" style="3" bestFit="1" customWidth="1"/>
    <col min="3" max="3" width="10.5546875" style="210" customWidth="1"/>
    <col min="4" max="4" width="9.5546875" style="210" customWidth="1"/>
    <col min="5" max="5" width="11.5546875" style="210" customWidth="1"/>
    <col min="6" max="6" width="10.33203125" style="210" customWidth="1"/>
    <col min="7" max="7" width="11.33203125" style="210" customWidth="1"/>
    <col min="8" max="8" width="10.44140625" style="210" customWidth="1"/>
    <col min="9" max="16384" width="9.109375" style="3"/>
  </cols>
  <sheetData>
    <row r="1" spans="1:8" x14ac:dyDescent="0.25">
      <c r="A1" s="176" t="s">
        <v>145</v>
      </c>
    </row>
    <row r="2" spans="1:8" x14ac:dyDescent="0.25">
      <c r="A2" s="408" t="s">
        <v>10</v>
      </c>
      <c r="B2" s="408"/>
    </row>
    <row r="3" spans="1:8" x14ac:dyDescent="0.25">
      <c r="A3" s="36"/>
      <c r="B3" s="36"/>
      <c r="C3" s="435" t="s">
        <v>658</v>
      </c>
      <c r="D3" s="435"/>
      <c r="E3" s="435"/>
      <c r="F3" s="436" t="s">
        <v>659</v>
      </c>
      <c r="G3" s="437"/>
      <c r="H3" s="437"/>
    </row>
    <row r="4" spans="1:8" ht="8.25" customHeight="1" x14ac:dyDescent="0.25">
      <c r="A4" s="36"/>
      <c r="B4" s="36"/>
      <c r="C4" s="438" t="s">
        <v>660</v>
      </c>
      <c r="D4" s="438" t="s">
        <v>661</v>
      </c>
      <c r="E4" s="438" t="s">
        <v>662</v>
      </c>
      <c r="F4" s="439" t="s">
        <v>660</v>
      </c>
      <c r="G4" s="440" t="s">
        <v>661</v>
      </c>
      <c r="H4" s="440" t="s">
        <v>662</v>
      </c>
    </row>
    <row r="5" spans="1:8" ht="18" customHeight="1" x14ac:dyDescent="0.25">
      <c r="A5" s="372" t="s">
        <v>178</v>
      </c>
      <c r="B5" s="36" t="s">
        <v>663</v>
      </c>
      <c r="C5" s="438"/>
      <c r="D5" s="438"/>
      <c r="E5" s="438"/>
      <c r="F5" s="439"/>
      <c r="G5" s="440"/>
      <c r="H5" s="440"/>
    </row>
    <row r="6" spans="1:8" s="14" customFormat="1" ht="14.25" customHeight="1" x14ac:dyDescent="0.25">
      <c r="A6" s="210" t="s">
        <v>44</v>
      </c>
      <c r="B6" s="14" t="s">
        <v>215</v>
      </c>
      <c r="C6" s="210">
        <v>1</v>
      </c>
      <c r="D6" s="210">
        <v>5</v>
      </c>
      <c r="E6" s="210">
        <v>6</v>
      </c>
      <c r="F6" s="211">
        <v>1</v>
      </c>
      <c r="G6" s="212">
        <v>4</v>
      </c>
      <c r="H6" s="212">
        <v>5</v>
      </c>
    </row>
    <row r="7" spans="1:8" s="14" customFormat="1" ht="14.25" customHeight="1" x14ac:dyDescent="0.25">
      <c r="A7" s="210" t="s">
        <v>44</v>
      </c>
      <c r="B7" s="14" t="s">
        <v>285</v>
      </c>
      <c r="C7" s="210">
        <v>2</v>
      </c>
      <c r="D7" s="210">
        <v>2</v>
      </c>
      <c r="E7" s="210">
        <v>4</v>
      </c>
      <c r="F7" s="211">
        <v>2</v>
      </c>
      <c r="G7" s="212">
        <v>2</v>
      </c>
      <c r="H7" s="212">
        <v>4</v>
      </c>
    </row>
    <row r="8" spans="1:8" s="14" customFormat="1" ht="14.25" customHeight="1" x14ac:dyDescent="0.25">
      <c r="A8" s="210" t="s">
        <v>44</v>
      </c>
      <c r="B8" s="14" t="s">
        <v>286</v>
      </c>
      <c r="C8" s="210">
        <v>1</v>
      </c>
      <c r="D8" s="210">
        <v>4</v>
      </c>
      <c r="E8" s="210">
        <v>5</v>
      </c>
      <c r="F8" s="211">
        <v>1</v>
      </c>
      <c r="G8" s="212">
        <v>4</v>
      </c>
      <c r="H8" s="212">
        <v>5</v>
      </c>
    </row>
    <row r="9" spans="1:8" s="14" customFormat="1" ht="14.25" customHeight="1" x14ac:dyDescent="0.25">
      <c r="A9" s="210" t="s">
        <v>44</v>
      </c>
      <c r="B9" s="14" t="s">
        <v>287</v>
      </c>
      <c r="C9" s="210">
        <v>1</v>
      </c>
      <c r="D9" s="210">
        <v>1</v>
      </c>
      <c r="E9" s="210">
        <v>2</v>
      </c>
      <c r="F9" s="211">
        <v>1</v>
      </c>
      <c r="G9" s="212">
        <v>1</v>
      </c>
      <c r="H9" s="212">
        <v>2</v>
      </c>
    </row>
    <row r="10" spans="1:8" s="14" customFormat="1" ht="14.25" customHeight="1" x14ac:dyDescent="0.25">
      <c r="A10" s="210" t="s">
        <v>44</v>
      </c>
      <c r="B10" s="14" t="s">
        <v>288</v>
      </c>
      <c r="C10" s="210">
        <v>1</v>
      </c>
      <c r="D10" s="210">
        <v>2</v>
      </c>
      <c r="E10" s="210">
        <v>3</v>
      </c>
      <c r="F10" s="211">
        <v>1</v>
      </c>
      <c r="G10" s="212">
        <v>2</v>
      </c>
      <c r="H10" s="212">
        <v>3</v>
      </c>
    </row>
    <row r="11" spans="1:8" s="14" customFormat="1" ht="14.25" customHeight="1" x14ac:dyDescent="0.25">
      <c r="A11" s="210" t="s">
        <v>44</v>
      </c>
      <c r="B11" s="14" t="s">
        <v>187</v>
      </c>
      <c r="C11" s="210">
        <v>5</v>
      </c>
      <c r="D11" s="210">
        <v>0</v>
      </c>
      <c r="E11" s="210">
        <v>5</v>
      </c>
      <c r="F11" s="211">
        <v>5</v>
      </c>
      <c r="G11" s="212">
        <v>0</v>
      </c>
      <c r="H11" s="212">
        <v>5</v>
      </c>
    </row>
    <row r="12" spans="1:8" s="14" customFormat="1" ht="14.25" customHeight="1" x14ac:dyDescent="0.25">
      <c r="A12" s="210" t="s">
        <v>46</v>
      </c>
      <c r="B12" s="14" t="s">
        <v>289</v>
      </c>
      <c r="C12" s="210">
        <v>2</v>
      </c>
      <c r="D12" s="210">
        <v>1</v>
      </c>
      <c r="E12" s="210">
        <v>3</v>
      </c>
      <c r="F12" s="211">
        <v>2</v>
      </c>
      <c r="G12" s="212">
        <v>1</v>
      </c>
      <c r="H12" s="212">
        <v>3</v>
      </c>
    </row>
    <row r="13" spans="1:8" s="14" customFormat="1" ht="14.25" customHeight="1" x14ac:dyDescent="0.25">
      <c r="A13" s="210" t="s">
        <v>48</v>
      </c>
      <c r="B13" s="14" t="s">
        <v>189</v>
      </c>
      <c r="C13" s="210">
        <v>3</v>
      </c>
      <c r="D13" s="210">
        <v>6</v>
      </c>
      <c r="E13" s="210">
        <v>9</v>
      </c>
      <c r="F13" s="211">
        <v>3</v>
      </c>
      <c r="G13" s="212">
        <v>5</v>
      </c>
      <c r="H13" s="212">
        <v>8</v>
      </c>
    </row>
    <row r="14" spans="1:8" s="14" customFormat="1" ht="14.25" customHeight="1" x14ac:dyDescent="0.25">
      <c r="A14" s="210" t="s">
        <v>48</v>
      </c>
      <c r="B14" s="14" t="s">
        <v>190</v>
      </c>
      <c r="C14" s="210">
        <v>2</v>
      </c>
      <c r="D14" s="210">
        <v>0</v>
      </c>
      <c r="E14" s="210">
        <v>2</v>
      </c>
      <c r="F14" s="211">
        <v>2</v>
      </c>
      <c r="G14" s="212">
        <v>1</v>
      </c>
      <c r="H14" s="212">
        <v>3</v>
      </c>
    </row>
    <row r="15" spans="1:8" s="14" customFormat="1" ht="14.25" customHeight="1" x14ac:dyDescent="0.25">
      <c r="A15" s="210" t="s">
        <v>48</v>
      </c>
      <c r="B15" s="14" t="s">
        <v>191</v>
      </c>
      <c r="C15" s="210">
        <v>1</v>
      </c>
      <c r="D15" s="210">
        <v>7</v>
      </c>
      <c r="E15" s="210">
        <v>8</v>
      </c>
      <c r="F15" s="211">
        <v>1</v>
      </c>
      <c r="G15" s="212">
        <v>7</v>
      </c>
      <c r="H15" s="212">
        <v>8</v>
      </c>
    </row>
    <row r="16" spans="1:8" s="14" customFormat="1" ht="14.25" customHeight="1" x14ac:dyDescent="0.25">
      <c r="A16" s="210" t="s">
        <v>50</v>
      </c>
      <c r="B16" s="14" t="s">
        <v>290</v>
      </c>
      <c r="C16" s="210">
        <v>1</v>
      </c>
      <c r="D16" s="210">
        <v>1</v>
      </c>
      <c r="E16" s="210">
        <v>2</v>
      </c>
      <c r="F16" s="211">
        <v>1</v>
      </c>
      <c r="G16" s="212">
        <v>1</v>
      </c>
      <c r="H16" s="212">
        <v>2</v>
      </c>
    </row>
    <row r="17" spans="1:8" s="14" customFormat="1" ht="14.25" customHeight="1" x14ac:dyDescent="0.25">
      <c r="A17" s="210" t="s">
        <v>50</v>
      </c>
      <c r="B17" s="14" t="s">
        <v>291</v>
      </c>
      <c r="C17" s="210">
        <v>2</v>
      </c>
      <c r="D17" s="210">
        <v>1</v>
      </c>
      <c r="E17" s="210">
        <v>3</v>
      </c>
      <c r="F17" s="211">
        <v>2</v>
      </c>
      <c r="G17" s="212">
        <v>1</v>
      </c>
      <c r="H17" s="212">
        <v>3</v>
      </c>
    </row>
    <row r="18" spans="1:8" s="14" customFormat="1" ht="14.25" customHeight="1" x14ac:dyDescent="0.25">
      <c r="A18" s="210" t="s">
        <v>52</v>
      </c>
      <c r="B18" s="14" t="s">
        <v>192</v>
      </c>
      <c r="C18" s="210">
        <v>2</v>
      </c>
      <c r="D18" s="210">
        <v>4</v>
      </c>
      <c r="E18" s="210">
        <v>6</v>
      </c>
      <c r="F18" s="211">
        <v>2</v>
      </c>
      <c r="G18" s="212">
        <v>3</v>
      </c>
      <c r="H18" s="212">
        <v>5</v>
      </c>
    </row>
    <row r="19" spans="1:8" s="14" customFormat="1" ht="14.25" customHeight="1" x14ac:dyDescent="0.25">
      <c r="A19" s="210" t="s">
        <v>52</v>
      </c>
      <c r="B19" s="14" t="s">
        <v>292</v>
      </c>
      <c r="C19" s="210">
        <v>2</v>
      </c>
      <c r="D19" s="210">
        <v>4</v>
      </c>
      <c r="E19" s="210">
        <v>6</v>
      </c>
      <c r="F19" s="211">
        <v>2</v>
      </c>
      <c r="G19" s="212">
        <v>3</v>
      </c>
      <c r="H19" s="212">
        <v>5</v>
      </c>
    </row>
    <row r="20" spans="1:8" s="14" customFormat="1" ht="14.25" customHeight="1" x14ac:dyDescent="0.25">
      <c r="A20" s="210" t="s">
        <v>52</v>
      </c>
      <c r="B20" s="14" t="s">
        <v>293</v>
      </c>
      <c r="C20" s="210">
        <v>2</v>
      </c>
      <c r="D20" s="210">
        <v>3</v>
      </c>
      <c r="E20" s="210">
        <v>5</v>
      </c>
      <c r="F20" s="211">
        <v>2</v>
      </c>
      <c r="G20" s="212">
        <v>3</v>
      </c>
      <c r="H20" s="212">
        <v>5</v>
      </c>
    </row>
    <row r="21" spans="1:8" s="14" customFormat="1" ht="14.25" customHeight="1" x14ac:dyDescent="0.25">
      <c r="A21" s="210" t="s">
        <v>52</v>
      </c>
      <c r="B21" s="14" t="s">
        <v>294</v>
      </c>
      <c r="C21" s="210">
        <v>1</v>
      </c>
      <c r="D21" s="210">
        <v>3</v>
      </c>
      <c r="E21" s="210">
        <v>4</v>
      </c>
      <c r="F21" s="211">
        <v>1</v>
      </c>
      <c r="G21" s="212">
        <v>3</v>
      </c>
      <c r="H21" s="212">
        <v>4</v>
      </c>
    </row>
    <row r="22" spans="1:8" s="14" customFormat="1" ht="14.25" customHeight="1" x14ac:dyDescent="0.25">
      <c r="A22" s="210" t="s">
        <v>52</v>
      </c>
      <c r="B22" s="14" t="s">
        <v>295</v>
      </c>
      <c r="C22" s="210">
        <v>1</v>
      </c>
      <c r="D22" s="210">
        <v>4</v>
      </c>
      <c r="E22" s="210">
        <v>5</v>
      </c>
      <c r="F22" s="211">
        <v>1</v>
      </c>
      <c r="G22" s="212">
        <v>4</v>
      </c>
      <c r="H22" s="212">
        <v>5</v>
      </c>
    </row>
    <row r="23" spans="1:8" s="14" customFormat="1" ht="14.25" customHeight="1" x14ac:dyDescent="0.25">
      <c r="A23" s="210" t="s">
        <v>52</v>
      </c>
      <c r="B23" s="14" t="s">
        <v>296</v>
      </c>
      <c r="C23" s="210">
        <v>1</v>
      </c>
      <c r="D23" s="210">
        <v>4</v>
      </c>
      <c r="E23" s="210">
        <v>5</v>
      </c>
      <c r="F23" s="211">
        <v>1</v>
      </c>
      <c r="G23" s="212">
        <v>4</v>
      </c>
      <c r="H23" s="212">
        <v>5</v>
      </c>
    </row>
    <row r="24" spans="1:8" s="14" customFormat="1" ht="14.25" customHeight="1" x14ac:dyDescent="0.25">
      <c r="A24" s="210" t="s">
        <v>52</v>
      </c>
      <c r="B24" s="14" t="s">
        <v>297</v>
      </c>
      <c r="C24" s="210">
        <v>1</v>
      </c>
      <c r="D24" s="210">
        <v>5</v>
      </c>
      <c r="E24" s="210">
        <v>6</v>
      </c>
      <c r="F24" s="211">
        <v>1</v>
      </c>
      <c r="G24" s="212">
        <v>3</v>
      </c>
      <c r="H24" s="212">
        <v>4</v>
      </c>
    </row>
    <row r="25" spans="1:8" s="14" customFormat="1" ht="14.25" customHeight="1" x14ac:dyDescent="0.25">
      <c r="A25" s="210" t="s">
        <v>52</v>
      </c>
      <c r="B25" s="14" t="s">
        <v>298</v>
      </c>
      <c r="C25" s="210">
        <v>1</v>
      </c>
      <c r="D25" s="210">
        <v>4</v>
      </c>
      <c r="E25" s="210">
        <v>5</v>
      </c>
      <c r="F25" s="211">
        <v>1</v>
      </c>
      <c r="G25" s="212">
        <v>4</v>
      </c>
      <c r="H25" s="212">
        <v>5</v>
      </c>
    </row>
    <row r="26" spans="1:8" s="14" customFormat="1" ht="14.25" customHeight="1" x14ac:dyDescent="0.25">
      <c r="A26" s="210" t="s">
        <v>52</v>
      </c>
      <c r="B26" s="14" t="s">
        <v>299</v>
      </c>
      <c r="C26" s="210">
        <v>1</v>
      </c>
      <c r="D26" s="210">
        <v>2</v>
      </c>
      <c r="E26" s="210">
        <v>3</v>
      </c>
      <c r="F26" s="211">
        <v>1</v>
      </c>
      <c r="G26" s="212">
        <v>0</v>
      </c>
      <c r="H26" s="212">
        <v>1</v>
      </c>
    </row>
    <row r="27" spans="1:8" s="14" customFormat="1" ht="14.25" customHeight="1" x14ac:dyDescent="0.25">
      <c r="A27" s="210" t="s">
        <v>52</v>
      </c>
      <c r="B27" s="14" t="s">
        <v>193</v>
      </c>
      <c r="C27" s="210">
        <v>1</v>
      </c>
      <c r="D27" s="210">
        <v>3</v>
      </c>
      <c r="E27" s="210">
        <v>4</v>
      </c>
      <c r="F27" s="211">
        <v>1</v>
      </c>
      <c r="G27" s="212">
        <v>3</v>
      </c>
      <c r="H27" s="212">
        <v>4</v>
      </c>
    </row>
    <row r="28" spans="1:8" s="14" customFormat="1" ht="14.25" customHeight="1" x14ac:dyDescent="0.25">
      <c r="A28" s="210" t="s">
        <v>52</v>
      </c>
      <c r="B28" s="14" t="s">
        <v>194</v>
      </c>
      <c r="C28" s="210">
        <v>2</v>
      </c>
      <c r="D28" s="210">
        <v>4</v>
      </c>
      <c r="E28" s="210">
        <v>6</v>
      </c>
      <c r="F28" s="211">
        <v>2</v>
      </c>
      <c r="G28" s="212">
        <v>4</v>
      </c>
      <c r="H28" s="212">
        <v>6</v>
      </c>
    </row>
    <row r="29" spans="1:8" s="14" customFormat="1" ht="14.25" customHeight="1" x14ac:dyDescent="0.25">
      <c r="A29" s="210" t="s">
        <v>52</v>
      </c>
      <c r="B29" s="14" t="s">
        <v>195</v>
      </c>
      <c r="C29" s="210">
        <v>2</v>
      </c>
      <c r="D29" s="210">
        <v>5</v>
      </c>
      <c r="E29" s="210">
        <v>7</v>
      </c>
      <c r="F29" s="211">
        <v>2</v>
      </c>
      <c r="G29" s="212">
        <v>7</v>
      </c>
      <c r="H29" s="212">
        <v>9</v>
      </c>
    </row>
    <row r="30" spans="1:8" s="14" customFormat="1" ht="14.25" customHeight="1" x14ac:dyDescent="0.25">
      <c r="A30" s="210" t="s">
        <v>52</v>
      </c>
      <c r="B30" s="14" t="s">
        <v>300</v>
      </c>
      <c r="C30" s="210">
        <v>1</v>
      </c>
      <c r="D30" s="210">
        <v>1</v>
      </c>
      <c r="E30" s="210">
        <v>2</v>
      </c>
      <c r="F30" s="211">
        <v>1</v>
      </c>
      <c r="G30" s="212">
        <v>1</v>
      </c>
      <c r="H30" s="212">
        <v>2</v>
      </c>
    </row>
    <row r="31" spans="1:8" s="14" customFormat="1" ht="14.25" customHeight="1" x14ac:dyDescent="0.25">
      <c r="A31" s="210" t="s">
        <v>52</v>
      </c>
      <c r="B31" s="14" t="s">
        <v>301</v>
      </c>
      <c r="C31" s="210">
        <v>6</v>
      </c>
      <c r="D31" s="210">
        <v>3</v>
      </c>
      <c r="E31" s="210">
        <v>9</v>
      </c>
      <c r="F31" s="211">
        <v>7</v>
      </c>
      <c r="G31" s="212">
        <v>2</v>
      </c>
      <c r="H31" s="212">
        <v>9</v>
      </c>
    </row>
    <row r="32" spans="1:8" s="14" customFormat="1" ht="14.25" customHeight="1" x14ac:dyDescent="0.25">
      <c r="A32" s="210" t="s">
        <v>52</v>
      </c>
      <c r="B32" s="14" t="s">
        <v>302</v>
      </c>
      <c r="C32" s="210">
        <v>4</v>
      </c>
      <c r="D32" s="210">
        <v>4</v>
      </c>
      <c r="E32" s="210">
        <v>8</v>
      </c>
      <c r="F32" s="211">
        <v>5</v>
      </c>
      <c r="G32" s="212">
        <v>2</v>
      </c>
      <c r="H32" s="212">
        <v>7</v>
      </c>
    </row>
    <row r="33" spans="1:8" s="14" customFormat="1" ht="14.25" customHeight="1" x14ac:dyDescent="0.25">
      <c r="A33" s="210" t="s">
        <v>52</v>
      </c>
      <c r="B33" s="14" t="s">
        <v>303</v>
      </c>
      <c r="C33" s="210">
        <v>4</v>
      </c>
      <c r="D33" s="210">
        <v>4</v>
      </c>
      <c r="E33" s="210">
        <v>8</v>
      </c>
      <c r="F33" s="211">
        <v>5</v>
      </c>
      <c r="G33" s="212">
        <v>3</v>
      </c>
      <c r="H33" s="212">
        <v>8</v>
      </c>
    </row>
    <row r="34" spans="1:8" s="14" customFormat="1" ht="14.25" customHeight="1" x14ac:dyDescent="0.25">
      <c r="A34" s="210" t="s">
        <v>52</v>
      </c>
      <c r="B34" s="14" t="s">
        <v>644</v>
      </c>
      <c r="C34" s="210">
        <v>2</v>
      </c>
      <c r="D34" s="210">
        <v>2</v>
      </c>
      <c r="E34" s="210">
        <v>4</v>
      </c>
      <c r="F34" s="211">
        <v>1</v>
      </c>
      <c r="G34" s="212">
        <v>5</v>
      </c>
      <c r="H34" s="212">
        <v>6</v>
      </c>
    </row>
    <row r="35" spans="1:8" s="14" customFormat="1" ht="14.25" customHeight="1" x14ac:dyDescent="0.25">
      <c r="A35" s="210" t="s">
        <v>52</v>
      </c>
      <c r="B35" s="14" t="s">
        <v>304</v>
      </c>
      <c r="C35" s="210">
        <v>1</v>
      </c>
      <c r="D35" s="210">
        <v>2</v>
      </c>
      <c r="E35" s="210">
        <v>3</v>
      </c>
      <c r="F35" s="211">
        <v>1</v>
      </c>
      <c r="G35" s="212">
        <v>2</v>
      </c>
      <c r="H35" s="212">
        <v>3</v>
      </c>
    </row>
    <row r="36" spans="1:8" s="14" customFormat="1" ht="14.25" customHeight="1" x14ac:dyDescent="0.25">
      <c r="A36" s="210" t="s">
        <v>52</v>
      </c>
      <c r="B36" s="14" t="s">
        <v>305</v>
      </c>
      <c r="C36" s="210">
        <v>2</v>
      </c>
      <c r="D36" s="210">
        <v>2</v>
      </c>
      <c r="E36" s="210">
        <v>4</v>
      </c>
      <c r="F36" s="211">
        <v>2</v>
      </c>
      <c r="G36" s="212">
        <v>2</v>
      </c>
      <c r="H36" s="212">
        <v>4</v>
      </c>
    </row>
    <row r="37" spans="1:8" s="14" customFormat="1" ht="14.25" customHeight="1" x14ac:dyDescent="0.25">
      <c r="A37" s="210" t="s">
        <v>52</v>
      </c>
      <c r="B37" s="14" t="s">
        <v>196</v>
      </c>
      <c r="C37" s="210">
        <v>2</v>
      </c>
      <c r="D37" s="210">
        <v>5</v>
      </c>
      <c r="E37" s="210">
        <v>7</v>
      </c>
      <c r="F37" s="211">
        <v>2</v>
      </c>
      <c r="G37" s="212">
        <v>4</v>
      </c>
      <c r="H37" s="212">
        <v>6</v>
      </c>
    </row>
    <row r="38" spans="1:8" s="14" customFormat="1" ht="14.25" customHeight="1" x14ac:dyDescent="0.25">
      <c r="A38" s="210" t="s">
        <v>52</v>
      </c>
      <c r="B38" s="14" t="s">
        <v>197</v>
      </c>
      <c r="C38" s="210">
        <v>1</v>
      </c>
      <c r="D38" s="210">
        <v>7</v>
      </c>
      <c r="E38" s="210">
        <v>8</v>
      </c>
      <c r="F38" s="211">
        <v>2</v>
      </c>
      <c r="G38" s="212">
        <v>3</v>
      </c>
      <c r="H38" s="212">
        <v>5</v>
      </c>
    </row>
    <row r="39" spans="1:8" s="14" customFormat="1" ht="14.25" customHeight="1" x14ac:dyDescent="0.25">
      <c r="A39" s="210" t="s">
        <v>52</v>
      </c>
      <c r="B39" s="14" t="s">
        <v>306</v>
      </c>
      <c r="C39" s="210">
        <v>1</v>
      </c>
      <c r="D39" s="210">
        <v>4</v>
      </c>
      <c r="E39" s="210">
        <v>5</v>
      </c>
      <c r="F39" s="211">
        <v>1</v>
      </c>
      <c r="G39" s="212">
        <v>4</v>
      </c>
      <c r="H39" s="212">
        <v>5</v>
      </c>
    </row>
    <row r="40" spans="1:8" s="14" customFormat="1" ht="14.25" customHeight="1" x14ac:dyDescent="0.25">
      <c r="A40" s="210" t="s">
        <v>52</v>
      </c>
      <c r="B40" s="14" t="s">
        <v>307</v>
      </c>
      <c r="C40" s="210">
        <v>3</v>
      </c>
      <c r="D40" s="210">
        <v>5</v>
      </c>
      <c r="E40" s="210">
        <v>8</v>
      </c>
      <c r="F40" s="211">
        <v>3</v>
      </c>
      <c r="G40" s="212">
        <v>7</v>
      </c>
      <c r="H40" s="212">
        <v>10</v>
      </c>
    </row>
    <row r="41" spans="1:8" s="14" customFormat="1" ht="14.25" customHeight="1" x14ac:dyDescent="0.25">
      <c r="A41" s="210" t="s">
        <v>52</v>
      </c>
      <c r="B41" s="14" t="s">
        <v>198</v>
      </c>
      <c r="C41" s="210">
        <v>1</v>
      </c>
      <c r="D41" s="210">
        <v>5</v>
      </c>
      <c r="E41" s="210">
        <v>6</v>
      </c>
      <c r="F41" s="211">
        <v>1</v>
      </c>
      <c r="G41" s="212">
        <v>7</v>
      </c>
      <c r="H41" s="212">
        <v>8</v>
      </c>
    </row>
    <row r="42" spans="1:8" s="14" customFormat="1" ht="14.25" customHeight="1" x14ac:dyDescent="0.25">
      <c r="A42" s="210" t="s">
        <v>54</v>
      </c>
      <c r="B42" s="14" t="s">
        <v>308</v>
      </c>
      <c r="C42" s="210">
        <v>2</v>
      </c>
      <c r="D42" s="210">
        <v>5</v>
      </c>
      <c r="E42" s="210">
        <v>7</v>
      </c>
      <c r="F42" s="211">
        <v>2</v>
      </c>
      <c r="G42" s="212">
        <v>7</v>
      </c>
      <c r="H42" s="212">
        <v>9</v>
      </c>
    </row>
    <row r="43" spans="1:8" s="14" customFormat="1" ht="14.25" customHeight="1" x14ac:dyDescent="0.25">
      <c r="A43" s="210" t="s">
        <v>54</v>
      </c>
      <c r="B43" s="14" t="s">
        <v>309</v>
      </c>
      <c r="C43" s="210">
        <v>3</v>
      </c>
      <c r="D43" s="210">
        <v>3</v>
      </c>
      <c r="E43" s="210">
        <v>6</v>
      </c>
      <c r="F43" s="211">
        <v>4</v>
      </c>
      <c r="G43" s="212">
        <v>5</v>
      </c>
      <c r="H43" s="212">
        <v>9</v>
      </c>
    </row>
    <row r="44" spans="1:8" s="14" customFormat="1" ht="14.25" customHeight="1" x14ac:dyDescent="0.25">
      <c r="A44" s="210" t="s">
        <v>54</v>
      </c>
      <c r="B44" s="14" t="s">
        <v>310</v>
      </c>
      <c r="C44" s="210">
        <v>2</v>
      </c>
      <c r="D44" s="210">
        <v>2</v>
      </c>
      <c r="E44" s="210">
        <v>4</v>
      </c>
      <c r="F44" s="211">
        <v>2</v>
      </c>
      <c r="G44" s="212">
        <v>2</v>
      </c>
      <c r="H44" s="212">
        <v>4</v>
      </c>
    </row>
    <row r="45" spans="1:8" s="14" customFormat="1" ht="14.25" customHeight="1" x14ac:dyDescent="0.25">
      <c r="A45" s="210" t="s">
        <v>54</v>
      </c>
      <c r="B45" s="14" t="s">
        <v>311</v>
      </c>
      <c r="C45" s="210">
        <v>2</v>
      </c>
      <c r="D45" s="210">
        <v>1</v>
      </c>
      <c r="E45" s="210">
        <v>3</v>
      </c>
      <c r="F45" s="211">
        <v>2</v>
      </c>
      <c r="G45" s="212">
        <v>1</v>
      </c>
      <c r="H45" s="212">
        <v>3</v>
      </c>
    </row>
    <row r="46" spans="1:8" s="14" customFormat="1" ht="14.25" customHeight="1" x14ac:dyDescent="0.25">
      <c r="A46" s="210" t="s">
        <v>54</v>
      </c>
      <c r="B46" s="14" t="s">
        <v>199</v>
      </c>
      <c r="C46" s="210">
        <v>2</v>
      </c>
      <c r="D46" s="210">
        <v>2</v>
      </c>
      <c r="E46" s="210">
        <v>4</v>
      </c>
      <c r="F46" s="211">
        <v>2</v>
      </c>
      <c r="G46" s="212">
        <v>2</v>
      </c>
      <c r="H46" s="212">
        <v>4</v>
      </c>
    </row>
    <row r="47" spans="1:8" s="14" customFormat="1" ht="14.25" customHeight="1" x14ac:dyDescent="0.25">
      <c r="A47" s="210" t="s">
        <v>56</v>
      </c>
      <c r="B47" s="14" t="s">
        <v>312</v>
      </c>
      <c r="C47" s="210">
        <v>1</v>
      </c>
      <c r="D47" s="210">
        <v>1</v>
      </c>
      <c r="E47" s="210">
        <v>2</v>
      </c>
      <c r="F47" s="211">
        <v>1</v>
      </c>
      <c r="G47" s="212">
        <v>1</v>
      </c>
      <c r="H47" s="212">
        <v>2</v>
      </c>
    </row>
    <row r="48" spans="1:8" s="14" customFormat="1" ht="14.25" customHeight="1" x14ac:dyDescent="0.25">
      <c r="A48" s="210" t="s">
        <v>56</v>
      </c>
      <c r="B48" s="14" t="s">
        <v>645</v>
      </c>
      <c r="C48" s="210">
        <v>1</v>
      </c>
      <c r="D48" s="210">
        <v>7</v>
      </c>
      <c r="E48" s="210">
        <v>8</v>
      </c>
      <c r="F48" s="211">
        <v>2</v>
      </c>
      <c r="G48" s="212">
        <v>5</v>
      </c>
      <c r="H48" s="212">
        <v>7</v>
      </c>
    </row>
    <row r="49" spans="1:8" s="14" customFormat="1" ht="14.25" customHeight="1" x14ac:dyDescent="0.25">
      <c r="A49" s="210" t="s">
        <v>56</v>
      </c>
      <c r="B49" s="14" t="s">
        <v>313</v>
      </c>
      <c r="C49" s="210">
        <v>2</v>
      </c>
      <c r="D49" s="210">
        <v>3</v>
      </c>
      <c r="E49" s="210">
        <v>5</v>
      </c>
      <c r="F49" s="211">
        <v>2</v>
      </c>
      <c r="G49" s="212">
        <v>4</v>
      </c>
      <c r="H49" s="212">
        <v>6</v>
      </c>
    </row>
    <row r="50" spans="1:8" s="14" customFormat="1" ht="14.25" customHeight="1" x14ac:dyDescent="0.25">
      <c r="A50" s="210" t="s">
        <v>56</v>
      </c>
      <c r="B50" s="14" t="s">
        <v>314</v>
      </c>
      <c r="C50" s="210">
        <v>1</v>
      </c>
      <c r="D50" s="210">
        <v>1</v>
      </c>
      <c r="E50" s="210">
        <v>2</v>
      </c>
      <c r="F50" s="211">
        <v>1</v>
      </c>
      <c r="G50" s="212">
        <v>1</v>
      </c>
      <c r="H50" s="212">
        <v>2</v>
      </c>
    </row>
    <row r="51" spans="1:8" s="14" customFormat="1" ht="14.25" customHeight="1" x14ac:dyDescent="0.25">
      <c r="A51" s="210" t="s">
        <v>60</v>
      </c>
      <c r="B51" s="14" t="s">
        <v>315</v>
      </c>
      <c r="C51" s="210">
        <v>1</v>
      </c>
      <c r="D51" s="210">
        <v>2</v>
      </c>
      <c r="E51" s="210">
        <v>3</v>
      </c>
      <c r="F51" s="211">
        <v>1</v>
      </c>
      <c r="G51" s="212">
        <v>2</v>
      </c>
      <c r="H51" s="212">
        <v>3</v>
      </c>
    </row>
    <row r="52" spans="1:8" s="14" customFormat="1" ht="14.25" customHeight="1" x14ac:dyDescent="0.25">
      <c r="A52" s="210" t="s">
        <v>60</v>
      </c>
      <c r="B52" s="14" t="s">
        <v>200</v>
      </c>
      <c r="C52" s="210">
        <v>2</v>
      </c>
      <c r="D52" s="210">
        <v>8</v>
      </c>
      <c r="E52" s="210">
        <v>10</v>
      </c>
      <c r="F52" s="211">
        <v>2</v>
      </c>
      <c r="G52" s="212">
        <v>8</v>
      </c>
      <c r="H52" s="212">
        <v>10</v>
      </c>
    </row>
    <row r="53" spans="1:8" s="14" customFormat="1" ht="14.25" customHeight="1" x14ac:dyDescent="0.25">
      <c r="A53" s="210" t="s">
        <v>60</v>
      </c>
      <c r="B53" s="14" t="s">
        <v>201</v>
      </c>
      <c r="C53" s="210">
        <v>1</v>
      </c>
      <c r="D53" s="210">
        <v>8</v>
      </c>
      <c r="E53" s="210">
        <v>9</v>
      </c>
      <c r="F53" s="211">
        <v>1</v>
      </c>
      <c r="G53" s="212">
        <v>9</v>
      </c>
      <c r="H53" s="212">
        <v>10</v>
      </c>
    </row>
    <row r="54" spans="1:8" s="14" customFormat="1" ht="14.25" customHeight="1" x14ac:dyDescent="0.25">
      <c r="A54" s="210" t="s">
        <v>60</v>
      </c>
      <c r="B54" s="14" t="s">
        <v>316</v>
      </c>
      <c r="C54" s="210">
        <v>2</v>
      </c>
      <c r="D54" s="210">
        <v>1</v>
      </c>
      <c r="E54" s="210">
        <v>3</v>
      </c>
      <c r="F54" s="211">
        <v>3</v>
      </c>
      <c r="G54" s="212">
        <v>0</v>
      </c>
      <c r="H54" s="212">
        <v>3</v>
      </c>
    </row>
    <row r="55" spans="1:8" s="14" customFormat="1" ht="14.25" customHeight="1" x14ac:dyDescent="0.25">
      <c r="A55" s="210" t="s">
        <v>60</v>
      </c>
      <c r="B55" s="14" t="s">
        <v>647</v>
      </c>
      <c r="C55" s="210">
        <v>1</v>
      </c>
      <c r="D55" s="210">
        <v>6</v>
      </c>
      <c r="E55" s="210">
        <v>7</v>
      </c>
      <c r="F55" s="211">
        <v>1</v>
      </c>
      <c r="G55" s="212">
        <v>5</v>
      </c>
      <c r="H55" s="212">
        <v>6</v>
      </c>
    </row>
    <row r="56" spans="1:8" s="14" customFormat="1" ht="14.25" customHeight="1" x14ac:dyDescent="0.25">
      <c r="A56" s="210" t="s">
        <v>60</v>
      </c>
      <c r="B56" s="14" t="s">
        <v>574</v>
      </c>
      <c r="C56" s="210">
        <v>3</v>
      </c>
      <c r="D56" s="210">
        <v>2</v>
      </c>
      <c r="E56" s="210">
        <v>5</v>
      </c>
      <c r="F56" s="211" t="s">
        <v>470</v>
      </c>
      <c r="G56" s="212" t="s">
        <v>470</v>
      </c>
      <c r="H56" s="212" t="s">
        <v>470</v>
      </c>
    </row>
    <row r="57" spans="1:8" s="14" customFormat="1" ht="14.25" customHeight="1" x14ac:dyDescent="0.25">
      <c r="A57" s="210" t="s">
        <v>60</v>
      </c>
      <c r="B57" s="14" t="s">
        <v>317</v>
      </c>
      <c r="C57" s="210">
        <v>2</v>
      </c>
      <c r="D57" s="210">
        <v>1</v>
      </c>
      <c r="E57" s="210">
        <v>3</v>
      </c>
      <c r="F57" s="211">
        <v>2</v>
      </c>
      <c r="G57" s="212">
        <v>1</v>
      </c>
      <c r="H57" s="212">
        <v>3</v>
      </c>
    </row>
    <row r="58" spans="1:8" s="14" customFormat="1" ht="14.25" customHeight="1" x14ac:dyDescent="0.25">
      <c r="A58" s="210" t="s">
        <v>60</v>
      </c>
      <c r="B58" s="14" t="s">
        <v>202</v>
      </c>
      <c r="C58" s="210">
        <v>1</v>
      </c>
      <c r="D58" s="210">
        <v>2</v>
      </c>
      <c r="E58" s="210">
        <v>3</v>
      </c>
      <c r="F58" s="211">
        <v>1</v>
      </c>
      <c r="G58" s="212">
        <v>2</v>
      </c>
      <c r="H58" s="212">
        <v>3</v>
      </c>
    </row>
    <row r="59" spans="1:8" s="14" customFormat="1" ht="14.25" customHeight="1" x14ac:dyDescent="0.25">
      <c r="A59" s="210" t="s">
        <v>60</v>
      </c>
      <c r="B59" s="14" t="s">
        <v>318</v>
      </c>
      <c r="C59" s="210" t="s">
        <v>470</v>
      </c>
      <c r="D59" s="210" t="s">
        <v>470</v>
      </c>
      <c r="E59" s="210" t="s">
        <v>470</v>
      </c>
      <c r="F59" s="211">
        <v>1</v>
      </c>
      <c r="G59" s="212">
        <v>2</v>
      </c>
      <c r="H59" s="212">
        <v>3</v>
      </c>
    </row>
    <row r="60" spans="1:8" s="14" customFormat="1" ht="14.25" customHeight="1" x14ac:dyDescent="0.25">
      <c r="A60" s="210" t="s">
        <v>60</v>
      </c>
      <c r="B60" s="14" t="s">
        <v>203</v>
      </c>
      <c r="C60" s="210">
        <v>6</v>
      </c>
      <c r="D60" s="210">
        <v>5</v>
      </c>
      <c r="E60" s="210">
        <v>11</v>
      </c>
      <c r="F60" s="211">
        <v>6</v>
      </c>
      <c r="G60" s="212">
        <v>6</v>
      </c>
      <c r="H60" s="212">
        <v>12</v>
      </c>
    </row>
    <row r="61" spans="1:8" s="14" customFormat="1" ht="14.25" customHeight="1" x14ac:dyDescent="0.25">
      <c r="A61" s="210" t="s">
        <v>60</v>
      </c>
      <c r="B61" s="14" t="s">
        <v>204</v>
      </c>
      <c r="C61" s="210">
        <v>1</v>
      </c>
      <c r="D61" s="210">
        <v>3</v>
      </c>
      <c r="E61" s="210">
        <v>4</v>
      </c>
      <c r="F61" s="211">
        <v>1</v>
      </c>
      <c r="G61" s="212">
        <v>3</v>
      </c>
      <c r="H61" s="212">
        <v>4</v>
      </c>
    </row>
    <row r="62" spans="1:8" s="14" customFormat="1" ht="14.25" customHeight="1" x14ac:dyDescent="0.25">
      <c r="A62" s="210" t="s">
        <v>60</v>
      </c>
      <c r="B62" s="14" t="s">
        <v>205</v>
      </c>
      <c r="C62" s="210">
        <v>1</v>
      </c>
      <c r="D62" s="210">
        <v>6</v>
      </c>
      <c r="E62" s="210">
        <v>7</v>
      </c>
      <c r="F62" s="211">
        <v>1</v>
      </c>
      <c r="G62" s="212">
        <v>8</v>
      </c>
      <c r="H62" s="212">
        <v>9</v>
      </c>
    </row>
    <row r="63" spans="1:8" s="14" customFormat="1" ht="14.25" customHeight="1" x14ac:dyDescent="0.25">
      <c r="A63" s="210" t="s">
        <v>60</v>
      </c>
      <c r="B63" s="14" t="s">
        <v>319</v>
      </c>
      <c r="C63" s="210">
        <v>2</v>
      </c>
      <c r="D63" s="210">
        <v>1</v>
      </c>
      <c r="E63" s="210">
        <v>3</v>
      </c>
      <c r="F63" s="211">
        <v>2</v>
      </c>
      <c r="G63" s="212">
        <v>1</v>
      </c>
      <c r="H63" s="212">
        <v>3</v>
      </c>
    </row>
    <row r="64" spans="1:8" s="14" customFormat="1" ht="14.25" customHeight="1" x14ac:dyDescent="0.25">
      <c r="A64" s="210" t="s">
        <v>60</v>
      </c>
      <c r="B64" s="14" t="s">
        <v>320</v>
      </c>
      <c r="C64" s="210">
        <v>1</v>
      </c>
      <c r="D64" s="210">
        <v>0</v>
      </c>
      <c r="E64" s="210">
        <v>1</v>
      </c>
      <c r="F64" s="211">
        <v>1</v>
      </c>
      <c r="G64" s="212">
        <v>0</v>
      </c>
      <c r="H64" s="212">
        <v>1</v>
      </c>
    </row>
    <row r="65" spans="1:8" s="14" customFormat="1" ht="14.25" customHeight="1" x14ac:dyDescent="0.25">
      <c r="A65" s="210" t="s">
        <v>60</v>
      </c>
      <c r="B65" s="14" t="s">
        <v>321</v>
      </c>
      <c r="C65" s="210">
        <v>2</v>
      </c>
      <c r="D65" s="210">
        <v>2</v>
      </c>
      <c r="E65" s="210">
        <v>4</v>
      </c>
      <c r="F65" s="211">
        <v>2</v>
      </c>
      <c r="G65" s="212">
        <v>2</v>
      </c>
      <c r="H65" s="212">
        <v>4</v>
      </c>
    </row>
    <row r="66" spans="1:8" s="14" customFormat="1" ht="14.25" customHeight="1" x14ac:dyDescent="0.25">
      <c r="A66" s="210" t="s">
        <v>60</v>
      </c>
      <c r="B66" s="14" t="s">
        <v>322</v>
      </c>
      <c r="C66" s="210">
        <v>2</v>
      </c>
      <c r="D66" s="210">
        <v>2</v>
      </c>
      <c r="E66" s="210">
        <v>4</v>
      </c>
      <c r="F66" s="211">
        <v>2</v>
      </c>
      <c r="G66" s="212">
        <v>2</v>
      </c>
      <c r="H66" s="212">
        <v>4</v>
      </c>
    </row>
    <row r="67" spans="1:8" s="14" customFormat="1" ht="14.25" customHeight="1" x14ac:dyDescent="0.25">
      <c r="A67" s="210" t="s">
        <v>60</v>
      </c>
      <c r="B67" s="14" t="s">
        <v>646</v>
      </c>
      <c r="C67" s="210">
        <v>2</v>
      </c>
      <c r="D67" s="210">
        <v>2</v>
      </c>
      <c r="E67" s="210">
        <v>4</v>
      </c>
      <c r="F67" s="211">
        <v>1</v>
      </c>
      <c r="G67" s="212">
        <v>4</v>
      </c>
      <c r="H67" s="212">
        <v>5</v>
      </c>
    </row>
    <row r="68" spans="1:8" s="14" customFormat="1" ht="14.25" customHeight="1" x14ac:dyDescent="0.25">
      <c r="A68" s="210" t="s">
        <v>60</v>
      </c>
      <c r="B68" s="14" t="s">
        <v>323</v>
      </c>
      <c r="C68" s="210">
        <v>2</v>
      </c>
      <c r="D68" s="210">
        <v>0</v>
      </c>
      <c r="E68" s="210">
        <v>2</v>
      </c>
      <c r="F68" s="211">
        <v>2</v>
      </c>
      <c r="G68" s="212">
        <v>0</v>
      </c>
      <c r="H68" s="212">
        <v>2</v>
      </c>
    </row>
    <row r="69" spans="1:8" s="14" customFormat="1" ht="14.25" customHeight="1" x14ac:dyDescent="0.25">
      <c r="A69" s="210" t="s">
        <v>60</v>
      </c>
      <c r="B69" s="14" t="s">
        <v>206</v>
      </c>
      <c r="C69" s="210">
        <v>5</v>
      </c>
      <c r="D69" s="210">
        <v>8</v>
      </c>
      <c r="E69" s="210">
        <v>13</v>
      </c>
      <c r="F69" s="211">
        <v>5</v>
      </c>
      <c r="G69" s="212">
        <v>10</v>
      </c>
      <c r="H69" s="212">
        <v>15</v>
      </c>
    </row>
    <row r="70" spans="1:8" s="14" customFormat="1" ht="14.25" customHeight="1" x14ac:dyDescent="0.25">
      <c r="A70" s="210" t="s">
        <v>60</v>
      </c>
      <c r="B70" s="14" t="s">
        <v>324</v>
      </c>
      <c r="C70" s="210">
        <v>1</v>
      </c>
      <c r="D70" s="210">
        <v>0</v>
      </c>
      <c r="E70" s="210">
        <v>1</v>
      </c>
      <c r="F70" s="211">
        <v>1</v>
      </c>
      <c r="G70" s="212">
        <v>0</v>
      </c>
      <c r="H70" s="212">
        <v>1</v>
      </c>
    </row>
    <row r="71" spans="1:8" s="14" customFormat="1" ht="14.25" customHeight="1" x14ac:dyDescent="0.25">
      <c r="A71" s="210" t="s">
        <v>60</v>
      </c>
      <c r="B71" s="14" t="s">
        <v>325</v>
      </c>
      <c r="C71" s="210">
        <v>2</v>
      </c>
      <c r="D71" s="210">
        <v>2</v>
      </c>
      <c r="E71" s="210">
        <v>4</v>
      </c>
      <c r="F71" s="211">
        <v>3</v>
      </c>
      <c r="G71" s="212">
        <v>0</v>
      </c>
      <c r="H71" s="212">
        <v>3</v>
      </c>
    </row>
    <row r="72" spans="1:8" s="14" customFormat="1" ht="14.25" customHeight="1" x14ac:dyDescent="0.25">
      <c r="A72" s="210" t="s">
        <v>60</v>
      </c>
      <c r="B72" s="14" t="s">
        <v>326</v>
      </c>
      <c r="C72" s="210">
        <v>3</v>
      </c>
      <c r="D72" s="210">
        <v>3</v>
      </c>
      <c r="E72" s="210">
        <v>6</v>
      </c>
      <c r="F72" s="211">
        <v>2</v>
      </c>
      <c r="G72" s="212">
        <v>3</v>
      </c>
      <c r="H72" s="212">
        <v>5</v>
      </c>
    </row>
    <row r="73" spans="1:8" s="14" customFormat="1" ht="14.25" customHeight="1" x14ac:dyDescent="0.25">
      <c r="A73" s="210" t="s">
        <v>60</v>
      </c>
      <c r="B73" s="14" t="s">
        <v>207</v>
      </c>
      <c r="C73" s="210">
        <v>3</v>
      </c>
      <c r="D73" s="210">
        <v>6</v>
      </c>
      <c r="E73" s="210">
        <v>9</v>
      </c>
      <c r="F73" s="211">
        <v>3</v>
      </c>
      <c r="G73" s="212">
        <v>6</v>
      </c>
      <c r="H73" s="212">
        <v>9</v>
      </c>
    </row>
    <row r="74" spans="1:8" s="14" customFormat="1" ht="14.25" customHeight="1" x14ac:dyDescent="0.25">
      <c r="A74" s="210" t="s">
        <v>60</v>
      </c>
      <c r="B74" s="14" t="s">
        <v>208</v>
      </c>
      <c r="C74" s="210">
        <v>1</v>
      </c>
      <c r="D74" s="210">
        <v>3</v>
      </c>
      <c r="E74" s="210">
        <v>4</v>
      </c>
      <c r="F74" s="211">
        <v>1</v>
      </c>
      <c r="G74" s="212">
        <v>5</v>
      </c>
      <c r="H74" s="212">
        <v>6</v>
      </c>
    </row>
    <row r="75" spans="1:8" s="14" customFormat="1" ht="14.25" customHeight="1" x14ac:dyDescent="0.25">
      <c r="A75" s="210" t="s">
        <v>60</v>
      </c>
      <c r="B75" s="14" t="s">
        <v>209</v>
      </c>
      <c r="C75" s="210">
        <v>5</v>
      </c>
      <c r="D75" s="210">
        <v>7</v>
      </c>
      <c r="E75" s="210">
        <v>12</v>
      </c>
      <c r="F75" s="211">
        <v>5</v>
      </c>
      <c r="G75" s="212">
        <v>7</v>
      </c>
      <c r="H75" s="212">
        <v>12</v>
      </c>
    </row>
    <row r="76" spans="1:8" s="14" customFormat="1" ht="14.25" customHeight="1" x14ac:dyDescent="0.25">
      <c r="A76" s="210" t="s">
        <v>62</v>
      </c>
      <c r="B76" s="14" t="s">
        <v>327</v>
      </c>
      <c r="C76" s="210">
        <v>1</v>
      </c>
      <c r="D76" s="210">
        <v>1</v>
      </c>
      <c r="E76" s="210">
        <v>2</v>
      </c>
      <c r="F76" s="211">
        <v>1</v>
      </c>
      <c r="G76" s="212">
        <v>1</v>
      </c>
      <c r="H76" s="212">
        <v>2</v>
      </c>
    </row>
    <row r="77" spans="1:8" s="14" customFormat="1" ht="14.25" customHeight="1" x14ac:dyDescent="0.25">
      <c r="A77" s="210" t="s">
        <v>62</v>
      </c>
      <c r="B77" s="14" t="s">
        <v>328</v>
      </c>
      <c r="C77" s="210">
        <v>2</v>
      </c>
      <c r="D77" s="210">
        <v>0</v>
      </c>
      <c r="E77" s="210">
        <v>2</v>
      </c>
      <c r="F77" s="211">
        <v>2</v>
      </c>
      <c r="G77" s="212">
        <v>0</v>
      </c>
      <c r="H77" s="212">
        <v>2</v>
      </c>
    </row>
    <row r="78" spans="1:8" s="14" customFormat="1" ht="14.25" customHeight="1" x14ac:dyDescent="0.25">
      <c r="A78" s="210" t="s">
        <v>62</v>
      </c>
      <c r="B78" s="14" t="s">
        <v>211</v>
      </c>
      <c r="C78" s="210">
        <v>2</v>
      </c>
      <c r="D78" s="210">
        <v>1</v>
      </c>
      <c r="E78" s="210">
        <v>3</v>
      </c>
      <c r="F78" s="211">
        <v>2</v>
      </c>
      <c r="G78" s="212">
        <v>1</v>
      </c>
      <c r="H78" s="212">
        <v>3</v>
      </c>
    </row>
    <row r="79" spans="1:8" s="14" customFormat="1" ht="14.25" customHeight="1" x14ac:dyDescent="0.25">
      <c r="A79" s="210" t="s">
        <v>62</v>
      </c>
      <c r="B79" s="14" t="s">
        <v>212</v>
      </c>
      <c r="C79" s="210">
        <v>1</v>
      </c>
      <c r="D79" s="210">
        <v>4</v>
      </c>
      <c r="E79" s="210">
        <v>5</v>
      </c>
      <c r="F79" s="211">
        <v>2</v>
      </c>
      <c r="G79" s="212">
        <v>3</v>
      </c>
      <c r="H79" s="212">
        <v>5</v>
      </c>
    </row>
    <row r="80" spans="1:8" s="14" customFormat="1" ht="14.25" customHeight="1" x14ac:dyDescent="0.25">
      <c r="A80" s="210" t="s">
        <v>62</v>
      </c>
      <c r="B80" s="14" t="s">
        <v>329</v>
      </c>
      <c r="C80" s="210">
        <v>2</v>
      </c>
      <c r="D80" s="210">
        <v>0</v>
      </c>
      <c r="E80" s="210">
        <v>2</v>
      </c>
      <c r="F80" s="211">
        <v>2</v>
      </c>
      <c r="G80" s="212">
        <v>2</v>
      </c>
      <c r="H80" s="212">
        <v>4</v>
      </c>
    </row>
    <row r="81" spans="1:8" s="14" customFormat="1" ht="14.25" customHeight="1" x14ac:dyDescent="0.25">
      <c r="A81" s="210" t="s">
        <v>62</v>
      </c>
      <c r="B81" s="14" t="s">
        <v>213</v>
      </c>
      <c r="C81" s="210">
        <v>1</v>
      </c>
      <c r="D81" s="210">
        <v>0</v>
      </c>
      <c r="E81" s="210">
        <v>1</v>
      </c>
      <c r="F81" s="211">
        <v>1</v>
      </c>
      <c r="G81" s="212">
        <v>1</v>
      </c>
      <c r="H81" s="212">
        <v>2</v>
      </c>
    </row>
    <row r="82" spans="1:8" s="14" customFormat="1" ht="14.25" customHeight="1" x14ac:dyDescent="0.25">
      <c r="A82" s="210" t="s">
        <v>62</v>
      </c>
      <c r="B82" s="14" t="s">
        <v>215</v>
      </c>
      <c r="C82" s="210">
        <v>2</v>
      </c>
      <c r="D82" s="210">
        <v>3</v>
      </c>
      <c r="E82" s="210">
        <v>5</v>
      </c>
      <c r="F82" s="211">
        <v>2</v>
      </c>
      <c r="G82" s="212">
        <v>1</v>
      </c>
      <c r="H82" s="212">
        <v>3</v>
      </c>
    </row>
    <row r="83" spans="1:8" s="14" customFormat="1" ht="14.25" customHeight="1" x14ac:dyDescent="0.25">
      <c r="A83" s="210" t="s">
        <v>62</v>
      </c>
      <c r="B83" s="14" t="s">
        <v>330</v>
      </c>
      <c r="C83" s="210">
        <v>2</v>
      </c>
      <c r="D83" s="210">
        <v>2</v>
      </c>
      <c r="E83" s="210">
        <v>4</v>
      </c>
      <c r="F83" s="211">
        <v>2</v>
      </c>
      <c r="G83" s="212">
        <v>2</v>
      </c>
      <c r="H83" s="212">
        <v>4</v>
      </c>
    </row>
    <row r="84" spans="1:8" s="14" customFormat="1" ht="14.25" customHeight="1" x14ac:dyDescent="0.25">
      <c r="A84" s="210" t="s">
        <v>62</v>
      </c>
      <c r="B84" s="14" t="s">
        <v>331</v>
      </c>
      <c r="C84" s="210">
        <v>1</v>
      </c>
      <c r="D84" s="210">
        <v>2</v>
      </c>
      <c r="E84" s="210">
        <v>3</v>
      </c>
      <c r="F84" s="211">
        <v>1</v>
      </c>
      <c r="G84" s="212">
        <v>2</v>
      </c>
      <c r="H84" s="212">
        <v>3</v>
      </c>
    </row>
    <row r="85" spans="1:8" s="14" customFormat="1" ht="14.25" customHeight="1" x14ac:dyDescent="0.25">
      <c r="A85" s="210" t="s">
        <v>62</v>
      </c>
      <c r="B85" s="14" t="s">
        <v>214</v>
      </c>
      <c r="C85" s="210">
        <v>1</v>
      </c>
      <c r="D85" s="210">
        <v>0</v>
      </c>
      <c r="E85" s="210">
        <v>1</v>
      </c>
      <c r="F85" s="211">
        <v>1</v>
      </c>
      <c r="G85" s="212">
        <v>0</v>
      </c>
      <c r="H85" s="212">
        <v>1</v>
      </c>
    </row>
    <row r="86" spans="1:8" s="14" customFormat="1" ht="14.25" customHeight="1" x14ac:dyDescent="0.25">
      <c r="A86" s="210" t="s">
        <v>62</v>
      </c>
      <c r="B86" s="14" t="s">
        <v>332</v>
      </c>
      <c r="C86" s="210">
        <v>1</v>
      </c>
      <c r="D86" s="210">
        <v>0</v>
      </c>
      <c r="E86" s="210">
        <v>1</v>
      </c>
      <c r="F86" s="211">
        <v>1</v>
      </c>
      <c r="G86" s="212">
        <v>0</v>
      </c>
      <c r="H86" s="212">
        <v>1</v>
      </c>
    </row>
    <row r="87" spans="1:8" s="14" customFormat="1" ht="14.25" customHeight="1" x14ac:dyDescent="0.25">
      <c r="A87" s="210" t="s">
        <v>62</v>
      </c>
      <c r="B87" s="14" t="s">
        <v>210</v>
      </c>
      <c r="C87" s="210">
        <v>2</v>
      </c>
      <c r="D87" s="210">
        <v>0</v>
      </c>
      <c r="E87" s="210">
        <v>2</v>
      </c>
      <c r="F87" s="211">
        <v>1</v>
      </c>
      <c r="G87" s="212">
        <v>1</v>
      </c>
      <c r="H87" s="212">
        <v>2</v>
      </c>
    </row>
    <row r="88" spans="1:8" s="14" customFormat="1" ht="14.25" customHeight="1" x14ac:dyDescent="0.25">
      <c r="A88" s="210" t="s">
        <v>62</v>
      </c>
      <c r="B88" s="14" t="s">
        <v>648</v>
      </c>
      <c r="C88" s="210">
        <v>2</v>
      </c>
      <c r="D88" s="210">
        <v>1</v>
      </c>
      <c r="E88" s="210">
        <v>3</v>
      </c>
      <c r="F88" s="211">
        <v>2</v>
      </c>
      <c r="G88" s="212">
        <v>1</v>
      </c>
      <c r="H88" s="212">
        <v>3</v>
      </c>
    </row>
    <row r="89" spans="1:8" s="14" customFormat="1" ht="14.25" customHeight="1" x14ac:dyDescent="0.25">
      <c r="A89" s="210" t="s">
        <v>62</v>
      </c>
      <c r="B89" s="14" t="s">
        <v>642</v>
      </c>
      <c r="C89" s="210">
        <v>2</v>
      </c>
      <c r="D89" s="210">
        <v>1</v>
      </c>
      <c r="E89" s="210">
        <v>3</v>
      </c>
      <c r="F89" s="211">
        <v>1</v>
      </c>
      <c r="G89" s="212">
        <v>2</v>
      </c>
      <c r="H89" s="212">
        <v>3</v>
      </c>
    </row>
    <row r="90" spans="1:8" s="14" customFormat="1" ht="14.25" customHeight="1" x14ac:dyDescent="0.25">
      <c r="A90" s="210" t="s">
        <v>64</v>
      </c>
      <c r="B90" s="14" t="s">
        <v>333</v>
      </c>
      <c r="C90" s="210">
        <v>2</v>
      </c>
      <c r="D90" s="210">
        <v>3</v>
      </c>
      <c r="E90" s="210">
        <v>5</v>
      </c>
      <c r="F90" s="211">
        <v>2</v>
      </c>
      <c r="G90" s="212">
        <v>2</v>
      </c>
      <c r="H90" s="212">
        <v>4</v>
      </c>
    </row>
    <row r="91" spans="1:8" s="14" customFormat="1" ht="14.25" customHeight="1" x14ac:dyDescent="0.25">
      <c r="A91" s="210" t="s">
        <v>64</v>
      </c>
      <c r="B91" s="14" t="s">
        <v>334</v>
      </c>
      <c r="C91" s="210">
        <v>1</v>
      </c>
      <c r="D91" s="210">
        <v>2</v>
      </c>
      <c r="E91" s="210">
        <v>3</v>
      </c>
      <c r="F91" s="211">
        <v>1</v>
      </c>
      <c r="G91" s="212">
        <v>2</v>
      </c>
      <c r="H91" s="212">
        <v>3</v>
      </c>
    </row>
    <row r="92" spans="1:8" s="14" customFormat="1" ht="14.25" customHeight="1" x14ac:dyDescent="0.25">
      <c r="A92" s="210" t="s">
        <v>66</v>
      </c>
      <c r="B92" s="14" t="s">
        <v>643</v>
      </c>
      <c r="C92" s="210">
        <v>3</v>
      </c>
      <c r="D92" s="210">
        <v>0</v>
      </c>
      <c r="E92" s="210">
        <v>3</v>
      </c>
      <c r="F92" s="211">
        <v>3</v>
      </c>
      <c r="G92" s="212">
        <v>0</v>
      </c>
      <c r="H92" s="212">
        <v>3</v>
      </c>
    </row>
    <row r="93" spans="1:8" s="14" customFormat="1" ht="14.25" customHeight="1" x14ac:dyDescent="0.25">
      <c r="A93" s="210" t="s">
        <v>66</v>
      </c>
      <c r="B93" s="14" t="s">
        <v>335</v>
      </c>
      <c r="C93" s="210">
        <v>3</v>
      </c>
      <c r="D93" s="210">
        <v>0</v>
      </c>
      <c r="E93" s="210">
        <v>3</v>
      </c>
      <c r="F93" s="211">
        <v>3</v>
      </c>
      <c r="G93" s="212">
        <v>0</v>
      </c>
      <c r="H93" s="212">
        <v>3</v>
      </c>
    </row>
    <row r="94" spans="1:8" s="14" customFormat="1" ht="14.25" customHeight="1" x14ac:dyDescent="0.25">
      <c r="A94" s="210" t="s">
        <v>68</v>
      </c>
      <c r="B94" s="14" t="s">
        <v>336</v>
      </c>
      <c r="C94" s="210">
        <v>1</v>
      </c>
      <c r="D94" s="210">
        <v>6</v>
      </c>
      <c r="E94" s="210">
        <v>7</v>
      </c>
      <c r="F94" s="211">
        <v>1</v>
      </c>
      <c r="G94" s="212">
        <v>5</v>
      </c>
      <c r="H94" s="212">
        <v>6</v>
      </c>
    </row>
    <row r="95" spans="1:8" s="14" customFormat="1" ht="14.25" customHeight="1" x14ac:dyDescent="0.25">
      <c r="A95" s="210" t="s">
        <v>68</v>
      </c>
      <c r="B95" s="14" t="s">
        <v>337</v>
      </c>
      <c r="C95" s="210">
        <v>0</v>
      </c>
      <c r="D95" s="210">
        <v>3</v>
      </c>
      <c r="E95" s="210">
        <v>3</v>
      </c>
      <c r="F95" s="211">
        <v>0</v>
      </c>
      <c r="G95" s="212">
        <v>3</v>
      </c>
      <c r="H95" s="212">
        <v>3</v>
      </c>
    </row>
    <row r="96" spans="1:8" s="14" customFormat="1" ht="14.25" customHeight="1" x14ac:dyDescent="0.25">
      <c r="A96" s="210" t="s">
        <v>68</v>
      </c>
      <c r="B96" s="14" t="s">
        <v>216</v>
      </c>
      <c r="C96" s="210">
        <v>2</v>
      </c>
      <c r="D96" s="210">
        <v>0</v>
      </c>
      <c r="E96" s="210">
        <v>2</v>
      </c>
      <c r="F96" s="211">
        <v>1</v>
      </c>
      <c r="G96" s="212">
        <v>2</v>
      </c>
      <c r="H96" s="212">
        <v>3</v>
      </c>
    </row>
    <row r="97" spans="1:8" s="14" customFormat="1" ht="14.25" customHeight="1" x14ac:dyDescent="0.25">
      <c r="A97" s="210" t="s">
        <v>68</v>
      </c>
      <c r="B97" s="14" t="s">
        <v>338</v>
      </c>
      <c r="C97" s="210">
        <v>1</v>
      </c>
      <c r="D97" s="210">
        <v>2</v>
      </c>
      <c r="E97" s="210">
        <v>3</v>
      </c>
      <c r="F97" s="211">
        <v>1</v>
      </c>
      <c r="G97" s="212">
        <v>2</v>
      </c>
      <c r="H97" s="212">
        <v>3</v>
      </c>
    </row>
    <row r="98" spans="1:8" s="14" customFormat="1" ht="14.25" customHeight="1" x14ac:dyDescent="0.25">
      <c r="A98" s="210" t="s">
        <v>68</v>
      </c>
      <c r="B98" s="14" t="s">
        <v>339</v>
      </c>
      <c r="C98" s="210">
        <v>2</v>
      </c>
      <c r="D98" s="210">
        <v>12</v>
      </c>
      <c r="E98" s="210">
        <v>14</v>
      </c>
      <c r="F98" s="211">
        <v>2</v>
      </c>
      <c r="G98" s="212">
        <v>12</v>
      </c>
      <c r="H98" s="212">
        <v>14</v>
      </c>
    </row>
    <row r="99" spans="1:8" s="14" customFormat="1" ht="14.25" customHeight="1" x14ac:dyDescent="0.25">
      <c r="A99" s="210" t="s">
        <v>70</v>
      </c>
      <c r="B99" s="14" t="s">
        <v>340</v>
      </c>
      <c r="C99" s="210">
        <v>2</v>
      </c>
      <c r="D99" s="210">
        <v>0</v>
      </c>
      <c r="E99" s="210">
        <v>2</v>
      </c>
      <c r="F99" s="211">
        <v>2</v>
      </c>
      <c r="G99" s="212">
        <v>0</v>
      </c>
      <c r="H99" s="212">
        <v>2</v>
      </c>
    </row>
    <row r="100" spans="1:8" s="14" customFormat="1" ht="14.25" customHeight="1" x14ac:dyDescent="0.25">
      <c r="A100" s="210" t="s">
        <v>70</v>
      </c>
      <c r="B100" s="14" t="s">
        <v>217</v>
      </c>
      <c r="C100" s="210">
        <v>4</v>
      </c>
      <c r="D100" s="210">
        <v>8</v>
      </c>
      <c r="E100" s="210">
        <v>12</v>
      </c>
      <c r="F100" s="211">
        <v>4</v>
      </c>
      <c r="G100" s="212">
        <v>8</v>
      </c>
      <c r="H100" s="212">
        <v>12</v>
      </c>
    </row>
    <row r="101" spans="1:8" s="14" customFormat="1" ht="14.25" customHeight="1" x14ac:dyDescent="0.25">
      <c r="A101" s="210" t="s">
        <v>70</v>
      </c>
      <c r="B101" s="14" t="s">
        <v>218</v>
      </c>
      <c r="C101" s="210">
        <v>4</v>
      </c>
      <c r="D101" s="210">
        <v>22</v>
      </c>
      <c r="E101" s="210">
        <v>26</v>
      </c>
      <c r="F101" s="211">
        <v>4</v>
      </c>
      <c r="G101" s="212">
        <v>21</v>
      </c>
      <c r="H101" s="212">
        <v>25</v>
      </c>
    </row>
    <row r="102" spans="1:8" s="14" customFormat="1" ht="14.25" customHeight="1" x14ac:dyDescent="0.25">
      <c r="A102" s="210" t="s">
        <v>70</v>
      </c>
      <c r="B102" s="14" t="s">
        <v>219</v>
      </c>
      <c r="C102" s="210">
        <v>1</v>
      </c>
      <c r="D102" s="210">
        <v>11</v>
      </c>
      <c r="E102" s="210">
        <v>12</v>
      </c>
      <c r="F102" s="211">
        <v>2</v>
      </c>
      <c r="G102" s="212">
        <v>9</v>
      </c>
      <c r="H102" s="212">
        <v>11</v>
      </c>
    </row>
    <row r="103" spans="1:8" s="14" customFormat="1" ht="14.25" customHeight="1" x14ac:dyDescent="0.25">
      <c r="A103" s="210" t="s">
        <v>70</v>
      </c>
      <c r="B103" s="14" t="s">
        <v>341</v>
      </c>
      <c r="C103" s="210">
        <v>1</v>
      </c>
      <c r="D103" s="210">
        <v>1</v>
      </c>
      <c r="E103" s="210">
        <v>2</v>
      </c>
      <c r="F103" s="211">
        <v>1</v>
      </c>
      <c r="G103" s="212">
        <v>1</v>
      </c>
      <c r="H103" s="212">
        <v>2</v>
      </c>
    </row>
    <row r="104" spans="1:8" s="14" customFormat="1" ht="14.25" customHeight="1" x14ac:dyDescent="0.25">
      <c r="A104" s="210" t="s">
        <v>70</v>
      </c>
      <c r="B104" s="14" t="s">
        <v>342</v>
      </c>
      <c r="C104" s="210">
        <v>1</v>
      </c>
      <c r="D104" s="210">
        <v>3</v>
      </c>
      <c r="E104" s="210">
        <v>4</v>
      </c>
      <c r="F104" s="211">
        <v>1</v>
      </c>
      <c r="G104" s="212">
        <v>5</v>
      </c>
      <c r="H104" s="212">
        <v>6</v>
      </c>
    </row>
    <row r="105" spans="1:8" s="14" customFormat="1" ht="14.25" customHeight="1" x14ac:dyDescent="0.25">
      <c r="A105" s="210" t="s">
        <v>70</v>
      </c>
      <c r="B105" s="14" t="s">
        <v>343</v>
      </c>
      <c r="C105" s="210">
        <v>1</v>
      </c>
      <c r="D105" s="210">
        <v>2</v>
      </c>
      <c r="E105" s="210">
        <v>3</v>
      </c>
      <c r="F105" s="211">
        <v>1</v>
      </c>
      <c r="G105" s="212">
        <v>2</v>
      </c>
      <c r="H105" s="212">
        <v>3</v>
      </c>
    </row>
    <row r="106" spans="1:8" s="14" customFormat="1" ht="14.25" customHeight="1" x14ac:dyDescent="0.25">
      <c r="A106" s="210" t="s">
        <v>70</v>
      </c>
      <c r="B106" s="14" t="s">
        <v>344</v>
      </c>
      <c r="C106" s="210">
        <v>2</v>
      </c>
      <c r="D106" s="210">
        <v>6</v>
      </c>
      <c r="E106" s="210">
        <v>8</v>
      </c>
      <c r="F106" s="211">
        <v>2</v>
      </c>
      <c r="G106" s="212">
        <v>6</v>
      </c>
      <c r="H106" s="212">
        <v>8</v>
      </c>
    </row>
    <row r="107" spans="1:8" s="14" customFormat="1" ht="14.25" customHeight="1" x14ac:dyDescent="0.25">
      <c r="A107" s="210" t="s">
        <v>70</v>
      </c>
      <c r="B107" s="14" t="s">
        <v>220</v>
      </c>
      <c r="C107" s="210" t="s">
        <v>470</v>
      </c>
      <c r="D107" s="210" t="s">
        <v>470</v>
      </c>
      <c r="E107" s="210" t="s">
        <v>470</v>
      </c>
      <c r="F107" s="211">
        <v>1</v>
      </c>
      <c r="G107" s="212">
        <v>3</v>
      </c>
      <c r="H107" s="212">
        <v>4</v>
      </c>
    </row>
    <row r="108" spans="1:8" s="14" customFormat="1" ht="14.25" customHeight="1" x14ac:dyDescent="0.25">
      <c r="A108" s="210" t="s">
        <v>70</v>
      </c>
      <c r="B108" s="14" t="s">
        <v>345</v>
      </c>
      <c r="C108" s="210">
        <v>5</v>
      </c>
      <c r="D108" s="210">
        <v>1</v>
      </c>
      <c r="E108" s="210">
        <v>6</v>
      </c>
      <c r="F108" s="211">
        <v>7</v>
      </c>
      <c r="G108" s="212">
        <v>1</v>
      </c>
      <c r="H108" s="212">
        <v>8</v>
      </c>
    </row>
    <row r="109" spans="1:8" s="14" customFormat="1" ht="14.25" customHeight="1" x14ac:dyDescent="0.25">
      <c r="A109" s="210" t="s">
        <v>70</v>
      </c>
      <c r="B109" s="14" t="s">
        <v>221</v>
      </c>
      <c r="C109" s="210">
        <v>2</v>
      </c>
      <c r="D109" s="210">
        <v>6</v>
      </c>
      <c r="E109" s="210">
        <v>8</v>
      </c>
      <c r="F109" s="211">
        <v>2</v>
      </c>
      <c r="G109" s="212">
        <v>5</v>
      </c>
      <c r="H109" s="212">
        <v>7</v>
      </c>
    </row>
    <row r="110" spans="1:8" s="14" customFormat="1" ht="14.25" customHeight="1" x14ac:dyDescent="0.25">
      <c r="A110" s="210" t="s">
        <v>72</v>
      </c>
      <c r="B110" s="14" t="s">
        <v>222</v>
      </c>
      <c r="C110" s="210">
        <v>2</v>
      </c>
      <c r="D110" s="210">
        <v>5</v>
      </c>
      <c r="E110" s="210">
        <v>7</v>
      </c>
      <c r="F110" s="211">
        <v>2</v>
      </c>
      <c r="G110" s="212">
        <v>7</v>
      </c>
      <c r="H110" s="212">
        <v>9</v>
      </c>
    </row>
    <row r="111" spans="1:8" s="14" customFormat="1" ht="14.25" customHeight="1" x14ac:dyDescent="0.25">
      <c r="A111" s="210" t="s">
        <v>72</v>
      </c>
      <c r="B111" s="14" t="s">
        <v>223</v>
      </c>
      <c r="C111" s="210">
        <v>2</v>
      </c>
      <c r="D111" s="210">
        <v>1</v>
      </c>
      <c r="E111" s="210">
        <v>3</v>
      </c>
      <c r="F111" s="211">
        <v>1</v>
      </c>
      <c r="G111" s="212">
        <v>3</v>
      </c>
      <c r="H111" s="212">
        <v>4</v>
      </c>
    </row>
    <row r="112" spans="1:8" s="14" customFormat="1" ht="14.25" customHeight="1" x14ac:dyDescent="0.25">
      <c r="A112" s="210" t="s">
        <v>72</v>
      </c>
      <c r="B112" s="14" t="s">
        <v>224</v>
      </c>
      <c r="C112" s="210">
        <v>1</v>
      </c>
      <c r="D112" s="210">
        <v>3</v>
      </c>
      <c r="E112" s="210">
        <v>4</v>
      </c>
      <c r="F112" s="211">
        <v>1</v>
      </c>
      <c r="G112" s="212">
        <v>3</v>
      </c>
      <c r="H112" s="212">
        <v>4</v>
      </c>
    </row>
    <row r="113" spans="1:8" s="14" customFormat="1" ht="14.25" customHeight="1" x14ac:dyDescent="0.25">
      <c r="A113" s="210" t="s">
        <v>72</v>
      </c>
      <c r="B113" s="14" t="s">
        <v>225</v>
      </c>
      <c r="C113" s="210">
        <v>3</v>
      </c>
      <c r="D113" s="210">
        <v>2</v>
      </c>
      <c r="E113" s="210">
        <v>5</v>
      </c>
      <c r="F113" s="211">
        <v>3</v>
      </c>
      <c r="G113" s="212">
        <v>2</v>
      </c>
      <c r="H113" s="212">
        <v>5</v>
      </c>
    </row>
    <row r="114" spans="1:8" s="14" customFormat="1" ht="14.25" customHeight="1" x14ac:dyDescent="0.25">
      <c r="A114" s="210" t="s">
        <v>72</v>
      </c>
      <c r="B114" s="14" t="s">
        <v>346</v>
      </c>
      <c r="C114" s="210">
        <v>1</v>
      </c>
      <c r="D114" s="210">
        <v>4</v>
      </c>
      <c r="E114" s="210">
        <v>5</v>
      </c>
      <c r="F114" s="211">
        <v>1</v>
      </c>
      <c r="G114" s="212">
        <v>4</v>
      </c>
      <c r="H114" s="212">
        <v>5</v>
      </c>
    </row>
    <row r="115" spans="1:8" s="14" customFormat="1" ht="14.25" customHeight="1" x14ac:dyDescent="0.25">
      <c r="A115" s="210" t="s">
        <v>72</v>
      </c>
      <c r="B115" s="14" t="s">
        <v>347</v>
      </c>
      <c r="C115" s="210">
        <v>2</v>
      </c>
      <c r="D115" s="210">
        <v>4</v>
      </c>
      <c r="E115" s="210">
        <v>6</v>
      </c>
      <c r="F115" s="211">
        <v>2</v>
      </c>
      <c r="G115" s="212">
        <v>5</v>
      </c>
      <c r="H115" s="212">
        <v>7</v>
      </c>
    </row>
    <row r="116" spans="1:8" s="14" customFormat="1" ht="14.25" customHeight="1" x14ac:dyDescent="0.25">
      <c r="A116" s="210" t="s">
        <v>72</v>
      </c>
      <c r="B116" s="14" t="s">
        <v>348</v>
      </c>
      <c r="C116" s="210">
        <v>2</v>
      </c>
      <c r="D116" s="210">
        <v>4</v>
      </c>
      <c r="E116" s="210">
        <v>6</v>
      </c>
      <c r="F116" s="211">
        <v>2</v>
      </c>
      <c r="G116" s="212">
        <v>4</v>
      </c>
      <c r="H116" s="212">
        <v>6</v>
      </c>
    </row>
    <row r="117" spans="1:8" s="14" customFormat="1" ht="14.25" customHeight="1" x14ac:dyDescent="0.25">
      <c r="A117" s="210" t="s">
        <v>72</v>
      </c>
      <c r="B117" s="14" t="s">
        <v>349</v>
      </c>
      <c r="C117" s="210">
        <v>2</v>
      </c>
      <c r="D117" s="210">
        <v>1</v>
      </c>
      <c r="E117" s="210">
        <v>3</v>
      </c>
      <c r="F117" s="211">
        <v>2</v>
      </c>
      <c r="G117" s="212">
        <v>1</v>
      </c>
      <c r="H117" s="212">
        <v>3</v>
      </c>
    </row>
    <row r="118" spans="1:8" s="14" customFormat="1" ht="14.25" customHeight="1" x14ac:dyDescent="0.25">
      <c r="A118" s="210" t="s">
        <v>72</v>
      </c>
      <c r="B118" s="14" t="s">
        <v>350</v>
      </c>
      <c r="C118" s="210">
        <v>3</v>
      </c>
      <c r="D118" s="210">
        <v>2</v>
      </c>
      <c r="E118" s="210">
        <v>5</v>
      </c>
      <c r="F118" s="211">
        <v>3</v>
      </c>
      <c r="G118" s="212">
        <v>2</v>
      </c>
      <c r="H118" s="212">
        <v>5</v>
      </c>
    </row>
    <row r="119" spans="1:8" s="14" customFormat="1" ht="14.25" customHeight="1" x14ac:dyDescent="0.25">
      <c r="A119" s="210" t="s">
        <v>74</v>
      </c>
      <c r="B119" s="14" t="s">
        <v>226</v>
      </c>
      <c r="C119" s="210">
        <v>2</v>
      </c>
      <c r="D119" s="210">
        <v>3</v>
      </c>
      <c r="E119" s="210">
        <v>5</v>
      </c>
      <c r="F119" s="211">
        <v>2</v>
      </c>
      <c r="G119" s="212">
        <v>3</v>
      </c>
      <c r="H119" s="212">
        <v>5</v>
      </c>
    </row>
    <row r="120" spans="1:8" s="14" customFormat="1" ht="14.25" customHeight="1" x14ac:dyDescent="0.25">
      <c r="A120" s="210" t="s">
        <v>74</v>
      </c>
      <c r="B120" s="14" t="s">
        <v>352</v>
      </c>
      <c r="C120" s="210">
        <v>1</v>
      </c>
      <c r="D120" s="210">
        <v>1</v>
      </c>
      <c r="E120" s="210">
        <v>2</v>
      </c>
      <c r="F120" s="211">
        <v>1</v>
      </c>
      <c r="G120" s="212">
        <v>0</v>
      </c>
      <c r="H120" s="212">
        <v>1</v>
      </c>
    </row>
    <row r="121" spans="1:8" s="14" customFormat="1" ht="14.25" customHeight="1" x14ac:dyDescent="0.25">
      <c r="A121" s="210" t="s">
        <v>74</v>
      </c>
      <c r="B121" s="14" t="s">
        <v>352</v>
      </c>
      <c r="C121" s="210" t="s">
        <v>470</v>
      </c>
      <c r="D121" s="210" t="s">
        <v>470</v>
      </c>
      <c r="E121" s="210" t="s">
        <v>470</v>
      </c>
      <c r="F121" s="211">
        <v>1</v>
      </c>
      <c r="G121" s="212">
        <v>1</v>
      </c>
      <c r="H121" s="212">
        <v>2</v>
      </c>
    </row>
    <row r="122" spans="1:8" s="14" customFormat="1" ht="14.25" customHeight="1" x14ac:dyDescent="0.25">
      <c r="A122" s="210" t="s">
        <v>74</v>
      </c>
      <c r="B122" s="14" t="s">
        <v>353</v>
      </c>
      <c r="C122" s="210">
        <v>0</v>
      </c>
      <c r="D122" s="210">
        <v>2</v>
      </c>
      <c r="E122" s="210">
        <v>2</v>
      </c>
      <c r="F122" s="211">
        <v>1</v>
      </c>
      <c r="G122" s="212">
        <v>2</v>
      </c>
      <c r="H122" s="212">
        <v>3</v>
      </c>
    </row>
    <row r="123" spans="1:8" s="14" customFormat="1" ht="14.25" customHeight="1" x14ac:dyDescent="0.25">
      <c r="A123" s="210" t="s">
        <v>76</v>
      </c>
      <c r="B123" s="14" t="s">
        <v>656</v>
      </c>
      <c r="C123" s="210">
        <v>1</v>
      </c>
      <c r="D123" s="210">
        <v>5</v>
      </c>
      <c r="E123" s="210">
        <v>6</v>
      </c>
      <c r="F123" s="211">
        <v>1</v>
      </c>
      <c r="G123" s="212">
        <v>5</v>
      </c>
      <c r="H123" s="212">
        <v>6</v>
      </c>
    </row>
    <row r="124" spans="1:8" s="14" customFormat="1" ht="14.25" customHeight="1" x14ac:dyDescent="0.25">
      <c r="A124" s="210" t="s">
        <v>76</v>
      </c>
      <c r="B124" s="14" t="s">
        <v>354</v>
      </c>
      <c r="C124" s="210">
        <v>2</v>
      </c>
      <c r="D124" s="210">
        <v>7</v>
      </c>
      <c r="E124" s="210">
        <v>9</v>
      </c>
      <c r="F124" s="211">
        <v>2</v>
      </c>
      <c r="G124" s="212">
        <v>3</v>
      </c>
      <c r="H124" s="212">
        <v>5</v>
      </c>
    </row>
    <row r="125" spans="1:8" s="14" customFormat="1" ht="14.25" customHeight="1" x14ac:dyDescent="0.25">
      <c r="A125" s="210" t="s">
        <v>79</v>
      </c>
      <c r="B125" s="14" t="s">
        <v>355</v>
      </c>
      <c r="C125" s="210">
        <v>1</v>
      </c>
      <c r="D125" s="210">
        <v>7</v>
      </c>
      <c r="E125" s="210">
        <v>8</v>
      </c>
      <c r="F125" s="211">
        <v>1</v>
      </c>
      <c r="G125" s="212">
        <v>6</v>
      </c>
      <c r="H125" s="212">
        <v>7</v>
      </c>
    </row>
    <row r="126" spans="1:8" s="14" customFormat="1" ht="14.25" customHeight="1" x14ac:dyDescent="0.25">
      <c r="A126" s="213" t="s">
        <v>81</v>
      </c>
      <c r="B126" s="349" t="s">
        <v>575</v>
      </c>
      <c r="C126" s="213">
        <v>1</v>
      </c>
      <c r="D126" s="213">
        <v>6</v>
      </c>
      <c r="E126" s="213">
        <v>7</v>
      </c>
      <c r="F126" s="211" t="s">
        <v>470</v>
      </c>
      <c r="G126" s="212" t="s">
        <v>470</v>
      </c>
      <c r="H126" s="212" t="s">
        <v>470</v>
      </c>
    </row>
    <row r="127" spans="1:8" s="14" customFormat="1" ht="14.25" customHeight="1" x14ac:dyDescent="0.25">
      <c r="A127" s="213" t="s">
        <v>81</v>
      </c>
      <c r="B127" s="349" t="s">
        <v>356</v>
      </c>
      <c r="C127" s="213" t="s">
        <v>470</v>
      </c>
      <c r="D127" s="213" t="s">
        <v>470</v>
      </c>
      <c r="E127" s="213" t="s">
        <v>470</v>
      </c>
      <c r="F127" s="211">
        <v>1</v>
      </c>
      <c r="G127" s="212">
        <v>2</v>
      </c>
      <c r="H127" s="212">
        <v>3</v>
      </c>
    </row>
    <row r="128" spans="1:8" s="14" customFormat="1" ht="14.25" customHeight="1" x14ac:dyDescent="0.25">
      <c r="A128" s="210" t="s">
        <v>81</v>
      </c>
      <c r="B128" s="14" t="s">
        <v>576</v>
      </c>
      <c r="C128" s="210">
        <v>8</v>
      </c>
      <c r="D128" s="210">
        <v>3</v>
      </c>
      <c r="E128" s="210">
        <v>11</v>
      </c>
      <c r="F128" s="211" t="s">
        <v>470</v>
      </c>
      <c r="G128" s="212" t="s">
        <v>470</v>
      </c>
      <c r="H128" s="212" t="s">
        <v>470</v>
      </c>
    </row>
    <row r="129" spans="1:8" s="14" customFormat="1" ht="14.25" customHeight="1" x14ac:dyDescent="0.25">
      <c r="A129" s="210" t="s">
        <v>83</v>
      </c>
      <c r="B129" s="14" t="s">
        <v>357</v>
      </c>
      <c r="C129" s="210">
        <v>1</v>
      </c>
      <c r="D129" s="210">
        <v>1</v>
      </c>
      <c r="E129" s="210">
        <v>2</v>
      </c>
      <c r="F129" s="211">
        <v>1</v>
      </c>
      <c r="G129" s="212">
        <v>1</v>
      </c>
      <c r="H129" s="212">
        <v>2</v>
      </c>
    </row>
    <row r="130" spans="1:8" s="14" customFormat="1" ht="14.25" customHeight="1" x14ac:dyDescent="0.25">
      <c r="A130" s="210" t="s">
        <v>83</v>
      </c>
      <c r="B130" s="14" t="s">
        <v>577</v>
      </c>
      <c r="C130" s="210">
        <v>4</v>
      </c>
      <c r="D130" s="210">
        <v>2</v>
      </c>
      <c r="E130" s="210">
        <v>6</v>
      </c>
      <c r="F130" s="211" t="s">
        <v>470</v>
      </c>
      <c r="G130" s="212" t="s">
        <v>470</v>
      </c>
      <c r="H130" s="212" t="s">
        <v>470</v>
      </c>
    </row>
    <row r="131" spans="1:8" s="14" customFormat="1" ht="14.25" customHeight="1" x14ac:dyDescent="0.25">
      <c r="A131" s="210" t="s">
        <v>83</v>
      </c>
      <c r="B131" s="14" t="s">
        <v>358</v>
      </c>
      <c r="C131" s="210">
        <v>1</v>
      </c>
      <c r="D131" s="210">
        <v>4</v>
      </c>
      <c r="E131" s="210">
        <v>5</v>
      </c>
      <c r="F131" s="211">
        <v>1</v>
      </c>
      <c r="G131" s="212">
        <v>4</v>
      </c>
      <c r="H131" s="212">
        <v>5</v>
      </c>
    </row>
    <row r="132" spans="1:8" s="14" customFormat="1" ht="14.25" customHeight="1" x14ac:dyDescent="0.25">
      <c r="A132" s="210" t="s">
        <v>83</v>
      </c>
      <c r="B132" s="14" t="s">
        <v>227</v>
      </c>
      <c r="C132" s="210">
        <v>2</v>
      </c>
      <c r="D132" s="210">
        <v>4</v>
      </c>
      <c r="E132" s="210">
        <v>6</v>
      </c>
      <c r="F132" s="211">
        <v>2</v>
      </c>
      <c r="G132" s="212">
        <v>5</v>
      </c>
      <c r="H132" s="212">
        <v>7</v>
      </c>
    </row>
    <row r="133" spans="1:8" s="14" customFormat="1" ht="14.25" customHeight="1" x14ac:dyDescent="0.25">
      <c r="A133" s="210" t="s">
        <v>83</v>
      </c>
      <c r="B133" s="14" t="s">
        <v>228</v>
      </c>
      <c r="C133" s="210">
        <v>0</v>
      </c>
      <c r="D133" s="210">
        <v>2</v>
      </c>
      <c r="E133" s="210">
        <v>2</v>
      </c>
      <c r="F133" s="211">
        <v>0</v>
      </c>
      <c r="G133" s="212">
        <v>4</v>
      </c>
      <c r="H133" s="212">
        <v>4</v>
      </c>
    </row>
    <row r="134" spans="1:8" s="14" customFormat="1" ht="14.25" customHeight="1" x14ac:dyDescent="0.25">
      <c r="A134" s="210" t="s">
        <v>83</v>
      </c>
      <c r="B134" s="14" t="s">
        <v>359</v>
      </c>
      <c r="C134" s="210">
        <v>2</v>
      </c>
      <c r="D134" s="210">
        <v>2</v>
      </c>
      <c r="E134" s="210">
        <v>4</v>
      </c>
      <c r="F134" s="211">
        <v>2</v>
      </c>
      <c r="G134" s="212">
        <v>2</v>
      </c>
      <c r="H134" s="212">
        <v>4</v>
      </c>
    </row>
    <row r="135" spans="1:8" s="14" customFormat="1" ht="14.25" customHeight="1" x14ac:dyDescent="0.25">
      <c r="A135" s="210" t="s">
        <v>83</v>
      </c>
      <c r="B135" s="14" t="s">
        <v>573</v>
      </c>
      <c r="C135" s="210">
        <v>3</v>
      </c>
      <c r="D135" s="210">
        <v>0</v>
      </c>
      <c r="E135" s="210">
        <v>3</v>
      </c>
      <c r="F135" s="211" t="s">
        <v>470</v>
      </c>
      <c r="G135" s="212" t="s">
        <v>470</v>
      </c>
      <c r="H135" s="212" t="s">
        <v>470</v>
      </c>
    </row>
    <row r="136" spans="1:8" s="14" customFormat="1" ht="14.25" customHeight="1" x14ac:dyDescent="0.25">
      <c r="A136" s="210" t="s">
        <v>83</v>
      </c>
      <c r="B136" s="14" t="s">
        <v>229</v>
      </c>
      <c r="C136" s="210">
        <v>1</v>
      </c>
      <c r="D136" s="210">
        <v>5</v>
      </c>
      <c r="E136" s="210">
        <v>6</v>
      </c>
      <c r="F136" s="211">
        <v>1</v>
      </c>
      <c r="G136" s="212">
        <v>5</v>
      </c>
      <c r="H136" s="212">
        <v>6</v>
      </c>
    </row>
    <row r="137" spans="1:8" s="14" customFormat="1" ht="14.25" customHeight="1" x14ac:dyDescent="0.25">
      <c r="A137" s="210" t="s">
        <v>83</v>
      </c>
      <c r="B137" s="14" t="s">
        <v>360</v>
      </c>
      <c r="C137" s="210">
        <v>1</v>
      </c>
      <c r="D137" s="210">
        <v>0</v>
      </c>
      <c r="E137" s="210">
        <v>1</v>
      </c>
      <c r="F137" s="211">
        <v>1</v>
      </c>
      <c r="G137" s="212">
        <v>0</v>
      </c>
      <c r="H137" s="212">
        <v>1</v>
      </c>
    </row>
    <row r="138" spans="1:8" s="14" customFormat="1" ht="14.25" customHeight="1" x14ac:dyDescent="0.25">
      <c r="A138" s="210" t="s">
        <v>83</v>
      </c>
      <c r="B138" s="14" t="s">
        <v>361</v>
      </c>
      <c r="C138" s="210">
        <v>2</v>
      </c>
      <c r="D138" s="210">
        <v>3</v>
      </c>
      <c r="E138" s="210">
        <v>5</v>
      </c>
      <c r="F138" s="211">
        <v>2</v>
      </c>
      <c r="G138" s="212">
        <v>3</v>
      </c>
      <c r="H138" s="212">
        <v>5</v>
      </c>
    </row>
    <row r="139" spans="1:8" s="14" customFormat="1" ht="14.25" customHeight="1" x14ac:dyDescent="0.25">
      <c r="A139" s="210" t="s">
        <v>83</v>
      </c>
      <c r="B139" s="14" t="s">
        <v>362</v>
      </c>
      <c r="C139" s="210">
        <v>2</v>
      </c>
      <c r="D139" s="210">
        <v>0</v>
      </c>
      <c r="E139" s="210">
        <v>2</v>
      </c>
      <c r="F139" s="211">
        <v>2</v>
      </c>
      <c r="G139" s="212">
        <v>0</v>
      </c>
      <c r="H139" s="212">
        <v>2</v>
      </c>
    </row>
    <row r="140" spans="1:8" s="14" customFormat="1" ht="14.25" customHeight="1" x14ac:dyDescent="0.25">
      <c r="A140" s="210" t="s">
        <v>85</v>
      </c>
      <c r="B140" s="14" t="s">
        <v>230</v>
      </c>
      <c r="C140" s="210">
        <v>1</v>
      </c>
      <c r="D140" s="210">
        <v>3</v>
      </c>
      <c r="E140" s="210">
        <v>4</v>
      </c>
      <c r="F140" s="211">
        <v>1</v>
      </c>
      <c r="G140" s="212">
        <v>3</v>
      </c>
      <c r="H140" s="212">
        <v>4</v>
      </c>
    </row>
    <row r="141" spans="1:8" s="14" customFormat="1" ht="14.25" customHeight="1" x14ac:dyDescent="0.25">
      <c r="A141" s="210" t="s">
        <v>85</v>
      </c>
      <c r="B141" s="14" t="s">
        <v>231</v>
      </c>
      <c r="C141" s="210">
        <v>1</v>
      </c>
      <c r="D141" s="210">
        <v>2</v>
      </c>
      <c r="E141" s="210">
        <v>3</v>
      </c>
      <c r="F141" s="211">
        <v>1</v>
      </c>
      <c r="G141" s="212">
        <v>4</v>
      </c>
      <c r="H141" s="212">
        <v>5</v>
      </c>
    </row>
    <row r="142" spans="1:8" s="14" customFormat="1" ht="14.25" customHeight="1" x14ac:dyDescent="0.25">
      <c r="A142" s="210" t="s">
        <v>85</v>
      </c>
      <c r="B142" s="14" t="s">
        <v>232</v>
      </c>
      <c r="C142" s="210">
        <v>2</v>
      </c>
      <c r="D142" s="210">
        <v>1</v>
      </c>
      <c r="E142" s="210">
        <v>3</v>
      </c>
      <c r="F142" s="211">
        <v>2</v>
      </c>
      <c r="G142" s="212">
        <v>1</v>
      </c>
      <c r="H142" s="212">
        <v>3</v>
      </c>
    </row>
    <row r="143" spans="1:8" s="14" customFormat="1" ht="14.25" customHeight="1" x14ac:dyDescent="0.25">
      <c r="A143" s="210" t="s">
        <v>85</v>
      </c>
      <c r="B143" s="14" t="s">
        <v>233</v>
      </c>
      <c r="C143" s="210">
        <v>7</v>
      </c>
      <c r="D143" s="210">
        <v>7</v>
      </c>
      <c r="E143" s="210">
        <v>14</v>
      </c>
      <c r="F143" s="211">
        <v>7</v>
      </c>
      <c r="G143" s="212">
        <v>5</v>
      </c>
      <c r="H143" s="212">
        <v>12</v>
      </c>
    </row>
    <row r="144" spans="1:8" s="14" customFormat="1" ht="14.25" customHeight="1" x14ac:dyDescent="0.25">
      <c r="A144" s="210" t="s">
        <v>85</v>
      </c>
      <c r="B144" s="14" t="s">
        <v>363</v>
      </c>
      <c r="C144" s="210">
        <v>3</v>
      </c>
      <c r="D144" s="210">
        <v>4</v>
      </c>
      <c r="E144" s="210">
        <v>7</v>
      </c>
      <c r="F144" s="211">
        <v>3</v>
      </c>
      <c r="G144" s="212">
        <v>2</v>
      </c>
      <c r="H144" s="212">
        <v>5</v>
      </c>
    </row>
    <row r="145" spans="1:8" s="14" customFormat="1" ht="14.25" customHeight="1" x14ac:dyDescent="0.25">
      <c r="A145" s="210" t="s">
        <v>85</v>
      </c>
      <c r="B145" s="14" t="s">
        <v>364</v>
      </c>
      <c r="C145" s="210">
        <v>1</v>
      </c>
      <c r="D145" s="210">
        <v>7</v>
      </c>
      <c r="E145" s="210">
        <v>8</v>
      </c>
      <c r="F145" s="211">
        <v>1</v>
      </c>
      <c r="G145" s="212">
        <v>6</v>
      </c>
      <c r="H145" s="212">
        <v>7</v>
      </c>
    </row>
    <row r="146" spans="1:8" s="14" customFormat="1" ht="14.25" customHeight="1" x14ac:dyDescent="0.25">
      <c r="A146" s="210" t="s">
        <v>85</v>
      </c>
      <c r="B146" s="14" t="s">
        <v>234</v>
      </c>
      <c r="C146" s="210">
        <v>1</v>
      </c>
      <c r="D146" s="210">
        <v>5</v>
      </c>
      <c r="E146" s="210">
        <v>6</v>
      </c>
      <c r="F146" s="211">
        <v>1</v>
      </c>
      <c r="G146" s="212">
        <v>4</v>
      </c>
      <c r="H146" s="212">
        <v>5</v>
      </c>
    </row>
    <row r="147" spans="1:8" s="14" customFormat="1" ht="14.25" customHeight="1" x14ac:dyDescent="0.25">
      <c r="A147" s="210" t="s">
        <v>85</v>
      </c>
      <c r="B147" s="14" t="s">
        <v>365</v>
      </c>
      <c r="C147" s="210">
        <v>2</v>
      </c>
      <c r="D147" s="210">
        <v>1</v>
      </c>
      <c r="E147" s="210">
        <v>3</v>
      </c>
      <c r="F147" s="211">
        <v>2</v>
      </c>
      <c r="G147" s="212">
        <v>1</v>
      </c>
      <c r="H147" s="212">
        <v>3</v>
      </c>
    </row>
    <row r="148" spans="1:8" s="14" customFormat="1" ht="14.25" customHeight="1" x14ac:dyDescent="0.25">
      <c r="A148" s="210" t="s">
        <v>85</v>
      </c>
      <c r="B148" s="14" t="s">
        <v>366</v>
      </c>
      <c r="C148" s="210">
        <v>3</v>
      </c>
      <c r="D148" s="210">
        <v>1</v>
      </c>
      <c r="E148" s="210">
        <v>4</v>
      </c>
      <c r="F148" s="211">
        <v>3</v>
      </c>
      <c r="G148" s="212">
        <v>1</v>
      </c>
      <c r="H148" s="212">
        <v>4</v>
      </c>
    </row>
    <row r="149" spans="1:8" s="14" customFormat="1" ht="14.25" customHeight="1" x14ac:dyDescent="0.25">
      <c r="A149" s="210" t="s">
        <v>85</v>
      </c>
      <c r="B149" s="14" t="s">
        <v>235</v>
      </c>
      <c r="C149" s="210">
        <v>1</v>
      </c>
      <c r="D149" s="210">
        <v>9</v>
      </c>
      <c r="E149" s="210">
        <v>10</v>
      </c>
      <c r="F149" s="211">
        <v>0</v>
      </c>
      <c r="G149" s="212">
        <v>10</v>
      </c>
      <c r="H149" s="212">
        <v>10</v>
      </c>
    </row>
    <row r="150" spans="1:8" s="14" customFormat="1" ht="14.25" customHeight="1" x14ac:dyDescent="0.25">
      <c r="A150" s="210" t="s">
        <v>87</v>
      </c>
      <c r="B150" s="14" t="s">
        <v>367</v>
      </c>
      <c r="C150" s="210">
        <v>1</v>
      </c>
      <c r="D150" s="210">
        <v>1</v>
      </c>
      <c r="E150" s="210">
        <v>2</v>
      </c>
      <c r="F150" s="211">
        <v>1</v>
      </c>
      <c r="G150" s="212">
        <v>1</v>
      </c>
      <c r="H150" s="212">
        <v>2</v>
      </c>
    </row>
    <row r="151" spans="1:8" s="14" customFormat="1" ht="14.25" customHeight="1" x14ac:dyDescent="0.25">
      <c r="A151" s="210" t="s">
        <v>87</v>
      </c>
      <c r="B151" s="14" t="s">
        <v>236</v>
      </c>
      <c r="C151" s="210">
        <v>5</v>
      </c>
      <c r="D151" s="210">
        <v>1</v>
      </c>
      <c r="E151" s="210">
        <v>6</v>
      </c>
      <c r="F151" s="211">
        <v>5</v>
      </c>
      <c r="G151" s="212">
        <v>1</v>
      </c>
      <c r="H151" s="212">
        <v>6</v>
      </c>
    </row>
    <row r="152" spans="1:8" s="14" customFormat="1" ht="14.25" customHeight="1" x14ac:dyDescent="0.25">
      <c r="A152" s="210" t="s">
        <v>87</v>
      </c>
      <c r="B152" s="14" t="s">
        <v>368</v>
      </c>
      <c r="C152" s="210">
        <v>2</v>
      </c>
      <c r="D152" s="210">
        <v>0</v>
      </c>
      <c r="E152" s="210">
        <v>2</v>
      </c>
      <c r="F152" s="211">
        <v>2</v>
      </c>
      <c r="G152" s="212">
        <v>0</v>
      </c>
      <c r="H152" s="212">
        <v>2</v>
      </c>
    </row>
    <row r="153" spans="1:8" s="14" customFormat="1" ht="14.25" customHeight="1" x14ac:dyDescent="0.25">
      <c r="A153" s="210" t="s">
        <v>87</v>
      </c>
      <c r="B153" s="14" t="s">
        <v>369</v>
      </c>
      <c r="C153" s="210">
        <v>4</v>
      </c>
      <c r="D153" s="210">
        <v>1</v>
      </c>
      <c r="E153" s="210">
        <v>5</v>
      </c>
      <c r="F153" s="211">
        <v>4</v>
      </c>
      <c r="G153" s="212">
        <v>0</v>
      </c>
      <c r="H153" s="212">
        <v>4</v>
      </c>
    </row>
    <row r="154" spans="1:8" s="14" customFormat="1" ht="14.25" customHeight="1" x14ac:dyDescent="0.25">
      <c r="A154" s="210" t="s">
        <v>87</v>
      </c>
      <c r="B154" s="14" t="s">
        <v>237</v>
      </c>
      <c r="C154" s="210">
        <v>4</v>
      </c>
      <c r="D154" s="210">
        <v>0</v>
      </c>
      <c r="E154" s="210">
        <v>4</v>
      </c>
      <c r="F154" s="211">
        <v>4</v>
      </c>
      <c r="G154" s="212">
        <v>0</v>
      </c>
      <c r="H154" s="212">
        <v>4</v>
      </c>
    </row>
    <row r="155" spans="1:8" s="14" customFormat="1" ht="14.25" customHeight="1" x14ac:dyDescent="0.25">
      <c r="A155" s="210" t="s">
        <v>87</v>
      </c>
      <c r="B155" s="14" t="s">
        <v>370</v>
      </c>
      <c r="C155" s="210">
        <v>2</v>
      </c>
      <c r="D155" s="210">
        <v>0</v>
      </c>
      <c r="E155" s="210">
        <v>2</v>
      </c>
      <c r="F155" s="211">
        <v>2</v>
      </c>
      <c r="G155" s="212">
        <v>0</v>
      </c>
      <c r="H155" s="212">
        <v>2</v>
      </c>
    </row>
    <row r="156" spans="1:8" s="14" customFormat="1" ht="14.25" customHeight="1" x14ac:dyDescent="0.25">
      <c r="A156" s="210" t="s">
        <v>87</v>
      </c>
      <c r="B156" s="14" t="s">
        <v>371</v>
      </c>
      <c r="C156" s="210">
        <v>2</v>
      </c>
      <c r="D156" s="210">
        <v>3</v>
      </c>
      <c r="E156" s="210">
        <v>5</v>
      </c>
      <c r="F156" s="211">
        <v>2</v>
      </c>
      <c r="G156" s="212">
        <v>2</v>
      </c>
      <c r="H156" s="212">
        <v>4</v>
      </c>
    </row>
    <row r="157" spans="1:8" s="14" customFormat="1" ht="14.25" customHeight="1" x14ac:dyDescent="0.25">
      <c r="A157" s="210" t="s">
        <v>87</v>
      </c>
      <c r="B157" s="14" t="s">
        <v>238</v>
      </c>
      <c r="C157" s="210">
        <v>1</v>
      </c>
      <c r="D157" s="210">
        <v>1</v>
      </c>
      <c r="E157" s="210">
        <v>2</v>
      </c>
      <c r="F157" s="211">
        <v>1</v>
      </c>
      <c r="G157" s="212">
        <v>1</v>
      </c>
      <c r="H157" s="212">
        <v>2</v>
      </c>
    </row>
    <row r="158" spans="1:8" s="14" customFormat="1" ht="14.25" customHeight="1" x14ac:dyDescent="0.25">
      <c r="A158" s="210" t="s">
        <v>87</v>
      </c>
      <c r="B158" s="14" t="s">
        <v>372</v>
      </c>
      <c r="C158" s="210">
        <v>1</v>
      </c>
      <c r="D158" s="210">
        <v>1</v>
      </c>
      <c r="E158" s="210">
        <v>2</v>
      </c>
      <c r="F158" s="211">
        <v>1</v>
      </c>
      <c r="G158" s="212">
        <v>1</v>
      </c>
      <c r="H158" s="212">
        <v>2</v>
      </c>
    </row>
    <row r="159" spans="1:8" s="14" customFormat="1" ht="14.25" customHeight="1" x14ac:dyDescent="0.25">
      <c r="A159" s="210" t="s">
        <v>87</v>
      </c>
      <c r="B159" s="14" t="s">
        <v>373</v>
      </c>
      <c r="C159" s="210">
        <v>2</v>
      </c>
      <c r="D159" s="210">
        <v>0</v>
      </c>
      <c r="E159" s="210">
        <v>2</v>
      </c>
      <c r="F159" s="211">
        <v>2</v>
      </c>
      <c r="G159" s="212">
        <v>2</v>
      </c>
      <c r="H159" s="212">
        <v>4</v>
      </c>
    </row>
    <row r="160" spans="1:8" s="14" customFormat="1" ht="14.25" customHeight="1" x14ac:dyDescent="0.25">
      <c r="A160" s="210" t="s">
        <v>87</v>
      </c>
      <c r="B160" s="14" t="s">
        <v>374</v>
      </c>
      <c r="C160" s="210">
        <v>1</v>
      </c>
      <c r="D160" s="210">
        <v>6</v>
      </c>
      <c r="E160" s="210">
        <v>7</v>
      </c>
      <c r="F160" s="211">
        <v>1</v>
      </c>
      <c r="G160" s="212">
        <v>5</v>
      </c>
      <c r="H160" s="212">
        <v>6</v>
      </c>
    </row>
    <row r="161" spans="1:8" s="14" customFormat="1" ht="14.25" customHeight="1" x14ac:dyDescent="0.25">
      <c r="A161" s="210" t="s">
        <v>87</v>
      </c>
      <c r="B161" s="14" t="s">
        <v>650</v>
      </c>
      <c r="C161" s="210">
        <v>1</v>
      </c>
      <c r="D161" s="210">
        <v>1</v>
      </c>
      <c r="E161" s="210">
        <v>2</v>
      </c>
      <c r="F161" s="211">
        <v>2</v>
      </c>
      <c r="G161" s="212">
        <v>0</v>
      </c>
      <c r="H161" s="212">
        <v>2</v>
      </c>
    </row>
    <row r="162" spans="1:8" s="14" customFormat="1" ht="14.25" customHeight="1" x14ac:dyDescent="0.25">
      <c r="A162" s="210" t="s">
        <v>87</v>
      </c>
      <c r="B162" s="14" t="s">
        <v>239</v>
      </c>
      <c r="C162" s="210">
        <v>1</v>
      </c>
      <c r="D162" s="210">
        <v>4</v>
      </c>
      <c r="E162" s="210">
        <v>5</v>
      </c>
      <c r="F162" s="211">
        <v>1</v>
      </c>
      <c r="G162" s="212">
        <v>5</v>
      </c>
      <c r="H162" s="212">
        <v>6</v>
      </c>
    </row>
    <row r="163" spans="1:8" s="14" customFormat="1" ht="14.25" customHeight="1" x14ac:dyDescent="0.25">
      <c r="A163" s="210" t="s">
        <v>89</v>
      </c>
      <c r="B163" s="14" t="s">
        <v>375</v>
      </c>
      <c r="C163" s="210">
        <v>4</v>
      </c>
      <c r="D163" s="210">
        <v>0</v>
      </c>
      <c r="E163" s="210">
        <v>4</v>
      </c>
      <c r="F163" s="211">
        <v>4</v>
      </c>
      <c r="G163" s="212">
        <v>0</v>
      </c>
      <c r="H163" s="212">
        <v>4</v>
      </c>
    </row>
    <row r="164" spans="1:8" s="14" customFormat="1" ht="14.25" customHeight="1" x14ac:dyDescent="0.25">
      <c r="A164" s="210" t="s">
        <v>89</v>
      </c>
      <c r="B164" s="14" t="s">
        <v>240</v>
      </c>
      <c r="C164" s="210">
        <v>1</v>
      </c>
      <c r="D164" s="210">
        <v>0</v>
      </c>
      <c r="E164" s="210">
        <v>1</v>
      </c>
      <c r="F164" s="211">
        <v>1</v>
      </c>
      <c r="G164" s="212">
        <v>1</v>
      </c>
      <c r="H164" s="212">
        <v>2</v>
      </c>
    </row>
    <row r="165" spans="1:8" s="14" customFormat="1" ht="14.25" customHeight="1" x14ac:dyDescent="0.25">
      <c r="A165" s="210" t="s">
        <v>89</v>
      </c>
      <c r="B165" s="14" t="s">
        <v>241</v>
      </c>
      <c r="C165" s="210">
        <v>1</v>
      </c>
      <c r="D165" s="210">
        <v>1</v>
      </c>
      <c r="E165" s="210">
        <v>2</v>
      </c>
      <c r="F165" s="211">
        <v>1</v>
      </c>
      <c r="G165" s="212">
        <v>1</v>
      </c>
      <c r="H165" s="212">
        <v>2</v>
      </c>
    </row>
    <row r="166" spans="1:8" s="14" customFormat="1" ht="14.25" customHeight="1" x14ac:dyDescent="0.25">
      <c r="A166" s="210" t="s">
        <v>91</v>
      </c>
      <c r="B166" s="14" t="s">
        <v>242</v>
      </c>
      <c r="C166" s="210">
        <v>1</v>
      </c>
      <c r="D166" s="210">
        <v>3</v>
      </c>
      <c r="E166" s="210">
        <v>4</v>
      </c>
      <c r="F166" s="211">
        <v>2</v>
      </c>
      <c r="G166" s="212">
        <v>3</v>
      </c>
      <c r="H166" s="212">
        <v>5</v>
      </c>
    </row>
    <row r="167" spans="1:8" s="14" customFormat="1" ht="14.25" customHeight="1" x14ac:dyDescent="0.25">
      <c r="A167" s="210" t="s">
        <v>91</v>
      </c>
      <c r="B167" s="14" t="s">
        <v>243</v>
      </c>
      <c r="C167" s="210">
        <v>6</v>
      </c>
      <c r="D167" s="210">
        <v>9</v>
      </c>
      <c r="E167" s="210">
        <v>15</v>
      </c>
      <c r="F167" s="211">
        <v>4</v>
      </c>
      <c r="G167" s="212">
        <v>8</v>
      </c>
      <c r="H167" s="212">
        <v>12</v>
      </c>
    </row>
    <row r="168" spans="1:8" s="14" customFormat="1" ht="14.25" customHeight="1" x14ac:dyDescent="0.25">
      <c r="A168" s="210" t="s">
        <v>91</v>
      </c>
      <c r="B168" s="14" t="s">
        <v>376</v>
      </c>
      <c r="C168" s="210">
        <v>2</v>
      </c>
      <c r="D168" s="210">
        <v>0</v>
      </c>
      <c r="E168" s="210">
        <v>2</v>
      </c>
      <c r="F168" s="211">
        <v>2</v>
      </c>
      <c r="G168" s="212">
        <v>0</v>
      </c>
      <c r="H168" s="212">
        <v>2</v>
      </c>
    </row>
    <row r="169" spans="1:8" s="14" customFormat="1" ht="14.25" customHeight="1" x14ac:dyDescent="0.25">
      <c r="A169" s="210" t="s">
        <v>91</v>
      </c>
      <c r="B169" s="14" t="s">
        <v>244</v>
      </c>
      <c r="C169" s="210">
        <v>1</v>
      </c>
      <c r="D169" s="210">
        <v>4</v>
      </c>
      <c r="E169" s="210">
        <v>5</v>
      </c>
      <c r="F169" s="211">
        <v>7</v>
      </c>
      <c r="G169" s="212">
        <v>0</v>
      </c>
      <c r="H169" s="212">
        <v>7</v>
      </c>
    </row>
    <row r="170" spans="1:8" s="14" customFormat="1" ht="14.25" customHeight="1" x14ac:dyDescent="0.25">
      <c r="A170" s="210" t="s">
        <v>91</v>
      </c>
      <c r="B170" s="14" t="s">
        <v>651</v>
      </c>
      <c r="C170" s="210">
        <v>1</v>
      </c>
      <c r="D170" s="210">
        <v>4</v>
      </c>
      <c r="E170" s="210">
        <v>5</v>
      </c>
      <c r="F170" s="211">
        <v>1</v>
      </c>
      <c r="G170" s="212">
        <v>5</v>
      </c>
      <c r="H170" s="212">
        <v>6</v>
      </c>
    </row>
    <row r="171" spans="1:8" s="14" customFormat="1" ht="14.25" customHeight="1" x14ac:dyDescent="0.25">
      <c r="A171" s="210" t="s">
        <v>91</v>
      </c>
      <c r="B171" s="14" t="s">
        <v>245</v>
      </c>
      <c r="C171" s="210">
        <v>2</v>
      </c>
      <c r="D171" s="210">
        <v>3</v>
      </c>
      <c r="E171" s="210">
        <v>5</v>
      </c>
      <c r="F171" s="211">
        <v>1</v>
      </c>
      <c r="G171" s="212">
        <v>4</v>
      </c>
      <c r="H171" s="212">
        <v>5</v>
      </c>
    </row>
    <row r="172" spans="1:8" s="14" customFormat="1" ht="14.25" customHeight="1" x14ac:dyDescent="0.25">
      <c r="A172" s="210" t="s">
        <v>47</v>
      </c>
      <c r="B172" s="14" t="s">
        <v>381</v>
      </c>
      <c r="C172" s="210">
        <v>2</v>
      </c>
      <c r="D172" s="210">
        <v>3</v>
      </c>
      <c r="E172" s="210">
        <v>5</v>
      </c>
      <c r="F172" s="211">
        <v>2</v>
      </c>
      <c r="G172" s="212">
        <v>3</v>
      </c>
      <c r="H172" s="212">
        <v>5</v>
      </c>
    </row>
    <row r="173" spans="1:8" s="14" customFormat="1" ht="14.25" customHeight="1" x14ac:dyDescent="0.25">
      <c r="A173" s="210" t="s">
        <v>45</v>
      </c>
      <c r="B173" s="14" t="s">
        <v>246</v>
      </c>
      <c r="C173" s="210">
        <v>2</v>
      </c>
      <c r="D173" s="210">
        <v>2</v>
      </c>
      <c r="E173" s="210">
        <v>4</v>
      </c>
      <c r="F173" s="211">
        <v>2</v>
      </c>
      <c r="G173" s="212">
        <v>1</v>
      </c>
      <c r="H173" s="212">
        <v>3</v>
      </c>
    </row>
    <row r="174" spans="1:8" s="14" customFormat="1" ht="14.25" customHeight="1" x14ac:dyDescent="0.25">
      <c r="A174" s="210" t="s">
        <v>45</v>
      </c>
      <c r="B174" s="14" t="s">
        <v>377</v>
      </c>
      <c r="C174" s="210">
        <v>3</v>
      </c>
      <c r="D174" s="210">
        <v>0</v>
      </c>
      <c r="E174" s="210">
        <v>3</v>
      </c>
      <c r="F174" s="211">
        <v>3</v>
      </c>
      <c r="G174" s="212">
        <v>0</v>
      </c>
      <c r="H174" s="212">
        <v>3</v>
      </c>
    </row>
    <row r="175" spans="1:8" s="14" customFormat="1" ht="14.25" customHeight="1" x14ac:dyDescent="0.25">
      <c r="A175" s="210" t="s">
        <v>47</v>
      </c>
      <c r="B175" s="14" t="s">
        <v>247</v>
      </c>
      <c r="C175" s="210">
        <v>2</v>
      </c>
      <c r="D175" s="210">
        <v>0</v>
      </c>
      <c r="E175" s="210">
        <v>2</v>
      </c>
      <c r="F175" s="211">
        <v>2</v>
      </c>
      <c r="G175" s="212">
        <v>0</v>
      </c>
      <c r="H175" s="212">
        <v>2</v>
      </c>
    </row>
    <row r="176" spans="1:8" s="14" customFormat="1" ht="14.25" customHeight="1" x14ac:dyDescent="0.25">
      <c r="A176" s="210" t="s">
        <v>47</v>
      </c>
      <c r="B176" s="14" t="s">
        <v>652</v>
      </c>
      <c r="C176" s="210">
        <v>4</v>
      </c>
      <c r="D176" s="210">
        <v>3</v>
      </c>
      <c r="E176" s="210">
        <v>7</v>
      </c>
      <c r="F176" s="211">
        <v>2</v>
      </c>
      <c r="G176" s="212">
        <v>4</v>
      </c>
      <c r="H176" s="212">
        <v>6</v>
      </c>
    </row>
    <row r="177" spans="1:8" s="14" customFormat="1" ht="14.25" customHeight="1" x14ac:dyDescent="0.25">
      <c r="A177" s="210" t="s">
        <v>47</v>
      </c>
      <c r="B177" s="14" t="s">
        <v>378</v>
      </c>
      <c r="C177" s="210">
        <v>2</v>
      </c>
      <c r="D177" s="210">
        <v>0</v>
      </c>
      <c r="E177" s="210">
        <v>2</v>
      </c>
      <c r="F177" s="211">
        <v>3</v>
      </c>
      <c r="G177" s="212">
        <v>0</v>
      </c>
      <c r="H177" s="212">
        <v>3</v>
      </c>
    </row>
    <row r="178" spans="1:8" s="14" customFormat="1" ht="14.25" customHeight="1" x14ac:dyDescent="0.25">
      <c r="A178" s="210" t="s">
        <v>47</v>
      </c>
      <c r="B178" s="14" t="s">
        <v>379</v>
      </c>
      <c r="C178" s="210">
        <v>1</v>
      </c>
      <c r="D178" s="210">
        <v>2</v>
      </c>
      <c r="E178" s="210">
        <v>3</v>
      </c>
      <c r="F178" s="211">
        <v>1</v>
      </c>
      <c r="G178" s="212">
        <v>1</v>
      </c>
      <c r="H178" s="212">
        <v>2</v>
      </c>
    </row>
    <row r="179" spans="1:8" s="14" customFormat="1" ht="14.25" customHeight="1" x14ac:dyDescent="0.25">
      <c r="A179" s="210" t="s">
        <v>47</v>
      </c>
      <c r="B179" s="14" t="s">
        <v>380</v>
      </c>
      <c r="C179" s="210">
        <v>4</v>
      </c>
      <c r="D179" s="210">
        <v>5</v>
      </c>
      <c r="E179" s="210">
        <v>9</v>
      </c>
      <c r="F179" s="211">
        <v>4</v>
      </c>
      <c r="G179" s="212">
        <v>3</v>
      </c>
      <c r="H179" s="212">
        <v>7</v>
      </c>
    </row>
    <row r="180" spans="1:8" s="14" customFormat="1" ht="14.25" customHeight="1" x14ac:dyDescent="0.25">
      <c r="A180" s="210" t="s">
        <v>49</v>
      </c>
      <c r="B180" s="14" t="s">
        <v>248</v>
      </c>
      <c r="C180" s="210">
        <v>2</v>
      </c>
      <c r="D180" s="210">
        <v>4</v>
      </c>
      <c r="E180" s="210">
        <v>6</v>
      </c>
      <c r="F180" s="211">
        <v>2</v>
      </c>
      <c r="G180" s="212">
        <v>4</v>
      </c>
      <c r="H180" s="212">
        <v>6</v>
      </c>
    </row>
    <row r="181" spans="1:8" s="14" customFormat="1" ht="14.25" customHeight="1" x14ac:dyDescent="0.25">
      <c r="A181" s="210" t="s">
        <v>49</v>
      </c>
      <c r="B181" s="14" t="s">
        <v>249</v>
      </c>
      <c r="C181" s="210">
        <v>3</v>
      </c>
      <c r="D181" s="210">
        <v>1</v>
      </c>
      <c r="E181" s="210">
        <v>4</v>
      </c>
      <c r="F181" s="211">
        <v>3</v>
      </c>
      <c r="G181" s="212">
        <v>2</v>
      </c>
      <c r="H181" s="212">
        <v>5</v>
      </c>
    </row>
    <row r="182" spans="1:8" s="14" customFormat="1" ht="14.25" customHeight="1" x14ac:dyDescent="0.25">
      <c r="A182" s="210" t="s">
        <v>51</v>
      </c>
      <c r="B182" s="14" t="s">
        <v>653</v>
      </c>
      <c r="C182" s="210">
        <v>2</v>
      </c>
      <c r="D182" s="210">
        <v>6</v>
      </c>
      <c r="E182" s="210">
        <v>8</v>
      </c>
      <c r="F182" s="211">
        <v>2</v>
      </c>
      <c r="G182" s="212">
        <v>5</v>
      </c>
      <c r="H182" s="212">
        <v>7</v>
      </c>
    </row>
    <row r="183" spans="1:8" s="14" customFormat="1" ht="14.25" customHeight="1" x14ac:dyDescent="0.25">
      <c r="A183" s="210" t="s">
        <v>53</v>
      </c>
      <c r="B183" s="14" t="s">
        <v>654</v>
      </c>
      <c r="C183" s="210">
        <v>7</v>
      </c>
      <c r="D183" s="210">
        <v>4</v>
      </c>
      <c r="E183" s="210">
        <v>11</v>
      </c>
      <c r="F183" s="211">
        <v>5</v>
      </c>
      <c r="G183" s="212">
        <v>4</v>
      </c>
      <c r="H183" s="212">
        <v>9</v>
      </c>
    </row>
    <row r="184" spans="1:8" s="14" customFormat="1" ht="14.25" customHeight="1" x14ac:dyDescent="0.25">
      <c r="A184" s="210" t="s">
        <v>53</v>
      </c>
      <c r="B184" s="14" t="s">
        <v>382</v>
      </c>
      <c r="C184" s="210">
        <v>1</v>
      </c>
      <c r="D184" s="210">
        <v>1</v>
      </c>
      <c r="E184" s="210">
        <v>2</v>
      </c>
      <c r="F184" s="211">
        <v>1</v>
      </c>
      <c r="G184" s="212">
        <v>2</v>
      </c>
      <c r="H184" s="212">
        <v>3</v>
      </c>
    </row>
    <row r="185" spans="1:8" s="14" customFormat="1" ht="14.25" customHeight="1" x14ac:dyDescent="0.25">
      <c r="A185" s="210" t="s">
        <v>53</v>
      </c>
      <c r="B185" s="14" t="s">
        <v>250</v>
      </c>
      <c r="C185" s="210">
        <v>3</v>
      </c>
      <c r="D185" s="210">
        <v>10</v>
      </c>
      <c r="E185" s="210">
        <v>13</v>
      </c>
      <c r="F185" s="211">
        <v>3</v>
      </c>
      <c r="G185" s="212">
        <v>10</v>
      </c>
      <c r="H185" s="212">
        <v>13</v>
      </c>
    </row>
    <row r="186" spans="1:8" s="14" customFormat="1" ht="14.25" customHeight="1" x14ac:dyDescent="0.25">
      <c r="A186" s="210" t="s">
        <v>53</v>
      </c>
      <c r="B186" s="14" t="s">
        <v>383</v>
      </c>
      <c r="C186" s="210">
        <v>2</v>
      </c>
      <c r="D186" s="210">
        <v>0</v>
      </c>
      <c r="E186" s="210">
        <v>2</v>
      </c>
      <c r="F186" s="211">
        <v>2</v>
      </c>
      <c r="G186" s="212">
        <v>0</v>
      </c>
      <c r="H186" s="212">
        <v>2</v>
      </c>
    </row>
    <row r="187" spans="1:8" s="14" customFormat="1" ht="14.25" customHeight="1" x14ac:dyDescent="0.25">
      <c r="A187" s="210" t="s">
        <v>53</v>
      </c>
      <c r="B187" s="14" t="s">
        <v>384</v>
      </c>
      <c r="C187" s="210">
        <v>1</v>
      </c>
      <c r="D187" s="210">
        <v>1</v>
      </c>
      <c r="E187" s="210">
        <v>2</v>
      </c>
      <c r="F187" s="211">
        <v>1</v>
      </c>
      <c r="G187" s="212">
        <v>2</v>
      </c>
      <c r="H187" s="212">
        <v>3</v>
      </c>
    </row>
    <row r="188" spans="1:8" s="14" customFormat="1" ht="14.25" customHeight="1" x14ac:dyDescent="0.25">
      <c r="A188" s="210" t="s">
        <v>53</v>
      </c>
      <c r="B188" s="14" t="s">
        <v>385</v>
      </c>
      <c r="C188" s="210">
        <v>1</v>
      </c>
      <c r="D188" s="210">
        <v>2</v>
      </c>
      <c r="E188" s="210">
        <v>3</v>
      </c>
      <c r="F188" s="211">
        <v>1</v>
      </c>
      <c r="G188" s="212">
        <v>3</v>
      </c>
      <c r="H188" s="212">
        <v>4</v>
      </c>
    </row>
    <row r="189" spans="1:8" s="14" customFormat="1" ht="14.25" customHeight="1" x14ac:dyDescent="0.25">
      <c r="A189" s="210" t="s">
        <v>53</v>
      </c>
      <c r="B189" s="14" t="s">
        <v>386</v>
      </c>
      <c r="C189" s="210">
        <v>9</v>
      </c>
      <c r="D189" s="210">
        <v>6</v>
      </c>
      <c r="E189" s="210">
        <v>15</v>
      </c>
      <c r="F189" s="211">
        <v>9</v>
      </c>
      <c r="G189" s="212">
        <v>6</v>
      </c>
      <c r="H189" s="212">
        <v>15</v>
      </c>
    </row>
    <row r="190" spans="1:8" s="14" customFormat="1" ht="14.25" customHeight="1" x14ac:dyDescent="0.25">
      <c r="A190" s="210" t="s">
        <v>55</v>
      </c>
      <c r="B190" s="14" t="s">
        <v>387</v>
      </c>
      <c r="C190" s="210">
        <v>2</v>
      </c>
      <c r="D190" s="210">
        <v>2</v>
      </c>
      <c r="E190" s="210">
        <v>4</v>
      </c>
      <c r="F190" s="211">
        <v>2</v>
      </c>
      <c r="G190" s="212">
        <v>2</v>
      </c>
      <c r="H190" s="212">
        <v>4</v>
      </c>
    </row>
    <row r="191" spans="1:8" s="14" customFormat="1" ht="14.25" customHeight="1" x14ac:dyDescent="0.25">
      <c r="A191" s="210" t="s">
        <v>55</v>
      </c>
      <c r="B191" s="14" t="s">
        <v>251</v>
      </c>
      <c r="C191" s="210">
        <v>2</v>
      </c>
      <c r="D191" s="210">
        <v>1</v>
      </c>
      <c r="E191" s="210">
        <v>3</v>
      </c>
      <c r="F191" s="211">
        <v>2</v>
      </c>
      <c r="G191" s="212">
        <v>1</v>
      </c>
      <c r="H191" s="212">
        <v>3</v>
      </c>
    </row>
    <row r="192" spans="1:8" s="14" customFormat="1" ht="14.25" customHeight="1" x14ac:dyDescent="0.25">
      <c r="A192" s="210" t="s">
        <v>55</v>
      </c>
      <c r="B192" s="14" t="s">
        <v>388</v>
      </c>
      <c r="C192" s="210">
        <v>2</v>
      </c>
      <c r="D192" s="210">
        <v>0</v>
      </c>
      <c r="E192" s="210">
        <v>2</v>
      </c>
      <c r="F192" s="211">
        <v>2</v>
      </c>
      <c r="G192" s="212">
        <v>0</v>
      </c>
      <c r="H192" s="212">
        <v>2</v>
      </c>
    </row>
    <row r="193" spans="1:8" s="14" customFormat="1" ht="14.25" customHeight="1" x14ac:dyDescent="0.25">
      <c r="A193" s="210" t="s">
        <v>55</v>
      </c>
      <c r="B193" s="14" t="s">
        <v>389</v>
      </c>
      <c r="C193" s="210">
        <v>1</v>
      </c>
      <c r="D193" s="210">
        <v>3</v>
      </c>
      <c r="E193" s="210">
        <v>4</v>
      </c>
      <c r="F193" s="211">
        <v>1</v>
      </c>
      <c r="G193" s="212">
        <v>4</v>
      </c>
      <c r="H193" s="212">
        <v>5</v>
      </c>
    </row>
    <row r="194" spans="1:8" s="14" customFormat="1" ht="14.25" customHeight="1" x14ac:dyDescent="0.25">
      <c r="A194" s="210" t="s">
        <v>55</v>
      </c>
      <c r="B194" s="14" t="s">
        <v>390</v>
      </c>
      <c r="C194" s="210">
        <v>1</v>
      </c>
      <c r="D194" s="210">
        <v>1</v>
      </c>
      <c r="E194" s="210">
        <v>2</v>
      </c>
      <c r="F194" s="211">
        <v>1</v>
      </c>
      <c r="G194" s="212">
        <v>1</v>
      </c>
      <c r="H194" s="212">
        <v>2</v>
      </c>
    </row>
    <row r="195" spans="1:8" s="14" customFormat="1" ht="14.25" customHeight="1" x14ac:dyDescent="0.25">
      <c r="A195" s="210" t="s">
        <v>57</v>
      </c>
      <c r="B195" s="14" t="s">
        <v>252</v>
      </c>
      <c r="C195" s="210">
        <v>6</v>
      </c>
      <c r="D195" s="210">
        <v>2</v>
      </c>
      <c r="E195" s="210">
        <v>8</v>
      </c>
      <c r="F195" s="211">
        <v>6</v>
      </c>
      <c r="G195" s="212">
        <v>2</v>
      </c>
      <c r="H195" s="212">
        <v>8</v>
      </c>
    </row>
    <row r="196" spans="1:8" s="14" customFormat="1" ht="14.25" customHeight="1" x14ac:dyDescent="0.25">
      <c r="A196" s="210" t="s">
        <v>57</v>
      </c>
      <c r="B196" s="14" t="s">
        <v>391</v>
      </c>
      <c r="C196" s="210">
        <v>1</v>
      </c>
      <c r="D196" s="210">
        <v>1</v>
      </c>
      <c r="E196" s="210">
        <v>2</v>
      </c>
      <c r="F196" s="211">
        <v>1</v>
      </c>
      <c r="G196" s="212">
        <v>1</v>
      </c>
      <c r="H196" s="212">
        <v>2</v>
      </c>
    </row>
    <row r="197" spans="1:8" s="14" customFormat="1" ht="14.25" customHeight="1" x14ac:dyDescent="0.25">
      <c r="A197" s="210" t="s">
        <v>58</v>
      </c>
      <c r="B197" s="14" t="s">
        <v>392</v>
      </c>
      <c r="C197" s="210">
        <v>3</v>
      </c>
      <c r="D197" s="210">
        <v>6</v>
      </c>
      <c r="E197" s="210">
        <v>9</v>
      </c>
      <c r="F197" s="211">
        <v>3</v>
      </c>
      <c r="G197" s="212">
        <v>4</v>
      </c>
      <c r="H197" s="212">
        <v>7</v>
      </c>
    </row>
    <row r="198" spans="1:8" s="14" customFormat="1" ht="14.25" customHeight="1" x14ac:dyDescent="0.25">
      <c r="A198" s="210" t="s">
        <v>58</v>
      </c>
      <c r="B198" s="14" t="s">
        <v>253</v>
      </c>
      <c r="C198" s="210">
        <v>2</v>
      </c>
      <c r="D198" s="210">
        <v>6</v>
      </c>
      <c r="E198" s="210">
        <v>8</v>
      </c>
      <c r="F198" s="211">
        <v>2</v>
      </c>
      <c r="G198" s="212">
        <v>7</v>
      </c>
      <c r="H198" s="212">
        <v>9</v>
      </c>
    </row>
    <row r="199" spans="1:8" s="14" customFormat="1" ht="14.25" customHeight="1" x14ac:dyDescent="0.25">
      <c r="A199" s="210" t="s">
        <v>58</v>
      </c>
      <c r="B199" s="14" t="s">
        <v>254</v>
      </c>
      <c r="C199" s="210">
        <v>2</v>
      </c>
      <c r="D199" s="210">
        <v>5</v>
      </c>
      <c r="E199" s="210">
        <v>7</v>
      </c>
      <c r="F199" s="211">
        <v>2</v>
      </c>
      <c r="G199" s="212">
        <v>5</v>
      </c>
      <c r="H199" s="212">
        <v>7</v>
      </c>
    </row>
    <row r="200" spans="1:8" s="14" customFormat="1" ht="14.25" customHeight="1" x14ac:dyDescent="0.25">
      <c r="A200" s="210" t="s">
        <v>58</v>
      </c>
      <c r="B200" s="14" t="s">
        <v>255</v>
      </c>
      <c r="C200" s="210">
        <v>3</v>
      </c>
      <c r="D200" s="210">
        <v>0</v>
      </c>
      <c r="E200" s="210">
        <v>3</v>
      </c>
      <c r="F200" s="211">
        <v>2</v>
      </c>
      <c r="G200" s="212">
        <v>1</v>
      </c>
      <c r="H200" s="212">
        <v>3</v>
      </c>
    </row>
    <row r="201" spans="1:8" s="14" customFormat="1" ht="14.25" customHeight="1" x14ac:dyDescent="0.25">
      <c r="A201" s="210" t="s">
        <v>58</v>
      </c>
      <c r="B201" s="14" t="s">
        <v>256</v>
      </c>
      <c r="C201" s="210">
        <v>4</v>
      </c>
      <c r="D201" s="210">
        <v>3</v>
      </c>
      <c r="E201" s="210">
        <v>7</v>
      </c>
      <c r="F201" s="211">
        <v>4</v>
      </c>
      <c r="G201" s="212">
        <v>2</v>
      </c>
      <c r="H201" s="212">
        <v>6</v>
      </c>
    </row>
    <row r="202" spans="1:8" s="14" customFormat="1" ht="14.25" customHeight="1" x14ac:dyDescent="0.25">
      <c r="A202" s="210" t="s">
        <v>58</v>
      </c>
      <c r="B202" s="14" t="s">
        <v>257</v>
      </c>
      <c r="C202" s="210">
        <v>2</v>
      </c>
      <c r="D202" s="210">
        <v>4</v>
      </c>
      <c r="E202" s="210">
        <v>6</v>
      </c>
      <c r="F202" s="211">
        <v>2</v>
      </c>
      <c r="G202" s="212">
        <v>2</v>
      </c>
      <c r="H202" s="212">
        <v>4</v>
      </c>
    </row>
    <row r="203" spans="1:8" s="14" customFormat="1" ht="14.25" customHeight="1" x14ac:dyDescent="0.25">
      <c r="A203" s="210" t="s">
        <v>58</v>
      </c>
      <c r="B203" s="14" t="s">
        <v>393</v>
      </c>
      <c r="C203" s="210">
        <v>0</v>
      </c>
      <c r="D203" s="210">
        <v>2</v>
      </c>
      <c r="E203" s="210">
        <v>2</v>
      </c>
      <c r="F203" s="211">
        <v>1</v>
      </c>
      <c r="G203" s="212">
        <v>1</v>
      </c>
      <c r="H203" s="212">
        <v>2</v>
      </c>
    </row>
    <row r="204" spans="1:8" s="14" customFormat="1" ht="14.25" customHeight="1" x14ac:dyDescent="0.25">
      <c r="A204" s="210" t="s">
        <v>58</v>
      </c>
      <c r="B204" s="14" t="s">
        <v>258</v>
      </c>
      <c r="C204" s="210">
        <v>2</v>
      </c>
      <c r="D204" s="210">
        <v>10</v>
      </c>
      <c r="E204" s="210">
        <v>12</v>
      </c>
      <c r="F204" s="211">
        <v>2</v>
      </c>
      <c r="G204" s="212">
        <v>10</v>
      </c>
      <c r="H204" s="212">
        <v>12</v>
      </c>
    </row>
    <row r="205" spans="1:8" s="14" customFormat="1" ht="14.25" customHeight="1" x14ac:dyDescent="0.25">
      <c r="A205" s="210" t="s">
        <v>58</v>
      </c>
      <c r="B205" s="14" t="s">
        <v>259</v>
      </c>
      <c r="C205" s="210">
        <v>4</v>
      </c>
      <c r="D205" s="210">
        <v>3</v>
      </c>
      <c r="E205" s="210">
        <v>7</v>
      </c>
      <c r="F205" s="211">
        <v>4</v>
      </c>
      <c r="G205" s="212">
        <v>2</v>
      </c>
      <c r="H205" s="212">
        <v>6</v>
      </c>
    </row>
    <row r="206" spans="1:8" s="14" customFormat="1" ht="14.25" customHeight="1" x14ac:dyDescent="0.25">
      <c r="A206" s="210" t="s">
        <v>58</v>
      </c>
      <c r="B206" s="14" t="s">
        <v>394</v>
      </c>
      <c r="C206" s="210">
        <v>2</v>
      </c>
      <c r="D206" s="210">
        <v>0</v>
      </c>
      <c r="E206" s="210">
        <v>2</v>
      </c>
      <c r="F206" s="211">
        <v>2</v>
      </c>
      <c r="G206" s="212">
        <v>0</v>
      </c>
      <c r="H206" s="212">
        <v>2</v>
      </c>
    </row>
    <row r="207" spans="1:8" s="14" customFormat="1" ht="14.25" customHeight="1" x14ac:dyDescent="0.25">
      <c r="A207" s="210" t="s">
        <v>58</v>
      </c>
      <c r="B207" s="14" t="s">
        <v>395</v>
      </c>
      <c r="C207" s="210">
        <v>3</v>
      </c>
      <c r="D207" s="210">
        <v>1</v>
      </c>
      <c r="E207" s="210">
        <v>4</v>
      </c>
      <c r="F207" s="211">
        <v>2</v>
      </c>
      <c r="G207" s="212">
        <v>1</v>
      </c>
      <c r="H207" s="212">
        <v>3</v>
      </c>
    </row>
    <row r="208" spans="1:8" s="14" customFormat="1" ht="14.25" customHeight="1" x14ac:dyDescent="0.25">
      <c r="A208" s="210" t="s">
        <v>58</v>
      </c>
      <c r="B208" s="14" t="s">
        <v>396</v>
      </c>
      <c r="C208" s="210">
        <v>2</v>
      </c>
      <c r="D208" s="210">
        <v>0</v>
      </c>
      <c r="E208" s="210">
        <v>2</v>
      </c>
      <c r="F208" s="211">
        <v>2</v>
      </c>
      <c r="G208" s="212">
        <v>0</v>
      </c>
      <c r="H208" s="212">
        <v>2</v>
      </c>
    </row>
    <row r="209" spans="1:8" s="14" customFormat="1" ht="14.25" customHeight="1" x14ac:dyDescent="0.25">
      <c r="A209" s="210" t="s">
        <v>58</v>
      </c>
      <c r="B209" s="14" t="s">
        <v>397</v>
      </c>
      <c r="C209" s="210">
        <v>1</v>
      </c>
      <c r="D209" s="210">
        <v>4</v>
      </c>
      <c r="E209" s="210">
        <v>5</v>
      </c>
      <c r="F209" s="211">
        <v>1</v>
      </c>
      <c r="G209" s="212">
        <v>6</v>
      </c>
      <c r="H209" s="212">
        <v>7</v>
      </c>
    </row>
    <row r="210" spans="1:8" s="14" customFormat="1" ht="14.25" customHeight="1" x14ac:dyDescent="0.25">
      <c r="A210" s="210" t="s">
        <v>58</v>
      </c>
      <c r="B210" s="14" t="s">
        <v>398</v>
      </c>
      <c r="C210" s="210">
        <v>1</v>
      </c>
      <c r="D210" s="210">
        <v>1</v>
      </c>
      <c r="E210" s="210">
        <v>2</v>
      </c>
      <c r="F210" s="211">
        <v>1</v>
      </c>
      <c r="G210" s="212">
        <v>1</v>
      </c>
      <c r="H210" s="212">
        <v>2</v>
      </c>
    </row>
    <row r="211" spans="1:8" s="14" customFormat="1" ht="14.25" customHeight="1" x14ac:dyDescent="0.25">
      <c r="A211" s="210" t="s">
        <v>58</v>
      </c>
      <c r="B211" s="14" t="s">
        <v>260</v>
      </c>
      <c r="C211" s="210">
        <v>3</v>
      </c>
      <c r="D211" s="210">
        <v>0</v>
      </c>
      <c r="E211" s="210">
        <v>3</v>
      </c>
      <c r="F211" s="211">
        <v>2</v>
      </c>
      <c r="G211" s="212">
        <v>1</v>
      </c>
      <c r="H211" s="212">
        <v>3</v>
      </c>
    </row>
    <row r="212" spans="1:8" s="14" customFormat="1" ht="14.25" customHeight="1" x14ac:dyDescent="0.25">
      <c r="A212" s="210" t="s">
        <v>58</v>
      </c>
      <c r="B212" s="14" t="s">
        <v>261</v>
      </c>
      <c r="C212" s="210">
        <v>2</v>
      </c>
      <c r="D212" s="210">
        <v>4</v>
      </c>
      <c r="E212" s="210">
        <v>6</v>
      </c>
      <c r="F212" s="211">
        <v>3</v>
      </c>
      <c r="G212" s="212">
        <v>4</v>
      </c>
      <c r="H212" s="212">
        <v>7</v>
      </c>
    </row>
    <row r="213" spans="1:8" s="14" customFormat="1" ht="14.25" customHeight="1" x14ac:dyDescent="0.25">
      <c r="A213" s="210" t="s">
        <v>58</v>
      </c>
      <c r="B213" s="14" t="s">
        <v>262</v>
      </c>
      <c r="C213" s="210">
        <v>3</v>
      </c>
      <c r="D213" s="210">
        <v>1</v>
      </c>
      <c r="E213" s="210">
        <v>4</v>
      </c>
      <c r="F213" s="211">
        <v>2</v>
      </c>
      <c r="G213" s="212">
        <v>1</v>
      </c>
      <c r="H213" s="212">
        <v>3</v>
      </c>
    </row>
    <row r="214" spans="1:8" s="14" customFormat="1" ht="14.25" customHeight="1" x14ac:dyDescent="0.25">
      <c r="A214" s="210" t="s">
        <v>58</v>
      </c>
      <c r="B214" s="14" t="s">
        <v>399</v>
      </c>
      <c r="C214" s="210">
        <v>1</v>
      </c>
      <c r="D214" s="210">
        <v>4</v>
      </c>
      <c r="E214" s="210">
        <v>5</v>
      </c>
      <c r="F214" s="211">
        <v>1</v>
      </c>
      <c r="G214" s="212">
        <v>4</v>
      </c>
      <c r="H214" s="212">
        <v>5</v>
      </c>
    </row>
    <row r="215" spans="1:8" s="14" customFormat="1" ht="14.25" customHeight="1" x14ac:dyDescent="0.25">
      <c r="A215" s="210" t="s">
        <v>58</v>
      </c>
      <c r="B215" s="14" t="s">
        <v>400</v>
      </c>
      <c r="C215" s="210">
        <v>1</v>
      </c>
      <c r="D215" s="210">
        <v>11</v>
      </c>
      <c r="E215" s="210">
        <v>12</v>
      </c>
      <c r="F215" s="211">
        <v>1</v>
      </c>
      <c r="G215" s="212">
        <v>9</v>
      </c>
      <c r="H215" s="212">
        <v>10</v>
      </c>
    </row>
    <row r="216" spans="1:8" s="14" customFormat="1" ht="14.25" customHeight="1" x14ac:dyDescent="0.25">
      <c r="A216" s="210" t="s">
        <v>59</v>
      </c>
      <c r="B216" s="14" t="s">
        <v>263</v>
      </c>
      <c r="C216" s="210">
        <v>4</v>
      </c>
      <c r="D216" s="210">
        <v>2</v>
      </c>
      <c r="E216" s="210">
        <v>6</v>
      </c>
      <c r="F216" s="211">
        <v>4</v>
      </c>
      <c r="G216" s="212">
        <v>2</v>
      </c>
      <c r="H216" s="212">
        <v>6</v>
      </c>
    </row>
    <row r="217" spans="1:8" s="14" customFormat="1" ht="14.25" customHeight="1" x14ac:dyDescent="0.25">
      <c r="A217" s="210" t="s">
        <v>61</v>
      </c>
      <c r="B217" s="14" t="s">
        <v>401</v>
      </c>
      <c r="C217" s="210">
        <v>1</v>
      </c>
      <c r="D217" s="210">
        <v>7</v>
      </c>
      <c r="E217" s="210">
        <v>8</v>
      </c>
      <c r="F217" s="211">
        <v>1</v>
      </c>
      <c r="G217" s="212">
        <v>7</v>
      </c>
      <c r="H217" s="212">
        <v>8</v>
      </c>
    </row>
    <row r="218" spans="1:8" s="14" customFormat="1" ht="14.25" customHeight="1" x14ac:dyDescent="0.25">
      <c r="A218" s="210" t="s">
        <v>61</v>
      </c>
      <c r="B218" s="14" t="s">
        <v>215</v>
      </c>
      <c r="C218" s="210">
        <v>3</v>
      </c>
      <c r="D218" s="210">
        <v>1</v>
      </c>
      <c r="E218" s="210">
        <v>4</v>
      </c>
      <c r="F218" s="211">
        <v>2</v>
      </c>
      <c r="G218" s="212">
        <v>3</v>
      </c>
      <c r="H218" s="212">
        <v>5</v>
      </c>
    </row>
    <row r="219" spans="1:8" s="14" customFormat="1" ht="14.25" customHeight="1" x14ac:dyDescent="0.25">
      <c r="A219" s="210" t="s">
        <v>61</v>
      </c>
      <c r="B219" s="14" t="s">
        <v>655</v>
      </c>
      <c r="C219" s="210">
        <v>1</v>
      </c>
      <c r="D219" s="210">
        <v>1</v>
      </c>
      <c r="E219" s="210">
        <v>2</v>
      </c>
      <c r="F219" s="211">
        <v>1</v>
      </c>
      <c r="G219" s="212">
        <v>1</v>
      </c>
      <c r="H219" s="212">
        <v>2</v>
      </c>
    </row>
    <row r="220" spans="1:8" s="14" customFormat="1" ht="14.25" customHeight="1" x14ac:dyDescent="0.25">
      <c r="A220" s="210" t="s">
        <v>61</v>
      </c>
      <c r="B220" s="14" t="s">
        <v>402</v>
      </c>
      <c r="C220" s="210">
        <v>1</v>
      </c>
      <c r="D220" s="210">
        <v>2</v>
      </c>
      <c r="E220" s="210">
        <v>3</v>
      </c>
      <c r="F220" s="211">
        <v>1</v>
      </c>
      <c r="G220" s="212">
        <v>3</v>
      </c>
      <c r="H220" s="212">
        <v>4</v>
      </c>
    </row>
    <row r="221" spans="1:8" s="14" customFormat="1" ht="14.25" customHeight="1" x14ac:dyDescent="0.25">
      <c r="A221" s="210" t="s">
        <v>61</v>
      </c>
      <c r="B221" s="14" t="s">
        <v>578</v>
      </c>
      <c r="C221" s="210">
        <v>0</v>
      </c>
      <c r="D221" s="210">
        <v>2</v>
      </c>
      <c r="E221" s="210">
        <v>2</v>
      </c>
      <c r="F221" s="211" t="s">
        <v>470</v>
      </c>
      <c r="G221" s="212" t="s">
        <v>470</v>
      </c>
      <c r="H221" s="212" t="s">
        <v>470</v>
      </c>
    </row>
    <row r="222" spans="1:8" s="14" customFormat="1" ht="14.25" customHeight="1" x14ac:dyDescent="0.25">
      <c r="A222" s="210" t="s">
        <v>63</v>
      </c>
      <c r="B222" s="14" t="s">
        <v>403</v>
      </c>
      <c r="C222" s="210">
        <v>1</v>
      </c>
      <c r="D222" s="210">
        <v>1</v>
      </c>
      <c r="E222" s="210">
        <v>2</v>
      </c>
      <c r="F222" s="211">
        <v>1</v>
      </c>
      <c r="G222" s="212">
        <v>1</v>
      </c>
      <c r="H222" s="212">
        <v>2</v>
      </c>
    </row>
    <row r="223" spans="1:8" s="14" customFormat="1" ht="14.25" customHeight="1" x14ac:dyDescent="0.25">
      <c r="A223" s="210" t="s">
        <v>63</v>
      </c>
      <c r="B223" s="14" t="s">
        <v>404</v>
      </c>
      <c r="C223" s="210">
        <v>1</v>
      </c>
      <c r="D223" s="210">
        <v>0</v>
      </c>
      <c r="E223" s="210">
        <v>1</v>
      </c>
      <c r="F223" s="211">
        <v>1</v>
      </c>
      <c r="G223" s="212">
        <v>2</v>
      </c>
      <c r="H223" s="212">
        <v>3</v>
      </c>
    </row>
    <row r="224" spans="1:8" s="14" customFormat="1" ht="14.25" customHeight="1" x14ac:dyDescent="0.25">
      <c r="A224" s="210" t="s">
        <v>63</v>
      </c>
      <c r="B224" s="14" t="s">
        <v>405</v>
      </c>
      <c r="C224" s="210">
        <v>1</v>
      </c>
      <c r="D224" s="210">
        <v>1</v>
      </c>
      <c r="E224" s="210">
        <v>2</v>
      </c>
      <c r="F224" s="211">
        <v>1</v>
      </c>
      <c r="G224" s="212">
        <v>1</v>
      </c>
      <c r="H224" s="212">
        <v>2</v>
      </c>
    </row>
    <row r="225" spans="1:8" s="14" customFormat="1" ht="14.25" customHeight="1" x14ac:dyDescent="0.25">
      <c r="A225" s="210" t="s">
        <v>63</v>
      </c>
      <c r="B225" s="14" t="s">
        <v>264</v>
      </c>
      <c r="C225" s="210">
        <v>1</v>
      </c>
      <c r="D225" s="210">
        <v>7</v>
      </c>
      <c r="E225" s="210">
        <v>8</v>
      </c>
      <c r="F225" s="211">
        <v>1</v>
      </c>
      <c r="G225" s="212">
        <v>7</v>
      </c>
      <c r="H225" s="212">
        <v>8</v>
      </c>
    </row>
    <row r="226" spans="1:8" s="14" customFormat="1" ht="14.25" customHeight="1" x14ac:dyDescent="0.25">
      <c r="A226" s="210" t="s">
        <v>63</v>
      </c>
      <c r="B226" s="14" t="s">
        <v>406</v>
      </c>
      <c r="C226" s="210">
        <v>1</v>
      </c>
      <c r="D226" s="210">
        <v>0</v>
      </c>
      <c r="E226" s="210">
        <v>1</v>
      </c>
      <c r="F226" s="211">
        <v>1</v>
      </c>
      <c r="G226" s="212">
        <v>0</v>
      </c>
      <c r="H226" s="212">
        <v>1</v>
      </c>
    </row>
    <row r="227" spans="1:8" s="14" customFormat="1" ht="14.25" customHeight="1" x14ac:dyDescent="0.25">
      <c r="A227" s="210" t="s">
        <v>65</v>
      </c>
      <c r="B227" s="14" t="s">
        <v>407</v>
      </c>
      <c r="C227" s="210">
        <v>2</v>
      </c>
      <c r="D227" s="210">
        <v>2</v>
      </c>
      <c r="E227" s="210">
        <v>4</v>
      </c>
      <c r="F227" s="211">
        <v>2</v>
      </c>
      <c r="G227" s="212">
        <v>2</v>
      </c>
      <c r="H227" s="212">
        <v>4</v>
      </c>
    </row>
    <row r="228" spans="1:8" s="14" customFormat="1" ht="14.25" customHeight="1" x14ac:dyDescent="0.25">
      <c r="A228" s="210" t="s">
        <v>65</v>
      </c>
      <c r="B228" s="14" t="s">
        <v>408</v>
      </c>
      <c r="C228" s="210">
        <v>2</v>
      </c>
      <c r="D228" s="210">
        <v>1</v>
      </c>
      <c r="E228" s="210">
        <v>3</v>
      </c>
      <c r="F228" s="211">
        <v>2</v>
      </c>
      <c r="G228" s="212">
        <v>2</v>
      </c>
      <c r="H228" s="212">
        <v>4</v>
      </c>
    </row>
    <row r="229" spans="1:8" s="14" customFormat="1" ht="14.25" customHeight="1" x14ac:dyDescent="0.25">
      <c r="A229" s="210" t="s">
        <v>65</v>
      </c>
      <c r="B229" s="14" t="s">
        <v>409</v>
      </c>
      <c r="C229" s="210">
        <v>2</v>
      </c>
      <c r="D229" s="210">
        <v>2</v>
      </c>
      <c r="E229" s="210">
        <v>4</v>
      </c>
      <c r="F229" s="211">
        <v>2</v>
      </c>
      <c r="G229" s="212">
        <v>2</v>
      </c>
      <c r="H229" s="212">
        <v>4</v>
      </c>
    </row>
    <row r="230" spans="1:8" s="14" customFormat="1" ht="14.25" customHeight="1" x14ac:dyDescent="0.25">
      <c r="A230" s="210" t="s">
        <v>65</v>
      </c>
      <c r="B230" s="14" t="s">
        <v>579</v>
      </c>
      <c r="C230" s="210">
        <v>4</v>
      </c>
      <c r="D230" s="210">
        <v>3</v>
      </c>
      <c r="E230" s="210">
        <v>7</v>
      </c>
      <c r="F230" s="211" t="s">
        <v>470</v>
      </c>
      <c r="G230" s="212" t="s">
        <v>470</v>
      </c>
      <c r="H230" s="212" t="s">
        <v>470</v>
      </c>
    </row>
    <row r="231" spans="1:8" s="14" customFormat="1" ht="14.25" customHeight="1" x14ac:dyDescent="0.25">
      <c r="A231" s="210" t="s">
        <v>65</v>
      </c>
      <c r="B231" s="14" t="s">
        <v>265</v>
      </c>
      <c r="C231" s="210">
        <v>1</v>
      </c>
      <c r="D231" s="210">
        <v>6</v>
      </c>
      <c r="E231" s="210">
        <v>7</v>
      </c>
      <c r="F231" s="211">
        <v>1</v>
      </c>
      <c r="G231" s="212">
        <v>5</v>
      </c>
      <c r="H231" s="212">
        <v>6</v>
      </c>
    </row>
    <row r="232" spans="1:8" s="14" customFormat="1" ht="14.25" customHeight="1" x14ac:dyDescent="0.25">
      <c r="A232" s="210" t="s">
        <v>65</v>
      </c>
      <c r="B232" s="14" t="s">
        <v>410</v>
      </c>
      <c r="C232" s="210">
        <v>1</v>
      </c>
      <c r="D232" s="210">
        <v>1</v>
      </c>
      <c r="E232" s="210">
        <v>2</v>
      </c>
      <c r="F232" s="211">
        <v>1</v>
      </c>
      <c r="G232" s="212">
        <v>1</v>
      </c>
      <c r="H232" s="212">
        <v>2</v>
      </c>
    </row>
    <row r="233" spans="1:8" s="14" customFormat="1" ht="14.25" customHeight="1" x14ac:dyDescent="0.25">
      <c r="A233" s="210" t="s">
        <v>65</v>
      </c>
      <c r="B233" s="14" t="s">
        <v>266</v>
      </c>
      <c r="C233" s="210">
        <v>3</v>
      </c>
      <c r="D233" s="210">
        <v>8</v>
      </c>
      <c r="E233" s="210">
        <v>11</v>
      </c>
      <c r="F233" s="211">
        <v>4</v>
      </c>
      <c r="G233" s="212">
        <v>7</v>
      </c>
      <c r="H233" s="212">
        <v>11</v>
      </c>
    </row>
    <row r="234" spans="1:8" s="14" customFormat="1" ht="14.25" customHeight="1" x14ac:dyDescent="0.25">
      <c r="A234" s="210" t="s">
        <v>67</v>
      </c>
      <c r="B234" s="14" t="s">
        <v>411</v>
      </c>
      <c r="C234" s="210">
        <v>2</v>
      </c>
      <c r="D234" s="210">
        <v>7</v>
      </c>
      <c r="E234" s="210">
        <v>9</v>
      </c>
      <c r="F234" s="211">
        <v>2</v>
      </c>
      <c r="G234" s="212">
        <v>7</v>
      </c>
      <c r="H234" s="212">
        <v>9</v>
      </c>
    </row>
    <row r="235" spans="1:8" s="14" customFormat="1" ht="14.25" customHeight="1" x14ac:dyDescent="0.25">
      <c r="A235" s="210" t="s">
        <v>67</v>
      </c>
      <c r="B235" s="14" t="s">
        <v>580</v>
      </c>
      <c r="C235" s="210">
        <v>1</v>
      </c>
      <c r="D235" s="210">
        <v>5</v>
      </c>
      <c r="E235" s="210">
        <v>6</v>
      </c>
      <c r="F235" s="211" t="s">
        <v>470</v>
      </c>
      <c r="G235" s="212" t="s">
        <v>470</v>
      </c>
      <c r="H235" s="212" t="s">
        <v>470</v>
      </c>
    </row>
    <row r="236" spans="1:8" s="14" customFormat="1" ht="14.25" customHeight="1" x14ac:dyDescent="0.25">
      <c r="A236" s="210" t="s">
        <v>67</v>
      </c>
      <c r="B236" s="14" t="s">
        <v>267</v>
      </c>
      <c r="C236" s="210">
        <v>2</v>
      </c>
      <c r="D236" s="210">
        <v>5</v>
      </c>
      <c r="E236" s="210">
        <v>7</v>
      </c>
      <c r="F236" s="211">
        <v>2</v>
      </c>
      <c r="G236" s="212">
        <v>5</v>
      </c>
      <c r="H236" s="212">
        <v>7</v>
      </c>
    </row>
    <row r="237" spans="1:8" s="14" customFormat="1" ht="14.25" customHeight="1" x14ac:dyDescent="0.25">
      <c r="A237" s="210" t="s">
        <v>67</v>
      </c>
      <c r="B237" s="14" t="s">
        <v>268</v>
      </c>
      <c r="C237" s="210">
        <v>1</v>
      </c>
      <c r="D237" s="210">
        <v>2</v>
      </c>
      <c r="E237" s="210">
        <v>3</v>
      </c>
      <c r="F237" s="211">
        <v>1</v>
      </c>
      <c r="G237" s="212">
        <v>2</v>
      </c>
      <c r="H237" s="212">
        <v>3</v>
      </c>
    </row>
    <row r="238" spans="1:8" s="14" customFormat="1" ht="14.25" customHeight="1" x14ac:dyDescent="0.25">
      <c r="A238" s="210" t="s">
        <v>67</v>
      </c>
      <c r="B238" s="14" t="s">
        <v>269</v>
      </c>
      <c r="C238" s="210">
        <v>2</v>
      </c>
      <c r="D238" s="210">
        <v>2</v>
      </c>
      <c r="E238" s="210">
        <v>4</v>
      </c>
      <c r="F238" s="211">
        <v>2</v>
      </c>
      <c r="G238" s="212">
        <v>3</v>
      </c>
      <c r="H238" s="212">
        <v>5</v>
      </c>
    </row>
    <row r="239" spans="1:8" s="14" customFormat="1" ht="14.25" customHeight="1" x14ac:dyDescent="0.25">
      <c r="A239" s="210" t="s">
        <v>67</v>
      </c>
      <c r="B239" s="14" t="s">
        <v>270</v>
      </c>
      <c r="C239" s="210">
        <v>2</v>
      </c>
      <c r="D239" s="210">
        <v>8</v>
      </c>
      <c r="E239" s="210">
        <v>10</v>
      </c>
      <c r="F239" s="211">
        <v>2</v>
      </c>
      <c r="G239" s="212">
        <v>9</v>
      </c>
      <c r="H239" s="212">
        <v>11</v>
      </c>
    </row>
    <row r="240" spans="1:8" s="14" customFormat="1" ht="14.25" customHeight="1" x14ac:dyDescent="0.25">
      <c r="A240" s="210" t="s">
        <v>67</v>
      </c>
      <c r="B240" s="14" t="s">
        <v>412</v>
      </c>
      <c r="C240" s="210">
        <v>3</v>
      </c>
      <c r="D240" s="210">
        <v>6</v>
      </c>
      <c r="E240" s="210">
        <v>9</v>
      </c>
      <c r="F240" s="211">
        <v>3</v>
      </c>
      <c r="G240" s="212">
        <v>6</v>
      </c>
      <c r="H240" s="212">
        <v>9</v>
      </c>
    </row>
    <row r="241" spans="1:8" s="14" customFormat="1" ht="14.25" customHeight="1" x14ac:dyDescent="0.25">
      <c r="A241" s="210" t="s">
        <v>67</v>
      </c>
      <c r="B241" s="14" t="s">
        <v>413</v>
      </c>
      <c r="C241" s="210">
        <v>5</v>
      </c>
      <c r="D241" s="210">
        <v>2</v>
      </c>
      <c r="E241" s="210">
        <v>7</v>
      </c>
      <c r="F241" s="211">
        <v>5</v>
      </c>
      <c r="G241" s="212">
        <v>3</v>
      </c>
      <c r="H241" s="212">
        <v>8</v>
      </c>
    </row>
    <row r="242" spans="1:8" s="14" customFormat="1" ht="14.25" customHeight="1" x14ac:dyDescent="0.25">
      <c r="A242" s="210" t="s">
        <v>69</v>
      </c>
      <c r="B242" s="14" t="s">
        <v>414</v>
      </c>
      <c r="C242" s="210">
        <v>5</v>
      </c>
      <c r="D242" s="210">
        <v>0</v>
      </c>
      <c r="E242" s="210">
        <v>5</v>
      </c>
      <c r="F242" s="211">
        <v>5</v>
      </c>
      <c r="G242" s="212">
        <v>0</v>
      </c>
      <c r="H242" s="212">
        <v>5</v>
      </c>
    </row>
    <row r="243" spans="1:8" s="14" customFormat="1" ht="14.25" customHeight="1" x14ac:dyDescent="0.25">
      <c r="A243" s="210" t="s">
        <v>71</v>
      </c>
      <c r="B243" s="14" t="s">
        <v>271</v>
      </c>
      <c r="C243" s="210">
        <v>2</v>
      </c>
      <c r="D243" s="210">
        <v>6</v>
      </c>
      <c r="E243" s="210">
        <v>8</v>
      </c>
      <c r="F243" s="211">
        <v>2</v>
      </c>
      <c r="G243" s="212">
        <v>5</v>
      </c>
      <c r="H243" s="212">
        <v>7</v>
      </c>
    </row>
    <row r="244" spans="1:8" s="14" customFormat="1" ht="14.25" customHeight="1" x14ac:dyDescent="0.25">
      <c r="A244" s="210" t="s">
        <v>71</v>
      </c>
      <c r="B244" s="14" t="s">
        <v>415</v>
      </c>
      <c r="C244" s="210">
        <v>3</v>
      </c>
      <c r="D244" s="210">
        <v>2</v>
      </c>
      <c r="E244" s="210">
        <v>5</v>
      </c>
      <c r="F244" s="211">
        <v>2</v>
      </c>
      <c r="G244" s="212">
        <v>4</v>
      </c>
      <c r="H244" s="212">
        <v>6</v>
      </c>
    </row>
    <row r="245" spans="1:8" s="14" customFormat="1" ht="14.25" customHeight="1" x14ac:dyDescent="0.25">
      <c r="A245" s="210" t="s">
        <v>73</v>
      </c>
      <c r="B245" s="14" t="s">
        <v>416</v>
      </c>
      <c r="C245" s="210">
        <v>1</v>
      </c>
      <c r="D245" s="210">
        <v>1</v>
      </c>
      <c r="E245" s="210">
        <v>2</v>
      </c>
      <c r="F245" s="211">
        <v>1</v>
      </c>
      <c r="G245" s="212">
        <v>1</v>
      </c>
      <c r="H245" s="212">
        <v>2</v>
      </c>
    </row>
    <row r="246" spans="1:8" s="14" customFormat="1" ht="14.25" customHeight="1" x14ac:dyDescent="0.25">
      <c r="A246" s="210" t="s">
        <v>73</v>
      </c>
      <c r="B246" s="14" t="s">
        <v>272</v>
      </c>
      <c r="C246" s="210">
        <v>4</v>
      </c>
      <c r="D246" s="210">
        <v>2</v>
      </c>
      <c r="E246" s="210">
        <v>6</v>
      </c>
      <c r="F246" s="211">
        <v>4</v>
      </c>
      <c r="G246" s="212">
        <v>2</v>
      </c>
      <c r="H246" s="212">
        <v>6</v>
      </c>
    </row>
    <row r="247" spans="1:8" s="14" customFormat="1" ht="14.25" customHeight="1" x14ac:dyDescent="0.25">
      <c r="A247" s="210" t="s">
        <v>73</v>
      </c>
      <c r="B247" s="14" t="s">
        <v>273</v>
      </c>
      <c r="C247" s="210">
        <v>2</v>
      </c>
      <c r="D247" s="210">
        <v>6</v>
      </c>
      <c r="E247" s="210">
        <v>8</v>
      </c>
      <c r="F247" s="211">
        <v>2</v>
      </c>
      <c r="G247" s="212">
        <v>7</v>
      </c>
      <c r="H247" s="212">
        <v>9</v>
      </c>
    </row>
    <row r="248" spans="1:8" s="14" customFormat="1" ht="14.25" customHeight="1" x14ac:dyDescent="0.25">
      <c r="A248" s="210" t="s">
        <v>73</v>
      </c>
      <c r="B248" s="14" t="s">
        <v>274</v>
      </c>
      <c r="C248" s="210">
        <v>1</v>
      </c>
      <c r="D248" s="210">
        <v>5</v>
      </c>
      <c r="E248" s="210">
        <v>6</v>
      </c>
      <c r="F248" s="211">
        <v>1</v>
      </c>
      <c r="G248" s="212">
        <v>4</v>
      </c>
      <c r="H248" s="212">
        <v>5</v>
      </c>
    </row>
    <row r="249" spans="1:8" s="14" customFormat="1" ht="14.25" customHeight="1" x14ac:dyDescent="0.25">
      <c r="A249" s="210" t="s">
        <v>73</v>
      </c>
      <c r="B249" s="14" t="s">
        <v>275</v>
      </c>
      <c r="C249" s="210">
        <v>1</v>
      </c>
      <c r="D249" s="210">
        <v>8</v>
      </c>
      <c r="E249" s="210">
        <v>9</v>
      </c>
      <c r="F249" s="211">
        <v>1</v>
      </c>
      <c r="G249" s="212">
        <v>8</v>
      </c>
      <c r="H249" s="212">
        <v>9</v>
      </c>
    </row>
    <row r="250" spans="1:8" s="14" customFormat="1" ht="14.25" customHeight="1" x14ac:dyDescent="0.25">
      <c r="A250" s="210" t="s">
        <v>73</v>
      </c>
      <c r="B250" s="14" t="s">
        <v>417</v>
      </c>
      <c r="C250" s="210">
        <v>1</v>
      </c>
      <c r="D250" s="210">
        <v>4</v>
      </c>
      <c r="E250" s="210">
        <v>5</v>
      </c>
      <c r="F250" s="211">
        <v>1</v>
      </c>
      <c r="G250" s="212">
        <v>4</v>
      </c>
      <c r="H250" s="212">
        <v>5</v>
      </c>
    </row>
    <row r="251" spans="1:8" s="14" customFormat="1" ht="14.25" customHeight="1" x14ac:dyDescent="0.25">
      <c r="A251" s="210" t="s">
        <v>73</v>
      </c>
      <c r="B251" s="14" t="s">
        <v>418</v>
      </c>
      <c r="C251" s="210">
        <v>1</v>
      </c>
      <c r="D251" s="210">
        <v>3</v>
      </c>
      <c r="E251" s="210">
        <v>4</v>
      </c>
      <c r="F251" s="211">
        <v>1</v>
      </c>
      <c r="G251" s="212">
        <v>3</v>
      </c>
      <c r="H251" s="212">
        <v>4</v>
      </c>
    </row>
    <row r="252" spans="1:8" s="14" customFormat="1" ht="14.25" customHeight="1" x14ac:dyDescent="0.25">
      <c r="A252" s="210" t="s">
        <v>73</v>
      </c>
      <c r="B252" s="14" t="s">
        <v>276</v>
      </c>
      <c r="C252" s="210">
        <v>2</v>
      </c>
      <c r="D252" s="210">
        <v>2</v>
      </c>
      <c r="E252" s="210">
        <v>4</v>
      </c>
      <c r="F252" s="211">
        <v>2</v>
      </c>
      <c r="G252" s="212">
        <v>4</v>
      </c>
      <c r="H252" s="212">
        <v>6</v>
      </c>
    </row>
    <row r="253" spans="1:8" s="14" customFormat="1" ht="14.25" customHeight="1" x14ac:dyDescent="0.25">
      <c r="A253" s="210" t="s">
        <v>73</v>
      </c>
      <c r="B253" s="14" t="s">
        <v>277</v>
      </c>
      <c r="C253" s="210">
        <v>2</v>
      </c>
      <c r="D253" s="210">
        <v>4</v>
      </c>
      <c r="E253" s="210">
        <v>6</v>
      </c>
      <c r="F253" s="211">
        <v>2</v>
      </c>
      <c r="G253" s="212">
        <v>4</v>
      </c>
      <c r="H253" s="212">
        <v>6</v>
      </c>
    </row>
    <row r="254" spans="1:8" s="14" customFormat="1" ht="14.25" customHeight="1" x14ac:dyDescent="0.25">
      <c r="A254" s="210" t="s">
        <v>75</v>
      </c>
      <c r="B254" s="14" t="s">
        <v>419</v>
      </c>
      <c r="C254" s="210">
        <v>3</v>
      </c>
      <c r="D254" s="210">
        <v>2</v>
      </c>
      <c r="E254" s="210">
        <v>5</v>
      </c>
      <c r="F254" s="211">
        <v>3</v>
      </c>
      <c r="G254" s="212">
        <v>2</v>
      </c>
      <c r="H254" s="212">
        <v>5</v>
      </c>
    </row>
    <row r="255" spans="1:8" s="14" customFormat="1" ht="14.25" customHeight="1" x14ac:dyDescent="0.25">
      <c r="A255" s="210" t="s">
        <v>77</v>
      </c>
      <c r="B255" s="14" t="s">
        <v>420</v>
      </c>
      <c r="C255" s="210">
        <v>2</v>
      </c>
      <c r="D255" s="210">
        <v>2</v>
      </c>
      <c r="E255" s="210">
        <v>4</v>
      </c>
      <c r="F255" s="211">
        <v>2</v>
      </c>
      <c r="G255" s="212">
        <v>2</v>
      </c>
      <c r="H255" s="212">
        <v>4</v>
      </c>
    </row>
    <row r="256" spans="1:8" s="14" customFormat="1" ht="14.25" customHeight="1" x14ac:dyDescent="0.25">
      <c r="A256" s="210" t="s">
        <v>77</v>
      </c>
      <c r="B256" s="14" t="s">
        <v>242</v>
      </c>
      <c r="C256" s="210">
        <v>6</v>
      </c>
      <c r="D256" s="210">
        <v>4</v>
      </c>
      <c r="E256" s="210">
        <v>10</v>
      </c>
      <c r="F256" s="211">
        <v>5</v>
      </c>
      <c r="G256" s="212">
        <v>3</v>
      </c>
      <c r="H256" s="212">
        <v>8</v>
      </c>
    </row>
    <row r="257" spans="1:8" s="14" customFormat="1" ht="14.25" customHeight="1" x14ac:dyDescent="0.25">
      <c r="A257" s="210" t="s">
        <v>77</v>
      </c>
      <c r="B257" s="14" t="s">
        <v>421</v>
      </c>
      <c r="C257" s="210">
        <v>3</v>
      </c>
      <c r="D257" s="210">
        <v>5</v>
      </c>
      <c r="E257" s="210">
        <v>8</v>
      </c>
      <c r="F257" s="211">
        <v>1</v>
      </c>
      <c r="G257" s="212">
        <v>4</v>
      </c>
      <c r="H257" s="212">
        <v>5</v>
      </c>
    </row>
    <row r="258" spans="1:8" s="14" customFormat="1" ht="14.25" customHeight="1" x14ac:dyDescent="0.25">
      <c r="A258" s="210" t="s">
        <v>77</v>
      </c>
      <c r="B258" s="14" t="s">
        <v>422</v>
      </c>
      <c r="C258" s="210">
        <v>1</v>
      </c>
      <c r="D258" s="210">
        <v>3</v>
      </c>
      <c r="E258" s="210">
        <v>4</v>
      </c>
      <c r="F258" s="211">
        <v>1</v>
      </c>
      <c r="G258" s="212">
        <v>3</v>
      </c>
      <c r="H258" s="212">
        <v>4</v>
      </c>
    </row>
    <row r="259" spans="1:8" s="14" customFormat="1" ht="14.25" customHeight="1" x14ac:dyDescent="0.25">
      <c r="A259" s="210" t="s">
        <v>77</v>
      </c>
      <c r="B259" s="14" t="s">
        <v>423</v>
      </c>
      <c r="C259" s="210">
        <v>1</v>
      </c>
      <c r="D259" s="210">
        <v>1</v>
      </c>
      <c r="E259" s="210">
        <v>2</v>
      </c>
      <c r="F259" s="211">
        <v>1</v>
      </c>
      <c r="G259" s="212">
        <v>1</v>
      </c>
      <c r="H259" s="212">
        <v>2</v>
      </c>
    </row>
    <row r="260" spans="1:8" s="14" customFormat="1" ht="14.25" customHeight="1" x14ac:dyDescent="0.25">
      <c r="A260" s="210" t="s">
        <v>77</v>
      </c>
      <c r="B260" s="14" t="s">
        <v>424</v>
      </c>
      <c r="C260" s="210">
        <v>1</v>
      </c>
      <c r="D260" s="210">
        <v>1</v>
      </c>
      <c r="E260" s="210">
        <v>2</v>
      </c>
      <c r="F260" s="211">
        <v>1</v>
      </c>
      <c r="G260" s="212">
        <v>1</v>
      </c>
      <c r="H260" s="212">
        <v>2</v>
      </c>
    </row>
    <row r="261" spans="1:8" s="14" customFormat="1" ht="14.25" customHeight="1" x14ac:dyDescent="0.25">
      <c r="A261" s="210" t="s">
        <v>77</v>
      </c>
      <c r="B261" s="14" t="s">
        <v>425</v>
      </c>
      <c r="C261" s="210">
        <v>2</v>
      </c>
      <c r="D261" s="210">
        <v>0</v>
      </c>
      <c r="E261" s="210">
        <v>2</v>
      </c>
      <c r="F261" s="211">
        <v>2</v>
      </c>
      <c r="G261" s="212">
        <v>0</v>
      </c>
      <c r="H261" s="212">
        <v>2</v>
      </c>
    </row>
    <row r="262" spans="1:8" s="14" customFormat="1" ht="14.25" customHeight="1" x14ac:dyDescent="0.25">
      <c r="A262" s="210" t="s">
        <v>77</v>
      </c>
      <c r="B262" s="14" t="s">
        <v>426</v>
      </c>
      <c r="C262" s="210">
        <v>1</v>
      </c>
      <c r="D262" s="210">
        <v>0</v>
      </c>
      <c r="E262" s="210">
        <v>1</v>
      </c>
      <c r="F262" s="211">
        <v>1</v>
      </c>
      <c r="G262" s="212">
        <v>0</v>
      </c>
      <c r="H262" s="212">
        <v>1</v>
      </c>
    </row>
    <row r="263" spans="1:8" s="14" customFormat="1" ht="14.25" customHeight="1" x14ac:dyDescent="0.25">
      <c r="A263" s="210" t="s">
        <v>77</v>
      </c>
      <c r="B263" s="14" t="s">
        <v>427</v>
      </c>
      <c r="C263" s="210">
        <v>2</v>
      </c>
      <c r="D263" s="210">
        <v>0</v>
      </c>
      <c r="E263" s="210">
        <v>2</v>
      </c>
      <c r="F263" s="211">
        <v>2</v>
      </c>
      <c r="G263" s="212">
        <v>0</v>
      </c>
      <c r="H263" s="212">
        <v>2</v>
      </c>
    </row>
    <row r="264" spans="1:8" s="14" customFormat="1" ht="14.25" customHeight="1" x14ac:dyDescent="0.25">
      <c r="A264" s="210" t="s">
        <v>78</v>
      </c>
      <c r="B264" s="14" t="s">
        <v>428</v>
      </c>
      <c r="C264" s="210">
        <v>2</v>
      </c>
      <c r="D264" s="210">
        <v>0</v>
      </c>
      <c r="E264" s="210">
        <v>2</v>
      </c>
      <c r="F264" s="211">
        <v>2</v>
      </c>
      <c r="G264" s="212">
        <v>1</v>
      </c>
      <c r="H264" s="212">
        <v>3</v>
      </c>
    </row>
    <row r="265" spans="1:8" s="14" customFormat="1" ht="14.25" customHeight="1" x14ac:dyDescent="0.25">
      <c r="A265" s="210" t="s">
        <v>78</v>
      </c>
      <c r="B265" s="14" t="s">
        <v>582</v>
      </c>
      <c r="C265" s="210">
        <v>2</v>
      </c>
      <c r="D265" s="210">
        <v>2</v>
      </c>
      <c r="E265" s="210">
        <v>4</v>
      </c>
      <c r="F265" s="211" t="s">
        <v>470</v>
      </c>
      <c r="G265" s="212" t="s">
        <v>470</v>
      </c>
      <c r="H265" s="212" t="s">
        <v>470</v>
      </c>
    </row>
    <row r="266" spans="1:8" s="14" customFormat="1" ht="14.25" customHeight="1" x14ac:dyDescent="0.25">
      <c r="A266" s="210" t="s">
        <v>78</v>
      </c>
      <c r="B266" s="14" t="s">
        <v>583</v>
      </c>
      <c r="C266" s="210">
        <v>4</v>
      </c>
      <c r="D266" s="210">
        <v>1</v>
      </c>
      <c r="E266" s="210">
        <v>5</v>
      </c>
      <c r="F266" s="211" t="s">
        <v>470</v>
      </c>
      <c r="G266" s="212" t="s">
        <v>470</v>
      </c>
      <c r="H266" s="212" t="s">
        <v>470</v>
      </c>
    </row>
    <row r="267" spans="1:8" s="14" customFormat="1" ht="14.25" customHeight="1" x14ac:dyDescent="0.25">
      <c r="A267" s="210" t="s">
        <v>78</v>
      </c>
      <c r="B267" s="14" t="s">
        <v>278</v>
      </c>
      <c r="C267" s="210">
        <v>3</v>
      </c>
      <c r="D267" s="210">
        <v>1</v>
      </c>
      <c r="E267" s="210">
        <v>4</v>
      </c>
      <c r="F267" s="211">
        <v>3</v>
      </c>
      <c r="G267" s="212">
        <v>1</v>
      </c>
      <c r="H267" s="212">
        <v>4</v>
      </c>
    </row>
    <row r="268" spans="1:8" s="14" customFormat="1" ht="14.25" customHeight="1" x14ac:dyDescent="0.25">
      <c r="A268" s="210" t="s">
        <v>78</v>
      </c>
      <c r="B268" s="14" t="s">
        <v>279</v>
      </c>
      <c r="C268" s="210">
        <v>3</v>
      </c>
      <c r="D268" s="210">
        <v>0</v>
      </c>
      <c r="E268" s="210">
        <v>3</v>
      </c>
      <c r="F268" s="211">
        <v>3</v>
      </c>
      <c r="G268" s="212">
        <v>3</v>
      </c>
      <c r="H268" s="212">
        <v>6</v>
      </c>
    </row>
    <row r="269" spans="1:8" s="14" customFormat="1" ht="14.25" customHeight="1" x14ac:dyDescent="0.25">
      <c r="A269" s="210" t="s">
        <v>78</v>
      </c>
      <c r="B269" s="14" t="s">
        <v>429</v>
      </c>
      <c r="C269" s="210">
        <v>2</v>
      </c>
      <c r="D269" s="210">
        <v>2</v>
      </c>
      <c r="E269" s="210">
        <v>4</v>
      </c>
      <c r="F269" s="211">
        <v>2</v>
      </c>
      <c r="G269" s="212">
        <v>4</v>
      </c>
      <c r="H269" s="212">
        <v>6</v>
      </c>
    </row>
    <row r="270" spans="1:8" s="14" customFormat="1" ht="14.25" customHeight="1" x14ac:dyDescent="0.25">
      <c r="A270" s="210" t="s">
        <v>78</v>
      </c>
      <c r="B270" s="14" t="s">
        <v>471</v>
      </c>
      <c r="C270" s="213">
        <v>11</v>
      </c>
      <c r="D270" s="213">
        <v>0</v>
      </c>
      <c r="E270" s="213">
        <v>11</v>
      </c>
      <c r="F270" s="211">
        <v>12</v>
      </c>
      <c r="G270" s="212">
        <v>0</v>
      </c>
      <c r="H270" s="212">
        <v>12</v>
      </c>
    </row>
    <row r="271" spans="1:8" s="14" customFormat="1" ht="14.25" customHeight="1" x14ac:dyDescent="0.25">
      <c r="A271" s="210" t="s">
        <v>78</v>
      </c>
      <c r="B271" s="14" t="s">
        <v>430</v>
      </c>
      <c r="C271" s="210">
        <v>2</v>
      </c>
      <c r="D271" s="210">
        <v>0</v>
      </c>
      <c r="E271" s="210">
        <v>2</v>
      </c>
      <c r="F271" s="211">
        <v>2</v>
      </c>
      <c r="G271" s="212">
        <v>0</v>
      </c>
      <c r="H271" s="212">
        <v>2</v>
      </c>
    </row>
    <row r="272" spans="1:8" s="14" customFormat="1" ht="14.25" customHeight="1" x14ac:dyDescent="0.25">
      <c r="A272" s="210" t="s">
        <v>78</v>
      </c>
      <c r="B272" s="14" t="s">
        <v>584</v>
      </c>
      <c r="C272" s="210">
        <v>4</v>
      </c>
      <c r="D272" s="210">
        <v>0</v>
      </c>
      <c r="E272" s="210">
        <v>4</v>
      </c>
      <c r="F272" s="211" t="s">
        <v>470</v>
      </c>
      <c r="G272" s="212" t="s">
        <v>470</v>
      </c>
      <c r="H272" s="212" t="s">
        <v>470</v>
      </c>
    </row>
    <row r="273" spans="1:8" s="14" customFormat="1" ht="14.25" customHeight="1" x14ac:dyDescent="0.25">
      <c r="A273" s="210" t="s">
        <v>78</v>
      </c>
      <c r="B273" s="14" t="s">
        <v>431</v>
      </c>
      <c r="C273" s="210">
        <v>6</v>
      </c>
      <c r="D273" s="210">
        <v>1</v>
      </c>
      <c r="E273" s="210">
        <v>7</v>
      </c>
      <c r="F273" s="211">
        <v>5</v>
      </c>
      <c r="G273" s="212">
        <v>1</v>
      </c>
      <c r="H273" s="212">
        <v>6</v>
      </c>
    </row>
    <row r="274" spans="1:8" s="14" customFormat="1" ht="14.25" customHeight="1" x14ac:dyDescent="0.25">
      <c r="A274" s="210" t="s">
        <v>80</v>
      </c>
      <c r="B274" s="14" t="s">
        <v>432</v>
      </c>
      <c r="C274" s="210">
        <v>3</v>
      </c>
      <c r="D274" s="210">
        <v>2</v>
      </c>
      <c r="E274" s="210">
        <v>5</v>
      </c>
      <c r="F274" s="211">
        <v>3</v>
      </c>
      <c r="G274" s="212">
        <v>2</v>
      </c>
      <c r="H274" s="212">
        <v>5</v>
      </c>
    </row>
    <row r="275" spans="1:8" s="14" customFormat="1" ht="14.25" customHeight="1" x14ac:dyDescent="0.25">
      <c r="A275" s="210" t="s">
        <v>80</v>
      </c>
      <c r="B275" s="14" t="s">
        <v>433</v>
      </c>
      <c r="C275" s="210">
        <v>2</v>
      </c>
      <c r="D275" s="210">
        <v>2</v>
      </c>
      <c r="E275" s="210">
        <v>4</v>
      </c>
      <c r="F275" s="211">
        <v>2</v>
      </c>
      <c r="G275" s="212">
        <v>2</v>
      </c>
      <c r="H275" s="212">
        <v>4</v>
      </c>
    </row>
    <row r="276" spans="1:8" s="14" customFormat="1" ht="14.25" customHeight="1" x14ac:dyDescent="0.25">
      <c r="A276" s="210" t="s">
        <v>80</v>
      </c>
      <c r="B276" s="14" t="s">
        <v>434</v>
      </c>
      <c r="C276" s="210">
        <v>2</v>
      </c>
      <c r="D276" s="210">
        <v>1</v>
      </c>
      <c r="E276" s="210">
        <v>3</v>
      </c>
      <c r="F276" s="211">
        <v>2</v>
      </c>
      <c r="G276" s="212">
        <v>1</v>
      </c>
      <c r="H276" s="212">
        <v>3</v>
      </c>
    </row>
    <row r="277" spans="1:8" s="14" customFormat="1" ht="14.25" customHeight="1" x14ac:dyDescent="0.25">
      <c r="A277" s="210" t="s">
        <v>82</v>
      </c>
      <c r="B277" s="14" t="s">
        <v>435</v>
      </c>
      <c r="C277" s="210">
        <v>2</v>
      </c>
      <c r="D277" s="210">
        <v>1</v>
      </c>
      <c r="E277" s="210">
        <v>3</v>
      </c>
      <c r="F277" s="211">
        <v>2</v>
      </c>
      <c r="G277" s="212">
        <v>1</v>
      </c>
      <c r="H277" s="212">
        <v>3</v>
      </c>
    </row>
    <row r="278" spans="1:8" s="14" customFormat="1" ht="14.25" customHeight="1" x14ac:dyDescent="0.25">
      <c r="A278" s="210" t="s">
        <v>84</v>
      </c>
      <c r="B278" s="14" t="s">
        <v>588</v>
      </c>
      <c r="C278" s="210">
        <v>3</v>
      </c>
      <c r="D278" s="210">
        <v>6</v>
      </c>
      <c r="E278" s="210">
        <v>9</v>
      </c>
      <c r="F278" s="211" t="s">
        <v>470</v>
      </c>
      <c r="G278" s="212" t="s">
        <v>470</v>
      </c>
      <c r="H278" s="212" t="s">
        <v>470</v>
      </c>
    </row>
    <row r="279" spans="1:8" s="14" customFormat="1" ht="14.25" customHeight="1" x14ac:dyDescent="0.25">
      <c r="A279" s="210" t="s">
        <v>84</v>
      </c>
      <c r="B279" s="14" t="s">
        <v>436</v>
      </c>
      <c r="C279" s="210">
        <v>3</v>
      </c>
      <c r="D279" s="210">
        <v>2</v>
      </c>
      <c r="E279" s="210">
        <v>5</v>
      </c>
      <c r="F279" s="211">
        <v>3</v>
      </c>
      <c r="G279" s="212">
        <v>3</v>
      </c>
      <c r="H279" s="212">
        <v>6</v>
      </c>
    </row>
    <row r="280" spans="1:8" s="14" customFormat="1" ht="14.25" customHeight="1" x14ac:dyDescent="0.25">
      <c r="A280" s="210" t="s">
        <v>84</v>
      </c>
      <c r="B280" s="14" t="s">
        <v>437</v>
      </c>
      <c r="C280" s="210">
        <v>2</v>
      </c>
      <c r="D280" s="210">
        <v>4</v>
      </c>
      <c r="E280" s="210">
        <v>6</v>
      </c>
      <c r="F280" s="211">
        <v>2</v>
      </c>
      <c r="G280" s="212">
        <v>3</v>
      </c>
      <c r="H280" s="212">
        <v>5</v>
      </c>
    </row>
    <row r="281" spans="1:8" s="14" customFormat="1" ht="14.25" customHeight="1" x14ac:dyDescent="0.25">
      <c r="A281" s="210" t="s">
        <v>84</v>
      </c>
      <c r="B281" s="14" t="s">
        <v>438</v>
      </c>
      <c r="C281" s="210">
        <v>1</v>
      </c>
      <c r="D281" s="210">
        <v>3</v>
      </c>
      <c r="E281" s="210">
        <v>4</v>
      </c>
      <c r="F281" s="211">
        <v>1</v>
      </c>
      <c r="G281" s="212">
        <v>3</v>
      </c>
      <c r="H281" s="212">
        <v>4</v>
      </c>
    </row>
    <row r="282" spans="1:8" s="14" customFormat="1" ht="14.25" customHeight="1" x14ac:dyDescent="0.25">
      <c r="A282" s="210" t="s">
        <v>86</v>
      </c>
      <c r="B282" s="14" t="s">
        <v>439</v>
      </c>
      <c r="C282" s="210">
        <v>3</v>
      </c>
      <c r="D282" s="210">
        <v>0</v>
      </c>
      <c r="E282" s="210">
        <v>3</v>
      </c>
      <c r="F282" s="211">
        <v>3</v>
      </c>
      <c r="G282" s="212">
        <v>0</v>
      </c>
      <c r="H282" s="212">
        <v>3</v>
      </c>
    </row>
    <row r="283" spans="1:8" s="14" customFormat="1" ht="14.25" customHeight="1" x14ac:dyDescent="0.25">
      <c r="A283" s="210" t="s">
        <v>86</v>
      </c>
      <c r="B283" s="14" t="s">
        <v>280</v>
      </c>
      <c r="C283" s="210">
        <v>2</v>
      </c>
      <c r="D283" s="210">
        <v>0</v>
      </c>
      <c r="E283" s="210">
        <v>2</v>
      </c>
      <c r="F283" s="211">
        <v>2</v>
      </c>
      <c r="G283" s="212">
        <v>1</v>
      </c>
      <c r="H283" s="212">
        <v>3</v>
      </c>
    </row>
    <row r="284" spans="1:8" s="14" customFormat="1" ht="14.25" customHeight="1" x14ac:dyDescent="0.25">
      <c r="A284" s="210" t="s">
        <v>86</v>
      </c>
      <c r="B284" s="14" t="s">
        <v>440</v>
      </c>
      <c r="C284" s="210">
        <v>3</v>
      </c>
      <c r="D284" s="210">
        <v>0</v>
      </c>
      <c r="E284" s="210">
        <v>3</v>
      </c>
      <c r="F284" s="211">
        <v>2</v>
      </c>
      <c r="G284" s="212">
        <v>0</v>
      </c>
      <c r="H284" s="212">
        <v>2</v>
      </c>
    </row>
    <row r="285" spans="1:8" s="14" customFormat="1" ht="14.25" customHeight="1" x14ac:dyDescent="0.25">
      <c r="A285" s="210" t="s">
        <v>86</v>
      </c>
      <c r="B285" s="14" t="s">
        <v>281</v>
      </c>
      <c r="C285" s="210">
        <v>3</v>
      </c>
      <c r="D285" s="210">
        <v>4</v>
      </c>
      <c r="E285" s="210">
        <v>7</v>
      </c>
      <c r="F285" s="211">
        <v>3</v>
      </c>
      <c r="G285" s="212">
        <v>5</v>
      </c>
      <c r="H285" s="212">
        <v>8</v>
      </c>
    </row>
    <row r="286" spans="1:8" s="14" customFormat="1" ht="14.25" customHeight="1" x14ac:dyDescent="0.25">
      <c r="A286" s="210" t="s">
        <v>86</v>
      </c>
      <c r="B286" s="14" t="s">
        <v>441</v>
      </c>
      <c r="C286" s="210">
        <v>2</v>
      </c>
      <c r="D286" s="210">
        <v>0</v>
      </c>
      <c r="E286" s="210">
        <v>2</v>
      </c>
      <c r="F286" s="211">
        <v>2</v>
      </c>
      <c r="G286" s="212">
        <v>0</v>
      </c>
      <c r="H286" s="212">
        <v>2</v>
      </c>
    </row>
    <row r="287" spans="1:8" s="14" customFormat="1" ht="14.25" customHeight="1" x14ac:dyDescent="0.25">
      <c r="A287" s="210" t="s">
        <v>86</v>
      </c>
      <c r="B287" s="14" t="s">
        <v>442</v>
      </c>
      <c r="C287" s="210">
        <v>1</v>
      </c>
      <c r="D287" s="210">
        <v>5</v>
      </c>
      <c r="E287" s="210">
        <v>6</v>
      </c>
      <c r="F287" s="211">
        <v>1</v>
      </c>
      <c r="G287" s="212">
        <v>4</v>
      </c>
      <c r="H287" s="212">
        <v>5</v>
      </c>
    </row>
    <row r="288" spans="1:8" s="14" customFormat="1" ht="14.25" customHeight="1" x14ac:dyDescent="0.25">
      <c r="A288" s="210" t="s">
        <v>86</v>
      </c>
      <c r="B288" s="14" t="s">
        <v>443</v>
      </c>
      <c r="C288" s="210">
        <v>2</v>
      </c>
      <c r="D288" s="210">
        <v>3</v>
      </c>
      <c r="E288" s="210">
        <v>5</v>
      </c>
      <c r="F288" s="211">
        <v>2</v>
      </c>
      <c r="G288" s="212">
        <v>2</v>
      </c>
      <c r="H288" s="212">
        <v>4</v>
      </c>
    </row>
    <row r="289" spans="1:8" s="14" customFormat="1" ht="14.25" customHeight="1" x14ac:dyDescent="0.25">
      <c r="A289" s="210" t="s">
        <v>86</v>
      </c>
      <c r="B289" s="14" t="s">
        <v>444</v>
      </c>
      <c r="C289" s="210">
        <v>2</v>
      </c>
      <c r="D289" s="210">
        <v>3</v>
      </c>
      <c r="E289" s="210">
        <v>5</v>
      </c>
      <c r="F289" s="211">
        <v>2</v>
      </c>
      <c r="G289" s="212">
        <v>3</v>
      </c>
      <c r="H289" s="212">
        <v>5</v>
      </c>
    </row>
    <row r="290" spans="1:8" s="14" customFormat="1" ht="14.25" customHeight="1" x14ac:dyDescent="0.25">
      <c r="A290" s="210" t="s">
        <v>88</v>
      </c>
      <c r="B290" s="14" t="s">
        <v>445</v>
      </c>
      <c r="C290" s="210">
        <v>1</v>
      </c>
      <c r="D290" s="210">
        <v>1</v>
      </c>
      <c r="E290" s="210">
        <v>2</v>
      </c>
      <c r="F290" s="211">
        <v>1</v>
      </c>
      <c r="G290" s="212">
        <v>1</v>
      </c>
      <c r="H290" s="212">
        <v>2</v>
      </c>
    </row>
    <row r="291" spans="1:8" s="14" customFormat="1" ht="14.25" customHeight="1" x14ac:dyDescent="0.25">
      <c r="A291" s="210" t="s">
        <v>90</v>
      </c>
      <c r="B291" s="14" t="s">
        <v>446</v>
      </c>
      <c r="C291" s="210">
        <v>1</v>
      </c>
      <c r="D291" s="210">
        <v>3</v>
      </c>
      <c r="E291" s="210">
        <v>4</v>
      </c>
      <c r="F291" s="211">
        <v>1</v>
      </c>
      <c r="G291" s="212">
        <v>2</v>
      </c>
      <c r="H291" s="212">
        <v>3</v>
      </c>
    </row>
    <row r="292" spans="1:8" s="14" customFormat="1" ht="14.25" customHeight="1" x14ac:dyDescent="0.25">
      <c r="A292" s="210" t="s">
        <v>90</v>
      </c>
      <c r="B292" s="14" t="s">
        <v>282</v>
      </c>
      <c r="C292" s="210">
        <v>3</v>
      </c>
      <c r="D292" s="210">
        <v>1</v>
      </c>
      <c r="E292" s="210">
        <v>4</v>
      </c>
      <c r="F292" s="211">
        <v>3</v>
      </c>
      <c r="G292" s="212">
        <v>1</v>
      </c>
      <c r="H292" s="212">
        <v>4</v>
      </c>
    </row>
    <row r="293" spans="1:8" s="14" customFormat="1" ht="14.25" customHeight="1" x14ac:dyDescent="0.25">
      <c r="A293" s="210" t="s">
        <v>90</v>
      </c>
      <c r="B293" s="14" t="s">
        <v>447</v>
      </c>
      <c r="C293" s="210">
        <v>2</v>
      </c>
      <c r="D293" s="210">
        <v>0</v>
      </c>
      <c r="E293" s="210">
        <v>2</v>
      </c>
      <c r="F293" s="211">
        <v>2</v>
      </c>
      <c r="G293" s="212">
        <v>4</v>
      </c>
      <c r="H293" s="212">
        <v>6</v>
      </c>
    </row>
    <row r="294" spans="1:8" s="14" customFormat="1" ht="14.25" customHeight="1" x14ac:dyDescent="0.25">
      <c r="A294" s="210" t="s">
        <v>90</v>
      </c>
      <c r="B294" s="14" t="s">
        <v>283</v>
      </c>
      <c r="C294" s="210">
        <v>2</v>
      </c>
      <c r="D294" s="210">
        <v>5</v>
      </c>
      <c r="E294" s="210">
        <v>7</v>
      </c>
      <c r="F294" s="211">
        <v>2</v>
      </c>
      <c r="G294" s="212">
        <v>7</v>
      </c>
      <c r="H294" s="212">
        <v>9</v>
      </c>
    </row>
    <row r="295" spans="1:8" s="14" customFormat="1" ht="14.25" customHeight="1" x14ac:dyDescent="0.25">
      <c r="A295" s="210" t="s">
        <v>90</v>
      </c>
      <c r="B295" s="14" t="s">
        <v>448</v>
      </c>
      <c r="C295" s="210">
        <v>4</v>
      </c>
      <c r="D295" s="210">
        <v>0</v>
      </c>
      <c r="E295" s="210">
        <v>4</v>
      </c>
      <c r="F295" s="211">
        <v>2</v>
      </c>
      <c r="G295" s="212">
        <v>0</v>
      </c>
      <c r="H295" s="212">
        <v>2</v>
      </c>
    </row>
    <row r="296" spans="1:8" x14ac:dyDescent="0.25">
      <c r="A296" s="206"/>
      <c r="B296" s="207" t="s">
        <v>456</v>
      </c>
      <c r="C296" s="214">
        <f>SUM(C6:C295)</f>
        <v>606</v>
      </c>
      <c r="D296" s="209">
        <f>SUM(D6:D295)</f>
        <v>816</v>
      </c>
      <c r="E296" s="385">
        <f>SUM(E6:E295)</f>
        <v>1422</v>
      </c>
      <c r="F296" s="216">
        <f t="shared" ref="F296:H296" si="0">SUM(F6:F295)</f>
        <v>571</v>
      </c>
      <c r="G296" s="214">
        <f t="shared" si="0"/>
        <v>806</v>
      </c>
      <c r="H296" s="248">
        <f t="shared" si="0"/>
        <v>1377</v>
      </c>
    </row>
    <row r="297" spans="1:8" ht="13.8" thickBot="1" x14ac:dyDescent="0.3">
      <c r="A297" s="182"/>
      <c r="B297" s="95" t="s">
        <v>494</v>
      </c>
      <c r="C297" s="215">
        <f>(C296/E296)*100</f>
        <v>42.616033755274266</v>
      </c>
      <c r="D297" s="215">
        <f>(D296/E296)*100</f>
        <v>57.383966244725734</v>
      </c>
      <c r="E297" s="215">
        <f>C297+D297</f>
        <v>100</v>
      </c>
      <c r="F297" s="217">
        <f>(F296/H296)*100</f>
        <v>41.466957153231668</v>
      </c>
      <c r="G297" s="215">
        <f>(G296/H296)*100</f>
        <v>58.533042846768332</v>
      </c>
      <c r="H297" s="215">
        <f>F297+G297</f>
        <v>100</v>
      </c>
    </row>
    <row r="298" spans="1:8" ht="13.8" thickTop="1" x14ac:dyDescent="0.25">
      <c r="A298" s="144"/>
      <c r="B298" s="151"/>
      <c r="C298" s="291"/>
      <c r="D298" s="291"/>
      <c r="E298" s="291"/>
      <c r="F298" s="291"/>
      <c r="G298" s="291"/>
      <c r="H298" s="291"/>
    </row>
    <row r="299" spans="1:8" x14ac:dyDescent="0.25">
      <c r="A299" s="27" t="s">
        <v>557</v>
      </c>
    </row>
    <row r="300" spans="1:8" x14ac:dyDescent="0.25">
      <c r="A300" s="97" t="s">
        <v>737</v>
      </c>
    </row>
    <row r="301" spans="1:8" x14ac:dyDescent="0.25">
      <c r="B301" s="237"/>
      <c r="C301" s="251"/>
    </row>
    <row r="302" spans="1:8" x14ac:dyDescent="0.25">
      <c r="B302" s="2"/>
      <c r="C302" s="303"/>
    </row>
  </sheetData>
  <mergeCells count="9">
    <mergeCell ref="A2:B2"/>
    <mergeCell ref="C3:E3"/>
    <mergeCell ref="F3:H3"/>
    <mergeCell ref="C4:C5"/>
    <mergeCell ref="D4:D5"/>
    <mergeCell ref="E4:E5"/>
    <mergeCell ref="F4:F5"/>
    <mergeCell ref="G4:G5"/>
    <mergeCell ref="H4:H5"/>
  </mergeCells>
  <conditionalFormatting sqref="A6:H297">
    <cfRule type="expression" dxfId="4" priority="1">
      <formula>MOD(ROW(),2)=1</formula>
    </cfRule>
  </conditionalFormatting>
  <hyperlinks>
    <hyperlink ref="A2" location="TOC!A1" display="Return to Table of Contents"/>
  </hyperlinks>
  <pageMargins left="0.25" right="0.25" top="0.75" bottom="0.75" header="0.3" footer="0.3"/>
  <pageSetup scale="82" fitToHeight="0" orientation="portrait" r:id="rId1"/>
  <headerFooter>
    <oddHeader>&amp;L2011-12 and 2012-13&amp;"Arial,Bold" Survey of Allied Dental Education&amp;"Arial,Regular"
Report 2: Dental Assisting Education Programs</oddHeader>
  </headerFooter>
  <rowBreaks count="5" manualBreakCount="5">
    <brk id="50" max="7" man="1"/>
    <brk id="98" max="7" man="1"/>
    <brk id="149" max="7" man="1"/>
    <brk id="196" max="7" man="1"/>
    <brk id="244" max="7"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5"/>
  <sheetViews>
    <sheetView zoomScaleNormal="100" workbookViewId="0">
      <pane xSplit="2" ySplit="3" topLeftCell="C243" activePane="bottomRight" state="frozen"/>
      <selection pane="topRight" activeCell="C1" sqref="C1"/>
      <selection pane="bottomLeft" activeCell="A4" sqref="A4"/>
      <selection pane="bottomRight"/>
    </sheetView>
  </sheetViews>
  <sheetFormatPr defaultColWidth="9.109375" defaultRowHeight="13.2" x14ac:dyDescent="0.25"/>
  <cols>
    <col min="1" max="1" width="5.6640625" style="2" customWidth="1"/>
    <col min="2" max="2" width="54.5546875" style="3" bestFit="1" customWidth="1"/>
    <col min="3" max="3" width="12" style="69" customWidth="1"/>
    <col min="4" max="4" width="13.6640625" style="69" customWidth="1"/>
    <col min="5" max="5" width="9.109375" style="69" bestFit="1" customWidth="1"/>
    <col min="6" max="6" width="14.33203125" style="69" customWidth="1"/>
    <col min="7" max="7" width="13.44140625" style="69" customWidth="1"/>
    <col min="8" max="8" width="13.33203125" style="69" customWidth="1"/>
    <col min="9" max="9" width="7.88671875" style="69" bestFit="1" customWidth="1"/>
    <col min="10" max="10" width="7.33203125" style="69" bestFit="1" customWidth="1"/>
    <col min="11" max="16384" width="9.109375" style="3"/>
  </cols>
  <sheetData>
    <row r="1" spans="1:10" x14ac:dyDescent="0.25">
      <c r="A1" s="2" t="s">
        <v>146</v>
      </c>
    </row>
    <row r="2" spans="1:10" ht="13.8" thickBot="1" x14ac:dyDescent="0.3">
      <c r="A2" s="410" t="s">
        <v>10</v>
      </c>
      <c r="B2" s="410"/>
    </row>
    <row r="3" spans="1:10" ht="52.8" x14ac:dyDescent="0.25">
      <c r="A3" s="386" t="s">
        <v>178</v>
      </c>
      <c r="B3" s="218" t="s">
        <v>179</v>
      </c>
      <c r="C3" s="386" t="s">
        <v>664</v>
      </c>
      <c r="D3" s="386" t="s">
        <v>665</v>
      </c>
      <c r="E3" s="386" t="s">
        <v>666</v>
      </c>
      <c r="F3" s="386" t="s">
        <v>667</v>
      </c>
      <c r="G3" s="386" t="s">
        <v>668</v>
      </c>
      <c r="H3" s="386" t="s">
        <v>669</v>
      </c>
      <c r="I3" s="386" t="s">
        <v>766</v>
      </c>
      <c r="J3" s="386" t="s">
        <v>184</v>
      </c>
    </row>
    <row r="4" spans="1:10" s="14" customFormat="1" ht="14.25" customHeight="1" x14ac:dyDescent="0.25">
      <c r="A4" s="337" t="s">
        <v>44</v>
      </c>
      <c r="B4" s="336" t="s">
        <v>215</v>
      </c>
      <c r="C4" s="337" t="s">
        <v>186</v>
      </c>
      <c r="D4" s="337" t="s">
        <v>186</v>
      </c>
      <c r="E4" s="337" t="s">
        <v>186</v>
      </c>
      <c r="F4" s="337" t="s">
        <v>186</v>
      </c>
      <c r="G4" s="337" t="s">
        <v>186</v>
      </c>
      <c r="H4" s="337" t="s">
        <v>185</v>
      </c>
      <c r="I4" s="337" t="s">
        <v>186</v>
      </c>
      <c r="J4" s="337" t="s">
        <v>186</v>
      </c>
    </row>
    <row r="5" spans="1:10" s="14" customFormat="1" ht="14.25" customHeight="1" x14ac:dyDescent="0.25">
      <c r="A5" s="337" t="s">
        <v>44</v>
      </c>
      <c r="B5" s="336" t="s">
        <v>285</v>
      </c>
      <c r="C5" s="337" t="s">
        <v>186</v>
      </c>
      <c r="D5" s="337" t="s">
        <v>186</v>
      </c>
      <c r="E5" s="337" t="s">
        <v>186</v>
      </c>
      <c r="F5" s="337" t="s">
        <v>186</v>
      </c>
      <c r="G5" s="337" t="s">
        <v>186</v>
      </c>
      <c r="H5" s="337" t="s">
        <v>186</v>
      </c>
      <c r="I5" s="337" t="s">
        <v>186</v>
      </c>
      <c r="J5" s="337" t="s">
        <v>186</v>
      </c>
    </row>
    <row r="6" spans="1:10" s="14" customFormat="1" ht="14.25" customHeight="1" x14ac:dyDescent="0.25">
      <c r="A6" s="337" t="s">
        <v>44</v>
      </c>
      <c r="B6" s="336" t="s">
        <v>286</v>
      </c>
      <c r="C6" s="337" t="s">
        <v>186</v>
      </c>
      <c r="D6" s="337" t="s">
        <v>186</v>
      </c>
      <c r="E6" s="337" t="s">
        <v>186</v>
      </c>
      <c r="F6" s="337" t="s">
        <v>186</v>
      </c>
      <c r="G6" s="337" t="s">
        <v>186</v>
      </c>
      <c r="H6" s="337" t="s">
        <v>186</v>
      </c>
      <c r="I6" s="337" t="s">
        <v>186</v>
      </c>
      <c r="J6" s="337" t="s">
        <v>186</v>
      </c>
    </row>
    <row r="7" spans="1:10" s="14" customFormat="1" ht="14.25" customHeight="1" x14ac:dyDescent="0.25">
      <c r="A7" s="337" t="s">
        <v>44</v>
      </c>
      <c r="B7" s="336" t="s">
        <v>287</v>
      </c>
      <c r="C7" s="337" t="s">
        <v>186</v>
      </c>
      <c r="D7" s="337" t="s">
        <v>186</v>
      </c>
      <c r="E7" s="337" t="s">
        <v>186</v>
      </c>
      <c r="F7" s="337" t="s">
        <v>186</v>
      </c>
      <c r="G7" s="337" t="s">
        <v>186</v>
      </c>
      <c r="H7" s="337" t="s">
        <v>186</v>
      </c>
      <c r="I7" s="337" t="s">
        <v>186</v>
      </c>
      <c r="J7" s="337" t="s">
        <v>186</v>
      </c>
    </row>
    <row r="8" spans="1:10" s="14" customFormat="1" ht="14.25" customHeight="1" x14ac:dyDescent="0.25">
      <c r="A8" s="337" t="s">
        <v>44</v>
      </c>
      <c r="B8" s="336" t="s">
        <v>288</v>
      </c>
      <c r="C8" s="337" t="s">
        <v>186</v>
      </c>
      <c r="D8" s="337" t="s">
        <v>186</v>
      </c>
      <c r="E8" s="337" t="s">
        <v>186</v>
      </c>
      <c r="F8" s="337" t="s">
        <v>186</v>
      </c>
      <c r="G8" s="337" t="s">
        <v>186</v>
      </c>
      <c r="H8" s="337" t="s">
        <v>186</v>
      </c>
      <c r="I8" s="337" t="s">
        <v>185</v>
      </c>
      <c r="J8" s="337" t="s">
        <v>186</v>
      </c>
    </row>
    <row r="9" spans="1:10" s="14" customFormat="1" ht="14.25" customHeight="1" x14ac:dyDescent="0.25">
      <c r="A9" s="337" t="s">
        <v>44</v>
      </c>
      <c r="B9" s="336" t="s">
        <v>187</v>
      </c>
      <c r="C9" s="337" t="s">
        <v>186</v>
      </c>
      <c r="D9" s="337" t="s">
        <v>186</v>
      </c>
      <c r="E9" s="337" t="s">
        <v>186</v>
      </c>
      <c r="F9" s="337" t="s">
        <v>186</v>
      </c>
      <c r="G9" s="337" t="s">
        <v>186</v>
      </c>
      <c r="H9" s="337" t="s">
        <v>186</v>
      </c>
      <c r="I9" s="337" t="s">
        <v>186</v>
      </c>
      <c r="J9" s="337" t="s">
        <v>186</v>
      </c>
    </row>
    <row r="10" spans="1:10" s="14" customFormat="1" ht="14.25" customHeight="1" x14ac:dyDescent="0.25">
      <c r="A10" s="337" t="s">
        <v>46</v>
      </c>
      <c r="B10" s="336" t="s">
        <v>289</v>
      </c>
      <c r="C10" s="337" t="s">
        <v>186</v>
      </c>
      <c r="D10" s="337" t="s">
        <v>186</v>
      </c>
      <c r="E10" s="337" t="s">
        <v>186</v>
      </c>
      <c r="F10" s="337" t="s">
        <v>186</v>
      </c>
      <c r="G10" s="337" t="s">
        <v>186</v>
      </c>
      <c r="H10" s="337" t="s">
        <v>186</v>
      </c>
      <c r="I10" s="337" t="s">
        <v>186</v>
      </c>
      <c r="J10" s="337" t="s">
        <v>186</v>
      </c>
    </row>
    <row r="11" spans="1:10" s="14" customFormat="1" ht="14.25" customHeight="1" x14ac:dyDescent="0.25">
      <c r="A11" s="337" t="s">
        <v>48</v>
      </c>
      <c r="B11" s="336" t="s">
        <v>189</v>
      </c>
      <c r="C11" s="337" t="s">
        <v>186</v>
      </c>
      <c r="D11" s="337" t="s">
        <v>186</v>
      </c>
      <c r="E11" s="337" t="s">
        <v>186</v>
      </c>
      <c r="F11" s="337" t="s">
        <v>186</v>
      </c>
      <c r="G11" s="337" t="s">
        <v>186</v>
      </c>
      <c r="H11" s="337" t="s">
        <v>186</v>
      </c>
      <c r="I11" s="337" t="s">
        <v>186</v>
      </c>
      <c r="J11" s="337" t="s">
        <v>186</v>
      </c>
    </row>
    <row r="12" spans="1:10" s="14" customFormat="1" ht="14.25" customHeight="1" x14ac:dyDescent="0.25">
      <c r="A12" s="337" t="s">
        <v>48</v>
      </c>
      <c r="B12" s="336" t="s">
        <v>190</v>
      </c>
      <c r="C12" s="337" t="s">
        <v>186</v>
      </c>
      <c r="D12" s="337" t="s">
        <v>186</v>
      </c>
      <c r="E12" s="337" t="s">
        <v>186</v>
      </c>
      <c r="F12" s="337" t="s">
        <v>186</v>
      </c>
      <c r="G12" s="337" t="s">
        <v>186</v>
      </c>
      <c r="H12" s="337" t="s">
        <v>186</v>
      </c>
      <c r="I12" s="337" t="s">
        <v>186</v>
      </c>
      <c r="J12" s="337" t="s">
        <v>186</v>
      </c>
    </row>
    <row r="13" spans="1:10" s="14" customFormat="1" ht="14.25" customHeight="1" x14ac:dyDescent="0.25">
      <c r="A13" s="337" t="s">
        <v>48</v>
      </c>
      <c r="B13" s="336" t="s">
        <v>191</v>
      </c>
      <c r="C13" s="337" t="s">
        <v>186</v>
      </c>
      <c r="D13" s="337" t="s">
        <v>186</v>
      </c>
      <c r="E13" s="337" t="s">
        <v>186</v>
      </c>
      <c r="F13" s="337" t="s">
        <v>186</v>
      </c>
      <c r="G13" s="337" t="s">
        <v>186</v>
      </c>
      <c r="H13" s="337" t="s">
        <v>186</v>
      </c>
      <c r="I13" s="337" t="s">
        <v>185</v>
      </c>
      <c r="J13" s="337" t="s">
        <v>186</v>
      </c>
    </row>
    <row r="14" spans="1:10" s="14" customFormat="1" ht="14.25" customHeight="1" x14ac:dyDescent="0.25">
      <c r="A14" s="337" t="s">
        <v>50</v>
      </c>
      <c r="B14" s="336" t="s">
        <v>290</v>
      </c>
      <c r="C14" s="337" t="s">
        <v>186</v>
      </c>
      <c r="D14" s="337" t="s">
        <v>186</v>
      </c>
      <c r="E14" s="337" t="s">
        <v>186</v>
      </c>
      <c r="F14" s="337" t="s">
        <v>186</v>
      </c>
      <c r="G14" s="337" t="s">
        <v>186</v>
      </c>
      <c r="H14" s="337" t="s">
        <v>186</v>
      </c>
      <c r="I14" s="337" t="s">
        <v>186</v>
      </c>
      <c r="J14" s="337" t="s">
        <v>186</v>
      </c>
    </row>
    <row r="15" spans="1:10" s="14" customFormat="1" ht="14.25" customHeight="1" x14ac:dyDescent="0.25">
      <c r="A15" s="337" t="s">
        <v>50</v>
      </c>
      <c r="B15" s="336" t="s">
        <v>291</v>
      </c>
      <c r="C15" s="337" t="s">
        <v>186</v>
      </c>
      <c r="D15" s="337" t="s">
        <v>186</v>
      </c>
      <c r="E15" s="337" t="s">
        <v>186</v>
      </c>
      <c r="F15" s="337" t="s">
        <v>186</v>
      </c>
      <c r="G15" s="337" t="s">
        <v>186</v>
      </c>
      <c r="H15" s="337" t="s">
        <v>186</v>
      </c>
      <c r="I15" s="337" t="s">
        <v>186</v>
      </c>
      <c r="J15" s="337" t="s">
        <v>186</v>
      </c>
    </row>
    <row r="16" spans="1:10" s="14" customFormat="1" ht="14.25" customHeight="1" x14ac:dyDescent="0.25">
      <c r="A16" s="337" t="s">
        <v>52</v>
      </c>
      <c r="B16" s="336" t="s">
        <v>192</v>
      </c>
      <c r="C16" s="337" t="s">
        <v>186</v>
      </c>
      <c r="D16" s="337" t="s">
        <v>186</v>
      </c>
      <c r="E16" s="337" t="s">
        <v>186</v>
      </c>
      <c r="F16" s="337" t="s">
        <v>186</v>
      </c>
      <c r="G16" s="337" t="s">
        <v>185</v>
      </c>
      <c r="H16" s="337" t="s">
        <v>186</v>
      </c>
      <c r="I16" s="337" t="s">
        <v>186</v>
      </c>
      <c r="J16" s="337" t="s">
        <v>186</v>
      </c>
    </row>
    <row r="17" spans="1:10" s="14" customFormat="1" ht="14.25" customHeight="1" x14ac:dyDescent="0.25">
      <c r="A17" s="337" t="s">
        <v>52</v>
      </c>
      <c r="B17" s="336" t="s">
        <v>292</v>
      </c>
      <c r="C17" s="337" t="s">
        <v>186</v>
      </c>
      <c r="D17" s="337" t="s">
        <v>186</v>
      </c>
      <c r="E17" s="337" t="s">
        <v>186</v>
      </c>
      <c r="F17" s="337" t="s">
        <v>186</v>
      </c>
      <c r="G17" s="337" t="s">
        <v>185</v>
      </c>
      <c r="H17" s="337" t="s">
        <v>186</v>
      </c>
      <c r="I17" s="337" t="s">
        <v>186</v>
      </c>
      <c r="J17" s="337" t="s">
        <v>186</v>
      </c>
    </row>
    <row r="18" spans="1:10" s="14" customFormat="1" ht="14.25" customHeight="1" x14ac:dyDescent="0.25">
      <c r="A18" s="337" t="s">
        <v>52</v>
      </c>
      <c r="B18" s="336" t="s">
        <v>293</v>
      </c>
      <c r="C18" s="337" t="s">
        <v>186</v>
      </c>
      <c r="D18" s="337" t="s">
        <v>186</v>
      </c>
      <c r="E18" s="337" t="s">
        <v>186</v>
      </c>
      <c r="F18" s="337" t="s">
        <v>186</v>
      </c>
      <c r="G18" s="337" t="s">
        <v>185</v>
      </c>
      <c r="H18" s="337" t="s">
        <v>185</v>
      </c>
      <c r="I18" s="337" t="s">
        <v>186</v>
      </c>
      <c r="J18" s="337" t="s">
        <v>186</v>
      </c>
    </row>
    <row r="19" spans="1:10" s="14" customFormat="1" ht="14.25" customHeight="1" x14ac:dyDescent="0.25">
      <c r="A19" s="337" t="s">
        <v>52</v>
      </c>
      <c r="B19" s="336" t="s">
        <v>294</v>
      </c>
      <c r="C19" s="337" t="s">
        <v>186</v>
      </c>
      <c r="D19" s="337" t="s">
        <v>186</v>
      </c>
      <c r="E19" s="337" t="s">
        <v>186</v>
      </c>
      <c r="F19" s="337" t="s">
        <v>186</v>
      </c>
      <c r="G19" s="337" t="s">
        <v>186</v>
      </c>
      <c r="H19" s="337" t="s">
        <v>186</v>
      </c>
      <c r="I19" s="337" t="s">
        <v>186</v>
      </c>
      <c r="J19" s="337" t="s">
        <v>186</v>
      </c>
    </row>
    <row r="20" spans="1:10" s="14" customFormat="1" ht="14.25" customHeight="1" x14ac:dyDescent="0.25">
      <c r="A20" s="337" t="s">
        <v>52</v>
      </c>
      <c r="B20" s="336" t="s">
        <v>295</v>
      </c>
      <c r="C20" s="337" t="s">
        <v>186</v>
      </c>
      <c r="D20" s="337" t="s">
        <v>186</v>
      </c>
      <c r="E20" s="337" t="s">
        <v>186</v>
      </c>
      <c r="F20" s="337" t="s">
        <v>186</v>
      </c>
      <c r="G20" s="337" t="s">
        <v>186</v>
      </c>
      <c r="H20" s="337" t="s">
        <v>186</v>
      </c>
      <c r="I20" s="337" t="s">
        <v>186</v>
      </c>
      <c r="J20" s="337" t="s">
        <v>186</v>
      </c>
    </row>
    <row r="21" spans="1:10" s="14" customFormat="1" ht="14.25" customHeight="1" x14ac:dyDescent="0.25">
      <c r="A21" s="337" t="s">
        <v>52</v>
      </c>
      <c r="B21" s="336" t="s">
        <v>296</v>
      </c>
      <c r="C21" s="337" t="s">
        <v>186</v>
      </c>
      <c r="D21" s="337" t="s">
        <v>186</v>
      </c>
      <c r="E21" s="337" t="s">
        <v>186</v>
      </c>
      <c r="F21" s="337" t="s">
        <v>186</v>
      </c>
      <c r="G21" s="337" t="s">
        <v>185</v>
      </c>
      <c r="H21" s="337" t="s">
        <v>186</v>
      </c>
      <c r="I21" s="337" t="s">
        <v>186</v>
      </c>
      <c r="J21" s="337" t="s">
        <v>186</v>
      </c>
    </row>
    <row r="22" spans="1:10" s="14" customFormat="1" ht="14.25" customHeight="1" x14ac:dyDescent="0.25">
      <c r="A22" s="337" t="s">
        <v>52</v>
      </c>
      <c r="B22" s="336" t="s">
        <v>297</v>
      </c>
      <c r="C22" s="337" t="s">
        <v>186</v>
      </c>
      <c r="D22" s="337" t="s">
        <v>186</v>
      </c>
      <c r="E22" s="337" t="s">
        <v>186</v>
      </c>
      <c r="F22" s="337" t="s">
        <v>186</v>
      </c>
      <c r="G22" s="337" t="s">
        <v>185</v>
      </c>
      <c r="H22" s="337" t="s">
        <v>186</v>
      </c>
      <c r="I22" s="337" t="s">
        <v>186</v>
      </c>
      <c r="J22" s="337" t="s">
        <v>186</v>
      </c>
    </row>
    <row r="23" spans="1:10" s="14" customFormat="1" ht="14.25" customHeight="1" x14ac:dyDescent="0.25">
      <c r="A23" s="337" t="s">
        <v>52</v>
      </c>
      <c r="B23" s="336" t="s">
        <v>298</v>
      </c>
      <c r="C23" s="337" t="s">
        <v>186</v>
      </c>
      <c r="D23" s="337" t="s">
        <v>186</v>
      </c>
      <c r="E23" s="337" t="s">
        <v>185</v>
      </c>
      <c r="F23" s="337" t="s">
        <v>186</v>
      </c>
      <c r="G23" s="337" t="s">
        <v>185</v>
      </c>
      <c r="H23" s="337" t="s">
        <v>186</v>
      </c>
      <c r="I23" s="337" t="s">
        <v>186</v>
      </c>
      <c r="J23" s="337" t="s">
        <v>186</v>
      </c>
    </row>
    <row r="24" spans="1:10" s="14" customFormat="1" ht="14.25" customHeight="1" x14ac:dyDescent="0.25">
      <c r="A24" s="337" t="s">
        <v>52</v>
      </c>
      <c r="B24" s="336" t="s">
        <v>299</v>
      </c>
      <c r="C24" s="337" t="s">
        <v>186</v>
      </c>
      <c r="D24" s="337" t="s">
        <v>186</v>
      </c>
      <c r="E24" s="337" t="s">
        <v>186</v>
      </c>
      <c r="F24" s="337" t="s">
        <v>186</v>
      </c>
      <c r="G24" s="337" t="s">
        <v>186</v>
      </c>
      <c r="H24" s="337" t="s">
        <v>186</v>
      </c>
      <c r="I24" s="337" t="s">
        <v>186</v>
      </c>
      <c r="J24" s="337" t="s">
        <v>186</v>
      </c>
    </row>
    <row r="25" spans="1:10" s="14" customFormat="1" ht="14.25" customHeight="1" x14ac:dyDescent="0.25">
      <c r="A25" s="337" t="s">
        <v>52</v>
      </c>
      <c r="B25" s="336" t="s">
        <v>193</v>
      </c>
      <c r="C25" s="337" t="s">
        <v>186</v>
      </c>
      <c r="D25" s="337" t="s">
        <v>186</v>
      </c>
      <c r="E25" s="337" t="s">
        <v>186</v>
      </c>
      <c r="F25" s="337" t="s">
        <v>186</v>
      </c>
      <c r="G25" s="337" t="s">
        <v>186</v>
      </c>
      <c r="H25" s="337" t="s">
        <v>186</v>
      </c>
      <c r="I25" s="337" t="s">
        <v>186</v>
      </c>
      <c r="J25" s="337" t="s">
        <v>186</v>
      </c>
    </row>
    <row r="26" spans="1:10" s="14" customFormat="1" ht="14.25" customHeight="1" x14ac:dyDescent="0.25">
      <c r="A26" s="337" t="s">
        <v>52</v>
      </c>
      <c r="B26" s="336" t="s">
        <v>194</v>
      </c>
      <c r="C26" s="337" t="s">
        <v>186</v>
      </c>
      <c r="D26" s="337" t="s">
        <v>186</v>
      </c>
      <c r="E26" s="337" t="s">
        <v>186</v>
      </c>
      <c r="F26" s="337" t="s">
        <v>186</v>
      </c>
      <c r="G26" s="337" t="s">
        <v>186</v>
      </c>
      <c r="H26" s="337" t="s">
        <v>186</v>
      </c>
      <c r="I26" s="337" t="s">
        <v>186</v>
      </c>
      <c r="J26" s="337" t="s">
        <v>186</v>
      </c>
    </row>
    <row r="27" spans="1:10" s="14" customFormat="1" ht="14.25" customHeight="1" x14ac:dyDescent="0.25">
      <c r="A27" s="337" t="s">
        <v>52</v>
      </c>
      <c r="B27" s="336" t="s">
        <v>195</v>
      </c>
      <c r="C27" s="337" t="s">
        <v>186</v>
      </c>
      <c r="D27" s="337" t="s">
        <v>186</v>
      </c>
      <c r="E27" s="337" t="s">
        <v>186</v>
      </c>
      <c r="F27" s="337" t="s">
        <v>186</v>
      </c>
      <c r="G27" s="337" t="s">
        <v>186</v>
      </c>
      <c r="H27" s="337" t="s">
        <v>186</v>
      </c>
      <c r="I27" s="337" t="s">
        <v>185</v>
      </c>
      <c r="J27" s="337" t="s">
        <v>186</v>
      </c>
    </row>
    <row r="28" spans="1:10" s="14" customFormat="1" ht="14.25" customHeight="1" x14ac:dyDescent="0.25">
      <c r="A28" s="337" t="s">
        <v>52</v>
      </c>
      <c r="B28" s="336" t="s">
        <v>300</v>
      </c>
      <c r="C28" s="337" t="s">
        <v>186</v>
      </c>
      <c r="D28" s="337" t="s">
        <v>186</v>
      </c>
      <c r="E28" s="337" t="s">
        <v>186</v>
      </c>
      <c r="F28" s="337" t="s">
        <v>186</v>
      </c>
      <c r="G28" s="337" t="s">
        <v>186</v>
      </c>
      <c r="H28" s="337" t="s">
        <v>186</v>
      </c>
      <c r="I28" s="337" t="s">
        <v>186</v>
      </c>
      <c r="J28" s="337" t="s">
        <v>186</v>
      </c>
    </row>
    <row r="29" spans="1:10" s="14" customFormat="1" ht="14.25" customHeight="1" x14ac:dyDescent="0.25">
      <c r="A29" s="337" t="s">
        <v>52</v>
      </c>
      <c r="B29" s="336" t="s">
        <v>301</v>
      </c>
      <c r="C29" s="337" t="s">
        <v>186</v>
      </c>
      <c r="D29" s="337" t="s">
        <v>186</v>
      </c>
      <c r="E29" s="337" t="s">
        <v>185</v>
      </c>
      <c r="F29" s="337" t="s">
        <v>186</v>
      </c>
      <c r="G29" s="337" t="s">
        <v>185</v>
      </c>
      <c r="H29" s="337" t="s">
        <v>186</v>
      </c>
      <c r="I29" s="337" t="s">
        <v>185</v>
      </c>
      <c r="J29" s="337" t="s">
        <v>186</v>
      </c>
    </row>
    <row r="30" spans="1:10" s="14" customFormat="1" ht="14.25" customHeight="1" x14ac:dyDescent="0.25">
      <c r="A30" s="337" t="s">
        <v>52</v>
      </c>
      <c r="B30" s="336" t="s">
        <v>302</v>
      </c>
      <c r="C30" s="337" t="s">
        <v>186</v>
      </c>
      <c r="D30" s="337" t="s">
        <v>186</v>
      </c>
      <c r="E30" s="337" t="s">
        <v>185</v>
      </c>
      <c r="F30" s="337" t="s">
        <v>186</v>
      </c>
      <c r="G30" s="337" t="s">
        <v>185</v>
      </c>
      <c r="H30" s="337" t="s">
        <v>186</v>
      </c>
      <c r="I30" s="337" t="s">
        <v>185</v>
      </c>
      <c r="J30" s="337" t="s">
        <v>186</v>
      </c>
    </row>
    <row r="31" spans="1:10" s="14" customFormat="1" ht="14.25" customHeight="1" x14ac:dyDescent="0.25">
      <c r="A31" s="337" t="s">
        <v>52</v>
      </c>
      <c r="B31" s="336" t="s">
        <v>303</v>
      </c>
      <c r="C31" s="337" t="s">
        <v>186</v>
      </c>
      <c r="D31" s="337" t="s">
        <v>186</v>
      </c>
      <c r="E31" s="337" t="s">
        <v>185</v>
      </c>
      <c r="F31" s="337" t="s">
        <v>186</v>
      </c>
      <c r="G31" s="337" t="s">
        <v>185</v>
      </c>
      <c r="H31" s="337" t="s">
        <v>186</v>
      </c>
      <c r="I31" s="337" t="s">
        <v>185</v>
      </c>
      <c r="J31" s="337" t="s">
        <v>186</v>
      </c>
    </row>
    <row r="32" spans="1:10" s="14" customFormat="1" ht="14.25" customHeight="1" x14ac:dyDescent="0.25">
      <c r="A32" s="337" t="s">
        <v>52</v>
      </c>
      <c r="B32" s="336" t="s">
        <v>644</v>
      </c>
      <c r="C32" s="337" t="s">
        <v>186</v>
      </c>
      <c r="D32" s="337" t="s">
        <v>186</v>
      </c>
      <c r="E32" s="337" t="s">
        <v>186</v>
      </c>
      <c r="F32" s="337" t="s">
        <v>186</v>
      </c>
      <c r="G32" s="337" t="s">
        <v>185</v>
      </c>
      <c r="H32" s="337" t="s">
        <v>186</v>
      </c>
      <c r="I32" s="337" t="s">
        <v>186</v>
      </c>
      <c r="J32" s="337" t="s">
        <v>186</v>
      </c>
    </row>
    <row r="33" spans="1:10" s="14" customFormat="1" ht="14.25" customHeight="1" x14ac:dyDescent="0.25">
      <c r="A33" s="337" t="s">
        <v>52</v>
      </c>
      <c r="B33" s="336" t="s">
        <v>304</v>
      </c>
      <c r="C33" s="337" t="s">
        <v>186</v>
      </c>
      <c r="D33" s="337" t="s">
        <v>186</v>
      </c>
      <c r="E33" s="337" t="s">
        <v>186</v>
      </c>
      <c r="F33" s="337" t="s">
        <v>186</v>
      </c>
      <c r="G33" s="337" t="s">
        <v>186</v>
      </c>
      <c r="H33" s="337" t="s">
        <v>186</v>
      </c>
      <c r="I33" s="337" t="s">
        <v>186</v>
      </c>
      <c r="J33" s="337" t="s">
        <v>186</v>
      </c>
    </row>
    <row r="34" spans="1:10" s="14" customFormat="1" ht="14.25" customHeight="1" x14ac:dyDescent="0.25">
      <c r="A34" s="337" t="s">
        <v>52</v>
      </c>
      <c r="B34" s="336" t="s">
        <v>305</v>
      </c>
      <c r="C34" s="337" t="s">
        <v>186</v>
      </c>
      <c r="D34" s="337" t="s">
        <v>186</v>
      </c>
      <c r="E34" s="337" t="s">
        <v>186</v>
      </c>
      <c r="F34" s="337" t="s">
        <v>186</v>
      </c>
      <c r="G34" s="337" t="s">
        <v>186</v>
      </c>
      <c r="H34" s="337" t="s">
        <v>186</v>
      </c>
      <c r="I34" s="337" t="s">
        <v>186</v>
      </c>
      <c r="J34" s="337" t="s">
        <v>186</v>
      </c>
    </row>
    <row r="35" spans="1:10" s="14" customFormat="1" ht="14.25" customHeight="1" x14ac:dyDescent="0.25">
      <c r="A35" s="337" t="s">
        <v>52</v>
      </c>
      <c r="B35" s="336" t="s">
        <v>196</v>
      </c>
      <c r="C35" s="337" t="s">
        <v>186</v>
      </c>
      <c r="D35" s="337" t="s">
        <v>186</v>
      </c>
      <c r="E35" s="337" t="s">
        <v>186</v>
      </c>
      <c r="F35" s="337" t="s">
        <v>186</v>
      </c>
      <c r="G35" s="337" t="s">
        <v>186</v>
      </c>
      <c r="H35" s="337" t="s">
        <v>186</v>
      </c>
      <c r="I35" s="337" t="s">
        <v>186</v>
      </c>
      <c r="J35" s="337" t="s">
        <v>186</v>
      </c>
    </row>
    <row r="36" spans="1:10" s="14" customFormat="1" ht="14.25" customHeight="1" x14ac:dyDescent="0.25">
      <c r="A36" s="337" t="s">
        <v>52</v>
      </c>
      <c r="B36" s="336" t="s">
        <v>197</v>
      </c>
      <c r="C36" s="337" t="s">
        <v>186</v>
      </c>
      <c r="D36" s="337" t="s">
        <v>186</v>
      </c>
      <c r="E36" s="337" t="s">
        <v>186</v>
      </c>
      <c r="F36" s="337" t="s">
        <v>186</v>
      </c>
      <c r="G36" s="337" t="s">
        <v>186</v>
      </c>
      <c r="H36" s="337" t="s">
        <v>186</v>
      </c>
      <c r="I36" s="337" t="s">
        <v>186</v>
      </c>
      <c r="J36" s="337" t="s">
        <v>186</v>
      </c>
    </row>
    <row r="37" spans="1:10" s="14" customFormat="1" ht="14.25" customHeight="1" x14ac:dyDescent="0.25">
      <c r="A37" s="337" t="s">
        <v>52</v>
      </c>
      <c r="B37" s="336" t="s">
        <v>306</v>
      </c>
      <c r="C37" s="337" t="s">
        <v>186</v>
      </c>
      <c r="D37" s="337" t="s">
        <v>186</v>
      </c>
      <c r="E37" s="337" t="s">
        <v>186</v>
      </c>
      <c r="F37" s="337" t="s">
        <v>186</v>
      </c>
      <c r="G37" s="337" t="s">
        <v>186</v>
      </c>
      <c r="H37" s="337" t="s">
        <v>186</v>
      </c>
      <c r="I37" s="337" t="s">
        <v>186</v>
      </c>
      <c r="J37" s="337" t="s">
        <v>186</v>
      </c>
    </row>
    <row r="38" spans="1:10" s="14" customFormat="1" ht="14.25" customHeight="1" x14ac:dyDescent="0.25">
      <c r="A38" s="337" t="s">
        <v>52</v>
      </c>
      <c r="B38" s="336" t="s">
        <v>307</v>
      </c>
      <c r="C38" s="337" t="s">
        <v>186</v>
      </c>
      <c r="D38" s="337" t="s">
        <v>186</v>
      </c>
      <c r="E38" s="337" t="s">
        <v>186</v>
      </c>
      <c r="F38" s="337" t="s">
        <v>186</v>
      </c>
      <c r="G38" s="337" t="s">
        <v>186</v>
      </c>
      <c r="H38" s="337" t="s">
        <v>186</v>
      </c>
      <c r="I38" s="337" t="s">
        <v>186</v>
      </c>
      <c r="J38" s="337" t="s">
        <v>186</v>
      </c>
    </row>
    <row r="39" spans="1:10" s="14" customFormat="1" ht="14.25" customHeight="1" x14ac:dyDescent="0.25">
      <c r="A39" s="337" t="s">
        <v>52</v>
      </c>
      <c r="B39" s="336" t="s">
        <v>198</v>
      </c>
      <c r="C39" s="337" t="s">
        <v>186</v>
      </c>
      <c r="D39" s="337" t="s">
        <v>186</v>
      </c>
      <c r="E39" s="337" t="s">
        <v>186</v>
      </c>
      <c r="F39" s="337" t="s">
        <v>186</v>
      </c>
      <c r="G39" s="337" t="s">
        <v>185</v>
      </c>
      <c r="H39" s="337" t="s">
        <v>186</v>
      </c>
      <c r="I39" s="337" t="s">
        <v>186</v>
      </c>
      <c r="J39" s="337" t="s">
        <v>186</v>
      </c>
    </row>
    <row r="40" spans="1:10" s="14" customFormat="1" ht="14.25" customHeight="1" x14ac:dyDescent="0.25">
      <c r="A40" s="337" t="s">
        <v>54</v>
      </c>
      <c r="B40" s="336" t="s">
        <v>308</v>
      </c>
      <c r="C40" s="337" t="s">
        <v>186</v>
      </c>
      <c r="D40" s="337" t="s">
        <v>186</v>
      </c>
      <c r="E40" s="337" t="s">
        <v>186</v>
      </c>
      <c r="F40" s="337" t="s">
        <v>185</v>
      </c>
      <c r="G40" s="337" t="s">
        <v>185</v>
      </c>
      <c r="H40" s="337" t="s">
        <v>186</v>
      </c>
      <c r="I40" s="337" t="s">
        <v>185</v>
      </c>
      <c r="J40" s="337" t="s">
        <v>186</v>
      </c>
    </row>
    <row r="41" spans="1:10" s="14" customFormat="1" ht="14.25" customHeight="1" x14ac:dyDescent="0.25">
      <c r="A41" s="337" t="s">
        <v>54</v>
      </c>
      <c r="B41" s="336" t="s">
        <v>309</v>
      </c>
      <c r="C41" s="337" t="s">
        <v>186</v>
      </c>
      <c r="D41" s="337" t="s">
        <v>186</v>
      </c>
      <c r="E41" s="337" t="s">
        <v>186</v>
      </c>
      <c r="F41" s="337" t="s">
        <v>186</v>
      </c>
      <c r="G41" s="337" t="s">
        <v>186</v>
      </c>
      <c r="H41" s="337" t="s">
        <v>186</v>
      </c>
      <c r="I41" s="337" t="s">
        <v>186</v>
      </c>
      <c r="J41" s="337" t="s">
        <v>186</v>
      </c>
    </row>
    <row r="42" spans="1:10" s="14" customFormat="1" ht="14.25" customHeight="1" x14ac:dyDescent="0.25">
      <c r="A42" s="337" t="s">
        <v>54</v>
      </c>
      <c r="B42" s="336" t="s">
        <v>310</v>
      </c>
      <c r="C42" s="337" t="s">
        <v>186</v>
      </c>
      <c r="D42" s="337" t="s">
        <v>186</v>
      </c>
      <c r="E42" s="337" t="s">
        <v>186</v>
      </c>
      <c r="F42" s="337" t="s">
        <v>185</v>
      </c>
      <c r="G42" s="337" t="s">
        <v>185</v>
      </c>
      <c r="H42" s="337" t="s">
        <v>186</v>
      </c>
      <c r="I42" s="337" t="s">
        <v>186</v>
      </c>
      <c r="J42" s="337" t="s">
        <v>186</v>
      </c>
    </row>
    <row r="43" spans="1:10" s="14" customFormat="1" ht="14.25" customHeight="1" x14ac:dyDescent="0.25">
      <c r="A43" s="337" t="s">
        <v>54</v>
      </c>
      <c r="B43" s="336" t="s">
        <v>311</v>
      </c>
      <c r="C43" s="337" t="s">
        <v>186</v>
      </c>
      <c r="D43" s="337" t="s">
        <v>186</v>
      </c>
      <c r="E43" s="337" t="s">
        <v>186</v>
      </c>
      <c r="F43" s="337" t="s">
        <v>186</v>
      </c>
      <c r="G43" s="337" t="s">
        <v>185</v>
      </c>
      <c r="H43" s="337" t="s">
        <v>186</v>
      </c>
      <c r="I43" s="337" t="s">
        <v>186</v>
      </c>
      <c r="J43" s="337" t="s">
        <v>186</v>
      </c>
    </row>
    <row r="44" spans="1:10" s="14" customFormat="1" ht="14.25" customHeight="1" x14ac:dyDescent="0.25">
      <c r="A44" s="337" t="s">
        <v>54</v>
      </c>
      <c r="B44" s="336" t="s">
        <v>199</v>
      </c>
      <c r="C44" s="337" t="s">
        <v>186</v>
      </c>
      <c r="D44" s="337" t="s">
        <v>186</v>
      </c>
      <c r="E44" s="337" t="s">
        <v>186</v>
      </c>
      <c r="F44" s="337" t="s">
        <v>186</v>
      </c>
      <c r="G44" s="337" t="s">
        <v>186</v>
      </c>
      <c r="H44" s="337" t="s">
        <v>186</v>
      </c>
      <c r="I44" s="337" t="s">
        <v>186</v>
      </c>
      <c r="J44" s="337" t="s">
        <v>186</v>
      </c>
    </row>
    <row r="45" spans="1:10" s="14" customFormat="1" ht="14.25" customHeight="1" x14ac:dyDescent="0.25">
      <c r="A45" s="337" t="s">
        <v>56</v>
      </c>
      <c r="B45" s="336" t="s">
        <v>312</v>
      </c>
      <c r="C45" s="337" t="s">
        <v>186</v>
      </c>
      <c r="D45" s="337" t="s">
        <v>186</v>
      </c>
      <c r="E45" s="337" t="s">
        <v>186</v>
      </c>
      <c r="F45" s="337" t="s">
        <v>186</v>
      </c>
      <c r="G45" s="337" t="s">
        <v>186</v>
      </c>
      <c r="H45" s="337" t="s">
        <v>186</v>
      </c>
      <c r="I45" s="337" t="s">
        <v>186</v>
      </c>
      <c r="J45" s="337" t="s">
        <v>186</v>
      </c>
    </row>
    <row r="46" spans="1:10" s="14" customFormat="1" ht="14.25" customHeight="1" x14ac:dyDescent="0.25">
      <c r="A46" s="337" t="s">
        <v>56</v>
      </c>
      <c r="B46" s="336" t="s">
        <v>645</v>
      </c>
      <c r="C46" s="337" t="s">
        <v>186</v>
      </c>
      <c r="D46" s="337" t="s">
        <v>186</v>
      </c>
      <c r="E46" s="337" t="s">
        <v>186</v>
      </c>
      <c r="F46" s="337" t="s">
        <v>186</v>
      </c>
      <c r="G46" s="337" t="s">
        <v>186</v>
      </c>
      <c r="H46" s="337" t="s">
        <v>186</v>
      </c>
      <c r="I46" s="337" t="s">
        <v>186</v>
      </c>
      <c r="J46" s="337" t="s">
        <v>186</v>
      </c>
    </row>
    <row r="47" spans="1:10" s="14" customFormat="1" ht="14.25" customHeight="1" x14ac:dyDescent="0.25">
      <c r="A47" s="337" t="s">
        <v>56</v>
      </c>
      <c r="B47" s="336" t="s">
        <v>313</v>
      </c>
      <c r="C47" s="337" t="s">
        <v>186</v>
      </c>
      <c r="D47" s="337" t="s">
        <v>186</v>
      </c>
      <c r="E47" s="337" t="s">
        <v>186</v>
      </c>
      <c r="F47" s="337" t="s">
        <v>186</v>
      </c>
      <c r="G47" s="337" t="s">
        <v>186</v>
      </c>
      <c r="H47" s="337" t="s">
        <v>186</v>
      </c>
      <c r="I47" s="337" t="s">
        <v>185</v>
      </c>
      <c r="J47" s="337" t="s">
        <v>186</v>
      </c>
    </row>
    <row r="48" spans="1:10" s="14" customFormat="1" ht="14.25" customHeight="1" x14ac:dyDescent="0.25">
      <c r="A48" s="337" t="s">
        <v>56</v>
      </c>
      <c r="B48" s="336" t="s">
        <v>314</v>
      </c>
      <c r="C48" s="337" t="s">
        <v>186</v>
      </c>
      <c r="D48" s="337" t="s">
        <v>186</v>
      </c>
      <c r="E48" s="337" t="s">
        <v>186</v>
      </c>
      <c r="F48" s="337" t="s">
        <v>186</v>
      </c>
      <c r="G48" s="337" t="s">
        <v>186</v>
      </c>
      <c r="H48" s="337" t="s">
        <v>186</v>
      </c>
      <c r="I48" s="337" t="s">
        <v>186</v>
      </c>
      <c r="J48" s="337" t="s">
        <v>186</v>
      </c>
    </row>
    <row r="49" spans="1:10" s="14" customFormat="1" ht="14.25" customHeight="1" x14ac:dyDescent="0.25">
      <c r="A49" s="337" t="s">
        <v>60</v>
      </c>
      <c r="B49" s="336" t="s">
        <v>315</v>
      </c>
      <c r="C49" s="337" t="s">
        <v>186</v>
      </c>
      <c r="D49" s="337" t="s">
        <v>186</v>
      </c>
      <c r="E49" s="337" t="s">
        <v>186</v>
      </c>
      <c r="F49" s="337" t="s">
        <v>186</v>
      </c>
      <c r="G49" s="337" t="s">
        <v>186</v>
      </c>
      <c r="H49" s="337" t="s">
        <v>186</v>
      </c>
      <c r="I49" s="337" t="s">
        <v>186</v>
      </c>
      <c r="J49" s="337" t="s">
        <v>186</v>
      </c>
    </row>
    <row r="50" spans="1:10" s="14" customFormat="1" ht="14.25" customHeight="1" x14ac:dyDescent="0.25">
      <c r="A50" s="337" t="s">
        <v>60</v>
      </c>
      <c r="B50" s="336" t="s">
        <v>200</v>
      </c>
      <c r="C50" s="337" t="s">
        <v>186</v>
      </c>
      <c r="D50" s="337" t="s">
        <v>186</v>
      </c>
      <c r="E50" s="337" t="s">
        <v>185</v>
      </c>
      <c r="F50" s="337" t="s">
        <v>186</v>
      </c>
      <c r="G50" s="337" t="s">
        <v>185</v>
      </c>
      <c r="H50" s="337" t="s">
        <v>186</v>
      </c>
      <c r="I50" s="337" t="s">
        <v>185</v>
      </c>
      <c r="J50" s="337" t="s">
        <v>186</v>
      </c>
    </row>
    <row r="51" spans="1:10" s="14" customFormat="1" ht="14.25" customHeight="1" x14ac:dyDescent="0.25">
      <c r="A51" s="337" t="s">
        <v>60</v>
      </c>
      <c r="B51" s="336" t="s">
        <v>201</v>
      </c>
      <c r="C51" s="337" t="s">
        <v>186</v>
      </c>
      <c r="D51" s="337" t="s">
        <v>186</v>
      </c>
      <c r="E51" s="337" t="s">
        <v>186</v>
      </c>
      <c r="F51" s="337" t="s">
        <v>186</v>
      </c>
      <c r="G51" s="337" t="s">
        <v>186</v>
      </c>
      <c r="H51" s="337" t="s">
        <v>186</v>
      </c>
      <c r="I51" s="337" t="s">
        <v>186</v>
      </c>
      <c r="J51" s="337" t="s">
        <v>186</v>
      </c>
    </row>
    <row r="52" spans="1:10" s="14" customFormat="1" ht="14.25" customHeight="1" x14ac:dyDescent="0.25">
      <c r="A52" s="337" t="s">
        <v>60</v>
      </c>
      <c r="B52" s="336" t="s">
        <v>316</v>
      </c>
      <c r="C52" s="337" t="s">
        <v>186</v>
      </c>
      <c r="D52" s="337" t="s">
        <v>186</v>
      </c>
      <c r="E52" s="337" t="s">
        <v>186</v>
      </c>
      <c r="F52" s="337" t="s">
        <v>186</v>
      </c>
      <c r="G52" s="337" t="s">
        <v>186</v>
      </c>
      <c r="H52" s="337" t="s">
        <v>186</v>
      </c>
      <c r="I52" s="337" t="s">
        <v>186</v>
      </c>
      <c r="J52" s="337" t="s">
        <v>186</v>
      </c>
    </row>
    <row r="53" spans="1:10" s="14" customFormat="1" ht="14.25" customHeight="1" x14ac:dyDescent="0.25">
      <c r="A53" s="337" t="s">
        <v>60</v>
      </c>
      <c r="B53" s="336" t="s">
        <v>647</v>
      </c>
      <c r="C53" s="337" t="s">
        <v>186</v>
      </c>
      <c r="D53" s="337" t="s">
        <v>186</v>
      </c>
      <c r="E53" s="337" t="s">
        <v>186</v>
      </c>
      <c r="F53" s="337" t="s">
        <v>186</v>
      </c>
      <c r="G53" s="337" t="s">
        <v>186</v>
      </c>
      <c r="H53" s="337" t="s">
        <v>186</v>
      </c>
      <c r="I53" s="337" t="s">
        <v>185</v>
      </c>
      <c r="J53" s="337" t="s">
        <v>186</v>
      </c>
    </row>
    <row r="54" spans="1:10" s="14" customFormat="1" ht="14.25" customHeight="1" x14ac:dyDescent="0.25">
      <c r="A54" s="337" t="s">
        <v>60</v>
      </c>
      <c r="B54" s="336" t="s">
        <v>317</v>
      </c>
      <c r="C54" s="337" t="s">
        <v>186</v>
      </c>
      <c r="D54" s="337" t="s">
        <v>186</v>
      </c>
      <c r="E54" s="337" t="s">
        <v>186</v>
      </c>
      <c r="F54" s="337" t="s">
        <v>186</v>
      </c>
      <c r="G54" s="337" t="s">
        <v>186</v>
      </c>
      <c r="H54" s="337" t="s">
        <v>186</v>
      </c>
      <c r="I54" s="337" t="s">
        <v>186</v>
      </c>
      <c r="J54" s="337" t="s">
        <v>186</v>
      </c>
    </row>
    <row r="55" spans="1:10" s="14" customFormat="1" ht="14.25" customHeight="1" x14ac:dyDescent="0.25">
      <c r="A55" s="337" t="s">
        <v>60</v>
      </c>
      <c r="B55" s="336" t="s">
        <v>202</v>
      </c>
      <c r="C55" s="337" t="s">
        <v>186</v>
      </c>
      <c r="D55" s="337" t="s">
        <v>186</v>
      </c>
      <c r="E55" s="337" t="s">
        <v>186</v>
      </c>
      <c r="F55" s="337" t="s">
        <v>186</v>
      </c>
      <c r="G55" s="337" t="s">
        <v>186</v>
      </c>
      <c r="H55" s="337" t="s">
        <v>186</v>
      </c>
      <c r="I55" s="337" t="s">
        <v>186</v>
      </c>
      <c r="J55" s="337" t="s">
        <v>186</v>
      </c>
    </row>
    <row r="56" spans="1:10" s="14" customFormat="1" ht="14.25" customHeight="1" x14ac:dyDescent="0.25">
      <c r="A56" s="337" t="s">
        <v>60</v>
      </c>
      <c r="B56" s="336" t="s">
        <v>318</v>
      </c>
      <c r="C56" s="337" t="s">
        <v>186</v>
      </c>
      <c r="D56" s="337" t="s">
        <v>186</v>
      </c>
      <c r="E56" s="337" t="s">
        <v>186</v>
      </c>
      <c r="F56" s="337" t="s">
        <v>186</v>
      </c>
      <c r="G56" s="337" t="s">
        <v>186</v>
      </c>
      <c r="H56" s="337" t="s">
        <v>186</v>
      </c>
      <c r="I56" s="337" t="s">
        <v>186</v>
      </c>
      <c r="J56" s="337" t="s">
        <v>186</v>
      </c>
    </row>
    <row r="57" spans="1:10" s="14" customFormat="1" ht="14.25" customHeight="1" x14ac:dyDescent="0.25">
      <c r="A57" s="337" t="s">
        <v>60</v>
      </c>
      <c r="B57" s="336" t="s">
        <v>203</v>
      </c>
      <c r="C57" s="337" t="s">
        <v>186</v>
      </c>
      <c r="D57" s="337" t="s">
        <v>186</v>
      </c>
      <c r="E57" s="337" t="s">
        <v>186</v>
      </c>
      <c r="F57" s="337" t="s">
        <v>186</v>
      </c>
      <c r="G57" s="337" t="s">
        <v>185</v>
      </c>
      <c r="H57" s="337" t="s">
        <v>186</v>
      </c>
      <c r="I57" s="337" t="s">
        <v>185</v>
      </c>
      <c r="J57" s="337" t="s">
        <v>186</v>
      </c>
    </row>
    <row r="58" spans="1:10" s="14" customFormat="1" ht="14.25" customHeight="1" x14ac:dyDescent="0.25">
      <c r="A58" s="337" t="s">
        <v>60</v>
      </c>
      <c r="B58" s="336" t="s">
        <v>204</v>
      </c>
      <c r="C58" s="337" t="s">
        <v>186</v>
      </c>
      <c r="D58" s="337" t="s">
        <v>186</v>
      </c>
      <c r="E58" s="337" t="s">
        <v>186</v>
      </c>
      <c r="F58" s="337" t="s">
        <v>186</v>
      </c>
      <c r="G58" s="337" t="s">
        <v>186</v>
      </c>
      <c r="H58" s="337" t="s">
        <v>186</v>
      </c>
      <c r="I58" s="337" t="s">
        <v>186</v>
      </c>
      <c r="J58" s="337" t="s">
        <v>186</v>
      </c>
    </row>
    <row r="59" spans="1:10" s="14" customFormat="1" ht="14.25" customHeight="1" x14ac:dyDescent="0.25">
      <c r="A59" s="337" t="s">
        <v>60</v>
      </c>
      <c r="B59" s="336" t="s">
        <v>205</v>
      </c>
      <c r="C59" s="337" t="s">
        <v>186</v>
      </c>
      <c r="D59" s="337" t="s">
        <v>186</v>
      </c>
      <c r="E59" s="337" t="s">
        <v>185</v>
      </c>
      <c r="F59" s="337" t="s">
        <v>186</v>
      </c>
      <c r="G59" s="337" t="s">
        <v>186</v>
      </c>
      <c r="H59" s="337" t="s">
        <v>186</v>
      </c>
      <c r="I59" s="337" t="s">
        <v>185</v>
      </c>
      <c r="J59" s="337" t="s">
        <v>186</v>
      </c>
    </row>
    <row r="60" spans="1:10" s="14" customFormat="1" ht="14.25" customHeight="1" x14ac:dyDescent="0.25">
      <c r="A60" s="337" t="s">
        <v>60</v>
      </c>
      <c r="B60" s="336" t="s">
        <v>319</v>
      </c>
      <c r="C60" s="337" t="s">
        <v>186</v>
      </c>
      <c r="D60" s="337" t="s">
        <v>186</v>
      </c>
      <c r="E60" s="337" t="s">
        <v>186</v>
      </c>
      <c r="F60" s="337" t="s">
        <v>186</v>
      </c>
      <c r="G60" s="337" t="s">
        <v>186</v>
      </c>
      <c r="H60" s="337" t="s">
        <v>185</v>
      </c>
      <c r="I60" s="337" t="s">
        <v>186</v>
      </c>
      <c r="J60" s="337" t="s">
        <v>186</v>
      </c>
    </row>
    <row r="61" spans="1:10" s="14" customFormat="1" ht="14.25" customHeight="1" x14ac:dyDescent="0.25">
      <c r="A61" s="337" t="s">
        <v>60</v>
      </c>
      <c r="B61" s="336" t="s">
        <v>320</v>
      </c>
      <c r="C61" s="337" t="s">
        <v>186</v>
      </c>
      <c r="D61" s="337" t="s">
        <v>186</v>
      </c>
      <c r="E61" s="337" t="s">
        <v>186</v>
      </c>
      <c r="F61" s="337" t="s">
        <v>186</v>
      </c>
      <c r="G61" s="337" t="s">
        <v>186</v>
      </c>
      <c r="H61" s="337" t="s">
        <v>186</v>
      </c>
      <c r="I61" s="337" t="s">
        <v>186</v>
      </c>
      <c r="J61" s="337" t="s">
        <v>186</v>
      </c>
    </row>
    <row r="62" spans="1:10" s="14" customFormat="1" ht="14.25" customHeight="1" x14ac:dyDescent="0.25">
      <c r="A62" s="337" t="s">
        <v>60</v>
      </c>
      <c r="B62" s="336" t="s">
        <v>321</v>
      </c>
      <c r="C62" s="337" t="s">
        <v>186</v>
      </c>
      <c r="D62" s="337" t="s">
        <v>186</v>
      </c>
      <c r="E62" s="337" t="s">
        <v>186</v>
      </c>
      <c r="F62" s="337" t="s">
        <v>186</v>
      </c>
      <c r="G62" s="337" t="s">
        <v>185</v>
      </c>
      <c r="H62" s="337" t="s">
        <v>186</v>
      </c>
      <c r="I62" s="337" t="s">
        <v>186</v>
      </c>
      <c r="J62" s="337" t="s">
        <v>186</v>
      </c>
    </row>
    <row r="63" spans="1:10" s="14" customFormat="1" ht="14.25" customHeight="1" x14ac:dyDescent="0.25">
      <c r="A63" s="337" t="s">
        <v>60</v>
      </c>
      <c r="B63" s="336" t="s">
        <v>322</v>
      </c>
      <c r="C63" s="337" t="s">
        <v>186</v>
      </c>
      <c r="D63" s="337" t="s">
        <v>186</v>
      </c>
      <c r="E63" s="337" t="s">
        <v>185</v>
      </c>
      <c r="F63" s="337" t="s">
        <v>186</v>
      </c>
      <c r="G63" s="337" t="s">
        <v>186</v>
      </c>
      <c r="H63" s="337" t="s">
        <v>186</v>
      </c>
      <c r="I63" s="337" t="s">
        <v>186</v>
      </c>
      <c r="J63" s="337" t="s">
        <v>186</v>
      </c>
    </row>
    <row r="64" spans="1:10" s="14" customFormat="1" ht="14.25" customHeight="1" x14ac:dyDescent="0.25">
      <c r="A64" s="337" t="s">
        <v>60</v>
      </c>
      <c r="B64" s="336" t="s">
        <v>646</v>
      </c>
      <c r="C64" s="337" t="s">
        <v>186</v>
      </c>
      <c r="D64" s="337" t="s">
        <v>186</v>
      </c>
      <c r="E64" s="337" t="s">
        <v>186</v>
      </c>
      <c r="F64" s="337" t="s">
        <v>186</v>
      </c>
      <c r="G64" s="337" t="s">
        <v>186</v>
      </c>
      <c r="H64" s="337" t="s">
        <v>186</v>
      </c>
      <c r="I64" s="337" t="s">
        <v>185</v>
      </c>
      <c r="J64" s="337" t="s">
        <v>186</v>
      </c>
    </row>
    <row r="65" spans="1:10" s="14" customFormat="1" ht="14.25" customHeight="1" x14ac:dyDescent="0.25">
      <c r="A65" s="337" t="s">
        <v>60</v>
      </c>
      <c r="B65" s="336" t="s">
        <v>323</v>
      </c>
      <c r="C65" s="337" t="s">
        <v>186</v>
      </c>
      <c r="D65" s="337" t="s">
        <v>186</v>
      </c>
      <c r="E65" s="337" t="s">
        <v>186</v>
      </c>
      <c r="F65" s="337" t="s">
        <v>186</v>
      </c>
      <c r="G65" s="337" t="s">
        <v>186</v>
      </c>
      <c r="H65" s="337" t="s">
        <v>186</v>
      </c>
      <c r="I65" s="337" t="s">
        <v>186</v>
      </c>
      <c r="J65" s="337" t="s">
        <v>186</v>
      </c>
    </row>
    <row r="66" spans="1:10" s="14" customFormat="1" ht="14.25" customHeight="1" x14ac:dyDescent="0.25">
      <c r="A66" s="337" t="s">
        <v>60</v>
      </c>
      <c r="B66" s="336" t="s">
        <v>206</v>
      </c>
      <c r="C66" s="337" t="s">
        <v>186</v>
      </c>
      <c r="D66" s="337" t="s">
        <v>186</v>
      </c>
      <c r="E66" s="337" t="s">
        <v>186</v>
      </c>
      <c r="F66" s="337" t="s">
        <v>186</v>
      </c>
      <c r="G66" s="337" t="s">
        <v>186</v>
      </c>
      <c r="H66" s="337" t="s">
        <v>186</v>
      </c>
      <c r="I66" s="337" t="s">
        <v>186</v>
      </c>
      <c r="J66" s="337" t="s">
        <v>186</v>
      </c>
    </row>
    <row r="67" spans="1:10" s="14" customFormat="1" ht="14.25" customHeight="1" x14ac:dyDescent="0.25">
      <c r="A67" s="337" t="s">
        <v>60</v>
      </c>
      <c r="B67" s="336" t="s">
        <v>324</v>
      </c>
      <c r="C67" s="337" t="s">
        <v>186</v>
      </c>
      <c r="D67" s="337" t="s">
        <v>185</v>
      </c>
      <c r="E67" s="337" t="s">
        <v>186</v>
      </c>
      <c r="F67" s="337" t="s">
        <v>186</v>
      </c>
      <c r="G67" s="337" t="s">
        <v>186</v>
      </c>
      <c r="H67" s="337" t="s">
        <v>185</v>
      </c>
      <c r="I67" s="337" t="s">
        <v>185</v>
      </c>
      <c r="J67" s="337" t="s">
        <v>186</v>
      </c>
    </row>
    <row r="68" spans="1:10" s="14" customFormat="1" ht="14.25" customHeight="1" x14ac:dyDescent="0.25">
      <c r="A68" s="337" t="s">
        <v>60</v>
      </c>
      <c r="B68" s="336" t="s">
        <v>325</v>
      </c>
      <c r="C68" s="337" t="s">
        <v>185</v>
      </c>
      <c r="D68" s="337" t="s">
        <v>186</v>
      </c>
      <c r="E68" s="337" t="s">
        <v>185</v>
      </c>
      <c r="F68" s="337" t="s">
        <v>186</v>
      </c>
      <c r="G68" s="337" t="s">
        <v>186</v>
      </c>
      <c r="H68" s="337" t="s">
        <v>186</v>
      </c>
      <c r="I68" s="337" t="s">
        <v>186</v>
      </c>
      <c r="J68" s="337" t="s">
        <v>186</v>
      </c>
    </row>
    <row r="69" spans="1:10" s="14" customFormat="1" ht="14.25" customHeight="1" x14ac:dyDescent="0.25">
      <c r="A69" s="337" t="s">
        <v>60</v>
      </c>
      <c r="B69" s="336" t="s">
        <v>326</v>
      </c>
      <c r="C69" s="337" t="s">
        <v>186</v>
      </c>
      <c r="D69" s="337" t="s">
        <v>186</v>
      </c>
      <c r="E69" s="337" t="s">
        <v>185</v>
      </c>
      <c r="F69" s="337" t="s">
        <v>186</v>
      </c>
      <c r="G69" s="337" t="s">
        <v>186</v>
      </c>
      <c r="H69" s="337" t="s">
        <v>186</v>
      </c>
      <c r="I69" s="337" t="s">
        <v>185</v>
      </c>
      <c r="J69" s="337" t="s">
        <v>186</v>
      </c>
    </row>
    <row r="70" spans="1:10" s="14" customFormat="1" ht="14.25" customHeight="1" x14ac:dyDescent="0.25">
      <c r="A70" s="337" t="s">
        <v>60</v>
      </c>
      <c r="B70" s="336" t="s">
        <v>207</v>
      </c>
      <c r="C70" s="337" t="s">
        <v>186</v>
      </c>
      <c r="D70" s="337" t="s">
        <v>186</v>
      </c>
      <c r="E70" s="337" t="s">
        <v>186</v>
      </c>
      <c r="F70" s="337" t="s">
        <v>186</v>
      </c>
      <c r="G70" s="337" t="s">
        <v>186</v>
      </c>
      <c r="H70" s="337" t="s">
        <v>186</v>
      </c>
      <c r="I70" s="337" t="s">
        <v>186</v>
      </c>
      <c r="J70" s="337" t="s">
        <v>186</v>
      </c>
    </row>
    <row r="71" spans="1:10" s="14" customFormat="1" ht="14.25" customHeight="1" x14ac:dyDescent="0.25">
      <c r="A71" s="337" t="s">
        <v>60</v>
      </c>
      <c r="B71" s="336" t="s">
        <v>208</v>
      </c>
      <c r="C71" s="337" t="s">
        <v>186</v>
      </c>
      <c r="D71" s="337" t="s">
        <v>186</v>
      </c>
      <c r="E71" s="337" t="s">
        <v>186</v>
      </c>
      <c r="F71" s="337" t="s">
        <v>186</v>
      </c>
      <c r="G71" s="337" t="s">
        <v>186</v>
      </c>
      <c r="H71" s="337" t="s">
        <v>186</v>
      </c>
      <c r="I71" s="337" t="s">
        <v>186</v>
      </c>
      <c r="J71" s="337" t="s">
        <v>186</v>
      </c>
    </row>
    <row r="72" spans="1:10" s="14" customFormat="1" ht="14.25" customHeight="1" x14ac:dyDescent="0.25">
      <c r="A72" s="337" t="s">
        <v>60</v>
      </c>
      <c r="B72" s="336" t="s">
        <v>209</v>
      </c>
      <c r="C72" s="337" t="s">
        <v>186</v>
      </c>
      <c r="D72" s="337" t="s">
        <v>186</v>
      </c>
      <c r="E72" s="337" t="s">
        <v>186</v>
      </c>
      <c r="F72" s="337" t="s">
        <v>186</v>
      </c>
      <c r="G72" s="337" t="s">
        <v>186</v>
      </c>
      <c r="H72" s="337" t="s">
        <v>186</v>
      </c>
      <c r="I72" s="337" t="s">
        <v>186</v>
      </c>
      <c r="J72" s="337" t="s">
        <v>186</v>
      </c>
    </row>
    <row r="73" spans="1:10" s="14" customFormat="1" ht="14.25" customHeight="1" x14ac:dyDescent="0.25">
      <c r="A73" s="337" t="s">
        <v>60</v>
      </c>
      <c r="B73" s="336" t="s">
        <v>327</v>
      </c>
      <c r="C73" s="337" t="s">
        <v>186</v>
      </c>
      <c r="D73" s="337" t="s">
        <v>186</v>
      </c>
      <c r="E73" s="337" t="s">
        <v>186</v>
      </c>
      <c r="F73" s="337" t="s">
        <v>186</v>
      </c>
      <c r="G73" s="337" t="s">
        <v>186</v>
      </c>
      <c r="H73" s="337" t="s">
        <v>185</v>
      </c>
      <c r="I73" s="337" t="s">
        <v>186</v>
      </c>
      <c r="J73" s="337" t="s">
        <v>186</v>
      </c>
    </row>
    <row r="74" spans="1:10" s="14" customFormat="1" ht="14.25" customHeight="1" x14ac:dyDescent="0.25">
      <c r="A74" s="337" t="s">
        <v>62</v>
      </c>
      <c r="B74" s="336" t="s">
        <v>328</v>
      </c>
      <c r="C74" s="337" t="s">
        <v>186</v>
      </c>
      <c r="D74" s="337" t="s">
        <v>186</v>
      </c>
      <c r="E74" s="337" t="s">
        <v>186</v>
      </c>
      <c r="F74" s="337" t="s">
        <v>186</v>
      </c>
      <c r="G74" s="337" t="s">
        <v>185</v>
      </c>
      <c r="H74" s="337" t="s">
        <v>186</v>
      </c>
      <c r="I74" s="337" t="s">
        <v>186</v>
      </c>
      <c r="J74" s="337" t="s">
        <v>186</v>
      </c>
    </row>
    <row r="75" spans="1:10" s="14" customFormat="1" ht="14.25" customHeight="1" x14ac:dyDescent="0.25">
      <c r="A75" s="337" t="s">
        <v>62</v>
      </c>
      <c r="B75" s="336" t="s">
        <v>211</v>
      </c>
      <c r="C75" s="337" t="s">
        <v>186</v>
      </c>
      <c r="D75" s="337" t="s">
        <v>186</v>
      </c>
      <c r="E75" s="337" t="s">
        <v>186</v>
      </c>
      <c r="F75" s="337" t="s">
        <v>186</v>
      </c>
      <c r="G75" s="337" t="s">
        <v>186</v>
      </c>
      <c r="H75" s="337" t="s">
        <v>186</v>
      </c>
      <c r="I75" s="337" t="s">
        <v>186</v>
      </c>
      <c r="J75" s="337" t="s">
        <v>186</v>
      </c>
    </row>
    <row r="76" spans="1:10" s="14" customFormat="1" ht="14.25" customHeight="1" x14ac:dyDescent="0.25">
      <c r="A76" s="337" t="s">
        <v>62</v>
      </c>
      <c r="B76" s="336" t="s">
        <v>212</v>
      </c>
      <c r="C76" s="337" t="s">
        <v>186</v>
      </c>
      <c r="D76" s="337" t="s">
        <v>186</v>
      </c>
      <c r="E76" s="337" t="s">
        <v>186</v>
      </c>
      <c r="F76" s="337" t="s">
        <v>186</v>
      </c>
      <c r="G76" s="337" t="s">
        <v>185</v>
      </c>
      <c r="H76" s="337" t="s">
        <v>186</v>
      </c>
      <c r="I76" s="337" t="s">
        <v>185</v>
      </c>
      <c r="J76" s="337" t="s">
        <v>186</v>
      </c>
    </row>
    <row r="77" spans="1:10" s="14" customFormat="1" ht="14.25" customHeight="1" x14ac:dyDescent="0.25">
      <c r="A77" s="337" t="s">
        <v>62</v>
      </c>
      <c r="B77" s="336" t="s">
        <v>329</v>
      </c>
      <c r="C77" s="337" t="s">
        <v>186</v>
      </c>
      <c r="D77" s="337" t="s">
        <v>186</v>
      </c>
      <c r="E77" s="337" t="s">
        <v>186</v>
      </c>
      <c r="F77" s="337" t="s">
        <v>186</v>
      </c>
      <c r="G77" s="337" t="s">
        <v>186</v>
      </c>
      <c r="H77" s="337" t="s">
        <v>186</v>
      </c>
      <c r="I77" s="337" t="s">
        <v>186</v>
      </c>
      <c r="J77" s="337" t="s">
        <v>186</v>
      </c>
    </row>
    <row r="78" spans="1:10" s="14" customFormat="1" ht="14.25" customHeight="1" x14ac:dyDescent="0.25">
      <c r="A78" s="337" t="s">
        <v>62</v>
      </c>
      <c r="B78" s="336" t="s">
        <v>213</v>
      </c>
      <c r="C78" s="337" t="s">
        <v>186</v>
      </c>
      <c r="D78" s="337" t="s">
        <v>186</v>
      </c>
      <c r="E78" s="337" t="s">
        <v>186</v>
      </c>
      <c r="F78" s="337" t="s">
        <v>186</v>
      </c>
      <c r="G78" s="337" t="s">
        <v>186</v>
      </c>
      <c r="H78" s="337" t="s">
        <v>186</v>
      </c>
      <c r="I78" s="337" t="s">
        <v>185</v>
      </c>
      <c r="J78" s="337" t="s">
        <v>186</v>
      </c>
    </row>
    <row r="79" spans="1:10" s="14" customFormat="1" ht="14.25" customHeight="1" x14ac:dyDescent="0.25">
      <c r="A79" s="337" t="s">
        <v>62</v>
      </c>
      <c r="B79" s="336" t="s">
        <v>215</v>
      </c>
      <c r="C79" s="337" t="s">
        <v>186</v>
      </c>
      <c r="D79" s="337" t="s">
        <v>186</v>
      </c>
      <c r="E79" s="337" t="s">
        <v>185</v>
      </c>
      <c r="F79" s="337" t="s">
        <v>186</v>
      </c>
      <c r="G79" s="337" t="s">
        <v>186</v>
      </c>
      <c r="H79" s="337" t="s">
        <v>186</v>
      </c>
      <c r="I79" s="337" t="s">
        <v>186</v>
      </c>
      <c r="J79" s="337" t="s">
        <v>186</v>
      </c>
    </row>
    <row r="80" spans="1:10" s="14" customFormat="1" ht="14.25" customHeight="1" x14ac:dyDescent="0.25">
      <c r="A80" s="337" t="s">
        <v>62</v>
      </c>
      <c r="B80" s="336" t="s">
        <v>330</v>
      </c>
      <c r="C80" s="337" t="s">
        <v>185</v>
      </c>
      <c r="D80" s="337" t="s">
        <v>186</v>
      </c>
      <c r="E80" s="337" t="s">
        <v>186</v>
      </c>
      <c r="F80" s="337" t="s">
        <v>186</v>
      </c>
      <c r="G80" s="337" t="s">
        <v>186</v>
      </c>
      <c r="H80" s="337" t="s">
        <v>186</v>
      </c>
      <c r="I80" s="337" t="s">
        <v>186</v>
      </c>
      <c r="J80" s="337" t="s">
        <v>185</v>
      </c>
    </row>
    <row r="81" spans="1:10" s="14" customFormat="1" ht="14.25" customHeight="1" x14ac:dyDescent="0.25">
      <c r="A81" s="337" t="s">
        <v>62</v>
      </c>
      <c r="B81" s="336" t="s">
        <v>331</v>
      </c>
      <c r="C81" s="337" t="s">
        <v>186</v>
      </c>
      <c r="D81" s="337" t="s">
        <v>186</v>
      </c>
      <c r="E81" s="337" t="s">
        <v>186</v>
      </c>
      <c r="F81" s="337" t="s">
        <v>186</v>
      </c>
      <c r="G81" s="337" t="s">
        <v>186</v>
      </c>
      <c r="H81" s="337" t="s">
        <v>186</v>
      </c>
      <c r="I81" s="337" t="s">
        <v>186</v>
      </c>
      <c r="J81" s="337" t="s">
        <v>186</v>
      </c>
    </row>
    <row r="82" spans="1:10" s="14" customFormat="1" ht="14.25" customHeight="1" x14ac:dyDescent="0.25">
      <c r="A82" s="337" t="s">
        <v>62</v>
      </c>
      <c r="B82" s="336" t="s">
        <v>214</v>
      </c>
      <c r="C82" s="337" t="s">
        <v>186</v>
      </c>
      <c r="D82" s="337" t="s">
        <v>186</v>
      </c>
      <c r="E82" s="337" t="s">
        <v>186</v>
      </c>
      <c r="F82" s="337" t="s">
        <v>186</v>
      </c>
      <c r="G82" s="337" t="s">
        <v>186</v>
      </c>
      <c r="H82" s="337" t="s">
        <v>186</v>
      </c>
      <c r="I82" s="337" t="s">
        <v>186</v>
      </c>
      <c r="J82" s="337" t="s">
        <v>186</v>
      </c>
    </row>
    <row r="83" spans="1:10" s="14" customFormat="1" ht="14.25" customHeight="1" x14ac:dyDescent="0.25">
      <c r="A83" s="337" t="s">
        <v>62</v>
      </c>
      <c r="B83" s="336" t="s">
        <v>332</v>
      </c>
      <c r="C83" s="337" t="s">
        <v>186</v>
      </c>
      <c r="D83" s="337" t="s">
        <v>186</v>
      </c>
      <c r="E83" s="337" t="s">
        <v>186</v>
      </c>
      <c r="F83" s="337" t="s">
        <v>186</v>
      </c>
      <c r="G83" s="337" t="s">
        <v>186</v>
      </c>
      <c r="H83" s="337" t="s">
        <v>186</v>
      </c>
      <c r="I83" s="337" t="s">
        <v>186</v>
      </c>
      <c r="J83" s="337" t="s">
        <v>186</v>
      </c>
    </row>
    <row r="84" spans="1:10" s="14" customFormat="1" ht="14.25" customHeight="1" x14ac:dyDescent="0.25">
      <c r="A84" s="337" t="s">
        <v>62</v>
      </c>
      <c r="B84" s="336" t="s">
        <v>210</v>
      </c>
      <c r="C84" s="337" t="s">
        <v>186</v>
      </c>
      <c r="D84" s="337" t="s">
        <v>186</v>
      </c>
      <c r="E84" s="337" t="s">
        <v>186</v>
      </c>
      <c r="F84" s="337" t="s">
        <v>186</v>
      </c>
      <c r="G84" s="337" t="s">
        <v>186</v>
      </c>
      <c r="H84" s="337" t="s">
        <v>186</v>
      </c>
      <c r="I84" s="337" t="s">
        <v>185</v>
      </c>
      <c r="J84" s="337" t="s">
        <v>186</v>
      </c>
    </row>
    <row r="85" spans="1:10" s="14" customFormat="1" ht="14.25" customHeight="1" x14ac:dyDescent="0.25">
      <c r="A85" s="337" t="s">
        <v>62</v>
      </c>
      <c r="B85" s="336" t="s">
        <v>648</v>
      </c>
      <c r="C85" s="337" t="s">
        <v>186</v>
      </c>
      <c r="D85" s="337" t="s">
        <v>186</v>
      </c>
      <c r="E85" s="337" t="s">
        <v>186</v>
      </c>
      <c r="F85" s="337" t="s">
        <v>186</v>
      </c>
      <c r="G85" s="337" t="s">
        <v>186</v>
      </c>
      <c r="H85" s="337" t="s">
        <v>186</v>
      </c>
      <c r="I85" s="337" t="s">
        <v>186</v>
      </c>
      <c r="J85" s="337" t="s">
        <v>186</v>
      </c>
    </row>
    <row r="86" spans="1:10" s="14" customFormat="1" ht="14.25" customHeight="1" x14ac:dyDescent="0.25">
      <c r="A86" s="337" t="s">
        <v>62</v>
      </c>
      <c r="B86" s="336" t="s">
        <v>642</v>
      </c>
      <c r="C86" s="337" t="s">
        <v>186</v>
      </c>
      <c r="D86" s="337" t="s">
        <v>186</v>
      </c>
      <c r="E86" s="337" t="s">
        <v>186</v>
      </c>
      <c r="F86" s="337" t="s">
        <v>186</v>
      </c>
      <c r="G86" s="337" t="s">
        <v>186</v>
      </c>
      <c r="H86" s="337" t="s">
        <v>186</v>
      </c>
      <c r="I86" s="337" t="s">
        <v>185</v>
      </c>
      <c r="J86" s="337" t="s">
        <v>186</v>
      </c>
    </row>
    <row r="87" spans="1:10" s="14" customFormat="1" ht="14.25" customHeight="1" x14ac:dyDescent="0.25">
      <c r="A87" s="337" t="s">
        <v>64</v>
      </c>
      <c r="B87" s="336" t="s">
        <v>333</v>
      </c>
      <c r="C87" s="337" t="s">
        <v>186</v>
      </c>
      <c r="D87" s="337" t="s">
        <v>186</v>
      </c>
      <c r="E87" s="337" t="s">
        <v>186</v>
      </c>
      <c r="F87" s="337" t="s">
        <v>186</v>
      </c>
      <c r="G87" s="337" t="s">
        <v>185</v>
      </c>
      <c r="H87" s="337" t="s">
        <v>186</v>
      </c>
      <c r="I87" s="337" t="s">
        <v>185</v>
      </c>
      <c r="J87" s="337" t="s">
        <v>186</v>
      </c>
    </row>
    <row r="88" spans="1:10" s="14" customFormat="1" ht="14.25" customHeight="1" x14ac:dyDescent="0.25">
      <c r="A88" s="337" t="s">
        <v>64</v>
      </c>
      <c r="B88" s="336" t="s">
        <v>334</v>
      </c>
      <c r="C88" s="337" t="s">
        <v>186</v>
      </c>
      <c r="D88" s="337" t="s">
        <v>186</v>
      </c>
      <c r="E88" s="337" t="s">
        <v>186</v>
      </c>
      <c r="F88" s="337" t="s">
        <v>186</v>
      </c>
      <c r="G88" s="337" t="s">
        <v>186</v>
      </c>
      <c r="H88" s="337" t="s">
        <v>186</v>
      </c>
      <c r="I88" s="337" t="s">
        <v>186</v>
      </c>
      <c r="J88" s="337" t="s">
        <v>186</v>
      </c>
    </row>
    <row r="89" spans="1:10" s="14" customFormat="1" ht="14.25" customHeight="1" x14ac:dyDescent="0.25">
      <c r="A89" s="337" t="s">
        <v>66</v>
      </c>
      <c r="B89" s="336" t="s">
        <v>643</v>
      </c>
      <c r="C89" s="337" t="s">
        <v>186</v>
      </c>
      <c r="D89" s="337" t="s">
        <v>186</v>
      </c>
      <c r="E89" s="337" t="s">
        <v>185</v>
      </c>
      <c r="F89" s="337" t="s">
        <v>186</v>
      </c>
      <c r="G89" s="337" t="s">
        <v>186</v>
      </c>
      <c r="H89" s="337" t="s">
        <v>185</v>
      </c>
      <c r="I89" s="337" t="s">
        <v>186</v>
      </c>
      <c r="J89" s="337" t="s">
        <v>186</v>
      </c>
    </row>
    <row r="90" spans="1:10" s="14" customFormat="1" ht="14.25" customHeight="1" x14ac:dyDescent="0.25">
      <c r="A90" s="337" t="s">
        <v>66</v>
      </c>
      <c r="B90" s="336" t="s">
        <v>335</v>
      </c>
      <c r="C90" s="337" t="s">
        <v>186</v>
      </c>
      <c r="D90" s="337" t="s">
        <v>186</v>
      </c>
      <c r="E90" s="337" t="s">
        <v>186</v>
      </c>
      <c r="F90" s="337" t="s">
        <v>186</v>
      </c>
      <c r="G90" s="337" t="s">
        <v>186</v>
      </c>
      <c r="H90" s="337" t="s">
        <v>186</v>
      </c>
      <c r="I90" s="337" t="s">
        <v>186</v>
      </c>
      <c r="J90" s="337" t="s">
        <v>186</v>
      </c>
    </row>
    <row r="91" spans="1:10" s="14" customFormat="1" ht="14.25" customHeight="1" x14ac:dyDescent="0.25">
      <c r="A91" s="337" t="s">
        <v>68</v>
      </c>
      <c r="B91" s="336" t="s">
        <v>336</v>
      </c>
      <c r="C91" s="337" t="s">
        <v>186</v>
      </c>
      <c r="D91" s="337" t="s">
        <v>186</v>
      </c>
      <c r="E91" s="337" t="s">
        <v>186</v>
      </c>
      <c r="F91" s="337" t="s">
        <v>186</v>
      </c>
      <c r="G91" s="337" t="s">
        <v>185</v>
      </c>
      <c r="H91" s="337" t="s">
        <v>186</v>
      </c>
      <c r="I91" s="337" t="s">
        <v>186</v>
      </c>
      <c r="J91" s="337" t="s">
        <v>186</v>
      </c>
    </row>
    <row r="92" spans="1:10" s="14" customFormat="1" ht="14.25" customHeight="1" x14ac:dyDescent="0.25">
      <c r="A92" s="337" t="s">
        <v>68</v>
      </c>
      <c r="B92" s="336" t="s">
        <v>337</v>
      </c>
      <c r="C92" s="337" t="s">
        <v>186</v>
      </c>
      <c r="D92" s="337" t="s">
        <v>186</v>
      </c>
      <c r="E92" s="337" t="s">
        <v>186</v>
      </c>
      <c r="F92" s="337" t="s">
        <v>186</v>
      </c>
      <c r="G92" s="337" t="s">
        <v>185</v>
      </c>
      <c r="H92" s="337" t="s">
        <v>186</v>
      </c>
      <c r="I92" s="337" t="s">
        <v>186</v>
      </c>
      <c r="J92" s="337" t="s">
        <v>186</v>
      </c>
    </row>
    <row r="93" spans="1:10" s="14" customFormat="1" ht="14.25" customHeight="1" x14ac:dyDescent="0.25">
      <c r="A93" s="337" t="s">
        <v>68</v>
      </c>
      <c r="B93" s="336" t="s">
        <v>216</v>
      </c>
      <c r="C93" s="337" t="s">
        <v>186</v>
      </c>
      <c r="D93" s="337" t="s">
        <v>186</v>
      </c>
      <c r="E93" s="337" t="s">
        <v>186</v>
      </c>
      <c r="F93" s="337" t="s">
        <v>186</v>
      </c>
      <c r="G93" s="337" t="s">
        <v>186</v>
      </c>
      <c r="H93" s="337" t="s">
        <v>186</v>
      </c>
      <c r="I93" s="337" t="s">
        <v>185</v>
      </c>
      <c r="J93" s="337" t="s">
        <v>186</v>
      </c>
    </row>
    <row r="94" spans="1:10" s="14" customFormat="1" ht="14.25" customHeight="1" x14ac:dyDescent="0.25">
      <c r="A94" s="337" t="s">
        <v>68</v>
      </c>
      <c r="B94" s="336" t="s">
        <v>338</v>
      </c>
      <c r="C94" s="337" t="s">
        <v>186</v>
      </c>
      <c r="D94" s="337" t="s">
        <v>186</v>
      </c>
      <c r="E94" s="337" t="s">
        <v>186</v>
      </c>
      <c r="F94" s="337" t="s">
        <v>186</v>
      </c>
      <c r="G94" s="337" t="s">
        <v>186</v>
      </c>
      <c r="H94" s="337" t="s">
        <v>186</v>
      </c>
      <c r="I94" s="337" t="s">
        <v>186</v>
      </c>
      <c r="J94" s="337" t="s">
        <v>186</v>
      </c>
    </row>
    <row r="95" spans="1:10" s="14" customFormat="1" ht="14.25" customHeight="1" x14ac:dyDescent="0.25">
      <c r="A95" s="337" t="s">
        <v>68</v>
      </c>
      <c r="B95" s="336" t="s">
        <v>339</v>
      </c>
      <c r="C95" s="337" t="s">
        <v>186</v>
      </c>
      <c r="D95" s="337" t="s">
        <v>186</v>
      </c>
      <c r="E95" s="337" t="s">
        <v>186</v>
      </c>
      <c r="F95" s="337" t="s">
        <v>186</v>
      </c>
      <c r="G95" s="337" t="s">
        <v>186</v>
      </c>
      <c r="H95" s="337" t="s">
        <v>186</v>
      </c>
      <c r="I95" s="337" t="s">
        <v>186</v>
      </c>
      <c r="J95" s="337" t="s">
        <v>186</v>
      </c>
    </row>
    <row r="96" spans="1:10" s="14" customFormat="1" ht="14.25" customHeight="1" x14ac:dyDescent="0.25">
      <c r="A96" s="337" t="s">
        <v>70</v>
      </c>
      <c r="B96" s="336" t="s">
        <v>340</v>
      </c>
      <c r="C96" s="337" t="s">
        <v>186</v>
      </c>
      <c r="D96" s="337" t="s">
        <v>186</v>
      </c>
      <c r="E96" s="337" t="s">
        <v>186</v>
      </c>
      <c r="F96" s="337" t="s">
        <v>186</v>
      </c>
      <c r="G96" s="337" t="s">
        <v>185</v>
      </c>
      <c r="H96" s="337" t="s">
        <v>186</v>
      </c>
      <c r="I96" s="337" t="s">
        <v>186</v>
      </c>
      <c r="J96" s="337" t="s">
        <v>186</v>
      </c>
    </row>
    <row r="97" spans="1:10" s="14" customFormat="1" ht="14.25" customHeight="1" x14ac:dyDescent="0.25">
      <c r="A97" s="337" t="s">
        <v>70</v>
      </c>
      <c r="B97" s="336" t="s">
        <v>217</v>
      </c>
      <c r="C97" s="337" t="s">
        <v>186</v>
      </c>
      <c r="D97" s="337" t="s">
        <v>186</v>
      </c>
      <c r="E97" s="337" t="s">
        <v>186</v>
      </c>
      <c r="F97" s="337" t="s">
        <v>186</v>
      </c>
      <c r="G97" s="337" t="s">
        <v>186</v>
      </c>
      <c r="H97" s="337" t="s">
        <v>185</v>
      </c>
      <c r="I97" s="337" t="s">
        <v>185</v>
      </c>
      <c r="J97" s="337" t="s">
        <v>186</v>
      </c>
    </row>
    <row r="98" spans="1:10" s="14" customFormat="1" ht="14.25" customHeight="1" x14ac:dyDescent="0.25">
      <c r="A98" s="337" t="s">
        <v>70</v>
      </c>
      <c r="B98" s="336" t="s">
        <v>218</v>
      </c>
      <c r="C98" s="337" t="s">
        <v>185</v>
      </c>
      <c r="D98" s="337" t="s">
        <v>186</v>
      </c>
      <c r="E98" s="337" t="s">
        <v>186</v>
      </c>
      <c r="F98" s="337" t="s">
        <v>186</v>
      </c>
      <c r="G98" s="337" t="s">
        <v>186</v>
      </c>
      <c r="H98" s="337" t="s">
        <v>186</v>
      </c>
      <c r="I98" s="337" t="s">
        <v>186</v>
      </c>
      <c r="J98" s="337" t="s">
        <v>186</v>
      </c>
    </row>
    <row r="99" spans="1:10" s="14" customFormat="1" ht="14.25" customHeight="1" x14ac:dyDescent="0.25">
      <c r="A99" s="337" t="s">
        <v>70</v>
      </c>
      <c r="B99" s="336" t="s">
        <v>219</v>
      </c>
      <c r="C99" s="337" t="s">
        <v>186</v>
      </c>
      <c r="D99" s="337" t="s">
        <v>186</v>
      </c>
      <c r="E99" s="337" t="s">
        <v>185</v>
      </c>
      <c r="F99" s="337" t="s">
        <v>186</v>
      </c>
      <c r="G99" s="337" t="s">
        <v>186</v>
      </c>
      <c r="H99" s="337" t="s">
        <v>186</v>
      </c>
      <c r="I99" s="337" t="s">
        <v>185</v>
      </c>
      <c r="J99" s="337" t="s">
        <v>186</v>
      </c>
    </row>
    <row r="100" spans="1:10" s="14" customFormat="1" ht="14.25" customHeight="1" x14ac:dyDescent="0.25">
      <c r="A100" s="337" t="s">
        <v>70</v>
      </c>
      <c r="B100" s="336" t="s">
        <v>341</v>
      </c>
      <c r="C100" s="337" t="s">
        <v>186</v>
      </c>
      <c r="D100" s="337" t="s">
        <v>186</v>
      </c>
      <c r="E100" s="337" t="s">
        <v>186</v>
      </c>
      <c r="F100" s="337" t="s">
        <v>186</v>
      </c>
      <c r="G100" s="337" t="s">
        <v>186</v>
      </c>
      <c r="H100" s="337" t="s">
        <v>186</v>
      </c>
      <c r="I100" s="337" t="s">
        <v>186</v>
      </c>
      <c r="J100" s="337" t="s">
        <v>186</v>
      </c>
    </row>
    <row r="101" spans="1:10" s="14" customFormat="1" ht="14.25" customHeight="1" x14ac:dyDescent="0.25">
      <c r="A101" s="337" t="s">
        <v>70</v>
      </c>
      <c r="B101" s="336" t="s">
        <v>342</v>
      </c>
      <c r="C101" s="337" t="s">
        <v>186</v>
      </c>
      <c r="D101" s="337" t="s">
        <v>186</v>
      </c>
      <c r="E101" s="337" t="s">
        <v>186</v>
      </c>
      <c r="F101" s="337" t="s">
        <v>186</v>
      </c>
      <c r="G101" s="337" t="s">
        <v>186</v>
      </c>
      <c r="H101" s="337" t="s">
        <v>186</v>
      </c>
      <c r="I101" s="337" t="s">
        <v>186</v>
      </c>
      <c r="J101" s="337" t="s">
        <v>186</v>
      </c>
    </row>
    <row r="102" spans="1:10" s="14" customFormat="1" ht="14.25" customHeight="1" x14ac:dyDescent="0.25">
      <c r="A102" s="337" t="s">
        <v>70</v>
      </c>
      <c r="B102" s="336" t="s">
        <v>343</v>
      </c>
      <c r="C102" s="337" t="s">
        <v>186</v>
      </c>
      <c r="D102" s="337" t="s">
        <v>186</v>
      </c>
      <c r="E102" s="337" t="s">
        <v>186</v>
      </c>
      <c r="F102" s="337" t="s">
        <v>186</v>
      </c>
      <c r="G102" s="337" t="s">
        <v>186</v>
      </c>
      <c r="H102" s="337" t="s">
        <v>186</v>
      </c>
      <c r="I102" s="337" t="s">
        <v>185</v>
      </c>
      <c r="J102" s="337" t="s">
        <v>186</v>
      </c>
    </row>
    <row r="103" spans="1:10" s="14" customFormat="1" ht="14.25" customHeight="1" x14ac:dyDescent="0.25">
      <c r="A103" s="337" t="s">
        <v>70</v>
      </c>
      <c r="B103" s="336" t="s">
        <v>344</v>
      </c>
      <c r="C103" s="337" t="s">
        <v>186</v>
      </c>
      <c r="D103" s="337" t="s">
        <v>186</v>
      </c>
      <c r="E103" s="337" t="s">
        <v>186</v>
      </c>
      <c r="F103" s="337" t="s">
        <v>186</v>
      </c>
      <c r="G103" s="337" t="s">
        <v>186</v>
      </c>
      <c r="H103" s="337" t="s">
        <v>186</v>
      </c>
      <c r="I103" s="337" t="s">
        <v>186</v>
      </c>
      <c r="J103" s="337" t="s">
        <v>186</v>
      </c>
    </row>
    <row r="104" spans="1:10" s="14" customFormat="1" ht="14.25" customHeight="1" x14ac:dyDescent="0.25">
      <c r="A104" s="337" t="s">
        <v>70</v>
      </c>
      <c r="B104" s="336" t="s">
        <v>220</v>
      </c>
      <c r="C104" s="337" t="s">
        <v>186</v>
      </c>
      <c r="D104" s="337" t="s">
        <v>186</v>
      </c>
      <c r="E104" s="337" t="s">
        <v>186</v>
      </c>
      <c r="F104" s="337" t="s">
        <v>186</v>
      </c>
      <c r="G104" s="337" t="s">
        <v>186</v>
      </c>
      <c r="H104" s="337" t="s">
        <v>186</v>
      </c>
      <c r="I104" s="337" t="s">
        <v>186</v>
      </c>
      <c r="J104" s="337" t="s">
        <v>186</v>
      </c>
    </row>
    <row r="105" spans="1:10" s="14" customFormat="1" ht="14.25" customHeight="1" x14ac:dyDescent="0.25">
      <c r="A105" s="337" t="s">
        <v>70</v>
      </c>
      <c r="B105" s="336" t="s">
        <v>345</v>
      </c>
      <c r="C105" s="337" t="s">
        <v>185</v>
      </c>
      <c r="D105" s="337" t="s">
        <v>186</v>
      </c>
      <c r="E105" s="337" t="s">
        <v>185</v>
      </c>
      <c r="F105" s="337" t="s">
        <v>186</v>
      </c>
      <c r="G105" s="337" t="s">
        <v>186</v>
      </c>
      <c r="H105" s="337" t="s">
        <v>185</v>
      </c>
      <c r="I105" s="337" t="s">
        <v>186</v>
      </c>
      <c r="J105" s="337" t="s">
        <v>186</v>
      </c>
    </row>
    <row r="106" spans="1:10" s="14" customFormat="1" ht="14.25" customHeight="1" x14ac:dyDescent="0.25">
      <c r="A106" s="337" t="s">
        <v>70</v>
      </c>
      <c r="B106" s="336" t="s">
        <v>221</v>
      </c>
      <c r="C106" s="337" t="s">
        <v>186</v>
      </c>
      <c r="D106" s="337" t="s">
        <v>186</v>
      </c>
      <c r="E106" s="337" t="s">
        <v>186</v>
      </c>
      <c r="F106" s="337" t="s">
        <v>186</v>
      </c>
      <c r="G106" s="337" t="s">
        <v>186</v>
      </c>
      <c r="H106" s="337" t="s">
        <v>186</v>
      </c>
      <c r="I106" s="337" t="s">
        <v>186</v>
      </c>
      <c r="J106" s="337" t="s">
        <v>186</v>
      </c>
    </row>
    <row r="107" spans="1:10" s="14" customFormat="1" ht="14.25" customHeight="1" x14ac:dyDescent="0.25">
      <c r="A107" s="337" t="s">
        <v>72</v>
      </c>
      <c r="B107" s="336" t="s">
        <v>222</v>
      </c>
      <c r="C107" s="337" t="s">
        <v>186</v>
      </c>
      <c r="D107" s="337" t="s">
        <v>186</v>
      </c>
      <c r="E107" s="337" t="s">
        <v>186</v>
      </c>
      <c r="F107" s="337" t="s">
        <v>186</v>
      </c>
      <c r="G107" s="337" t="s">
        <v>185</v>
      </c>
      <c r="H107" s="337" t="s">
        <v>186</v>
      </c>
      <c r="I107" s="337" t="s">
        <v>186</v>
      </c>
      <c r="J107" s="337" t="s">
        <v>186</v>
      </c>
    </row>
    <row r="108" spans="1:10" s="14" customFormat="1" ht="14.25" customHeight="1" x14ac:dyDescent="0.25">
      <c r="A108" s="337" t="s">
        <v>72</v>
      </c>
      <c r="B108" s="336" t="s">
        <v>223</v>
      </c>
      <c r="C108" s="337" t="s">
        <v>186</v>
      </c>
      <c r="D108" s="337" t="s">
        <v>186</v>
      </c>
      <c r="E108" s="337" t="s">
        <v>186</v>
      </c>
      <c r="F108" s="337" t="s">
        <v>186</v>
      </c>
      <c r="G108" s="337" t="s">
        <v>186</v>
      </c>
      <c r="H108" s="337" t="s">
        <v>186</v>
      </c>
      <c r="I108" s="337" t="s">
        <v>186</v>
      </c>
      <c r="J108" s="337" t="s">
        <v>186</v>
      </c>
    </row>
    <row r="109" spans="1:10" s="14" customFormat="1" ht="14.25" customHeight="1" x14ac:dyDescent="0.25">
      <c r="A109" s="337" t="s">
        <v>72</v>
      </c>
      <c r="B109" s="336" t="s">
        <v>224</v>
      </c>
      <c r="C109" s="337" t="s">
        <v>186</v>
      </c>
      <c r="D109" s="337" t="s">
        <v>186</v>
      </c>
      <c r="E109" s="337" t="s">
        <v>186</v>
      </c>
      <c r="F109" s="337" t="s">
        <v>186</v>
      </c>
      <c r="G109" s="337" t="s">
        <v>186</v>
      </c>
      <c r="H109" s="337" t="s">
        <v>186</v>
      </c>
      <c r="I109" s="337" t="s">
        <v>186</v>
      </c>
      <c r="J109" s="337" t="s">
        <v>186</v>
      </c>
    </row>
    <row r="110" spans="1:10" s="14" customFormat="1" ht="14.25" customHeight="1" x14ac:dyDescent="0.25">
      <c r="A110" s="337" t="s">
        <v>72</v>
      </c>
      <c r="B110" s="336" t="s">
        <v>225</v>
      </c>
      <c r="C110" s="337" t="s">
        <v>186</v>
      </c>
      <c r="D110" s="337" t="s">
        <v>186</v>
      </c>
      <c r="E110" s="337" t="s">
        <v>186</v>
      </c>
      <c r="F110" s="337" t="s">
        <v>186</v>
      </c>
      <c r="G110" s="337" t="s">
        <v>185</v>
      </c>
      <c r="H110" s="337" t="s">
        <v>186</v>
      </c>
      <c r="I110" s="337" t="s">
        <v>186</v>
      </c>
      <c r="J110" s="337" t="s">
        <v>186</v>
      </c>
    </row>
    <row r="111" spans="1:10" s="14" customFormat="1" ht="14.25" customHeight="1" x14ac:dyDescent="0.25">
      <c r="A111" s="337" t="s">
        <v>72</v>
      </c>
      <c r="B111" s="336" t="s">
        <v>346</v>
      </c>
      <c r="C111" s="337" t="s">
        <v>186</v>
      </c>
      <c r="D111" s="337" t="s">
        <v>186</v>
      </c>
      <c r="E111" s="337" t="s">
        <v>186</v>
      </c>
      <c r="F111" s="337" t="s">
        <v>186</v>
      </c>
      <c r="G111" s="337" t="s">
        <v>185</v>
      </c>
      <c r="H111" s="337" t="s">
        <v>186</v>
      </c>
      <c r="I111" s="337" t="s">
        <v>185</v>
      </c>
      <c r="J111" s="337" t="s">
        <v>186</v>
      </c>
    </row>
    <row r="112" spans="1:10" s="14" customFormat="1" ht="14.25" customHeight="1" x14ac:dyDescent="0.25">
      <c r="A112" s="337" t="s">
        <v>72</v>
      </c>
      <c r="B112" s="336" t="s">
        <v>347</v>
      </c>
      <c r="C112" s="337" t="s">
        <v>186</v>
      </c>
      <c r="D112" s="337" t="s">
        <v>186</v>
      </c>
      <c r="E112" s="337" t="s">
        <v>186</v>
      </c>
      <c r="F112" s="337" t="s">
        <v>186</v>
      </c>
      <c r="G112" s="337" t="s">
        <v>185</v>
      </c>
      <c r="H112" s="337" t="s">
        <v>186</v>
      </c>
      <c r="I112" s="337" t="s">
        <v>186</v>
      </c>
      <c r="J112" s="337" t="s">
        <v>186</v>
      </c>
    </row>
    <row r="113" spans="1:10" s="14" customFormat="1" ht="14.25" customHeight="1" x14ac:dyDescent="0.25">
      <c r="A113" s="337" t="s">
        <v>72</v>
      </c>
      <c r="B113" s="336" t="s">
        <v>348</v>
      </c>
      <c r="C113" s="337" t="s">
        <v>186</v>
      </c>
      <c r="D113" s="337" t="s">
        <v>186</v>
      </c>
      <c r="E113" s="337" t="s">
        <v>186</v>
      </c>
      <c r="F113" s="337" t="s">
        <v>186</v>
      </c>
      <c r="G113" s="337" t="s">
        <v>185</v>
      </c>
      <c r="H113" s="337" t="s">
        <v>186</v>
      </c>
      <c r="I113" s="337" t="s">
        <v>185</v>
      </c>
      <c r="J113" s="337" t="s">
        <v>186</v>
      </c>
    </row>
    <row r="114" spans="1:10" s="14" customFormat="1" ht="14.25" customHeight="1" x14ac:dyDescent="0.25">
      <c r="A114" s="337" t="s">
        <v>72</v>
      </c>
      <c r="B114" s="336" t="s">
        <v>349</v>
      </c>
      <c r="C114" s="337" t="s">
        <v>186</v>
      </c>
      <c r="D114" s="337" t="s">
        <v>186</v>
      </c>
      <c r="E114" s="337" t="s">
        <v>186</v>
      </c>
      <c r="F114" s="337" t="s">
        <v>186</v>
      </c>
      <c r="G114" s="337" t="s">
        <v>186</v>
      </c>
      <c r="H114" s="337" t="s">
        <v>186</v>
      </c>
      <c r="I114" s="337" t="s">
        <v>186</v>
      </c>
      <c r="J114" s="337" t="s">
        <v>186</v>
      </c>
    </row>
    <row r="115" spans="1:10" s="14" customFormat="1" ht="14.25" customHeight="1" x14ac:dyDescent="0.25">
      <c r="A115" s="337" t="s">
        <v>72</v>
      </c>
      <c r="B115" s="336" t="s">
        <v>350</v>
      </c>
      <c r="C115" s="337" t="s">
        <v>186</v>
      </c>
      <c r="D115" s="337" t="s">
        <v>186</v>
      </c>
      <c r="E115" s="337" t="s">
        <v>186</v>
      </c>
      <c r="F115" s="337" t="s">
        <v>186</v>
      </c>
      <c r="G115" s="337" t="s">
        <v>185</v>
      </c>
      <c r="H115" s="337" t="s">
        <v>186</v>
      </c>
      <c r="I115" s="337" t="s">
        <v>185</v>
      </c>
      <c r="J115" s="337" t="s">
        <v>186</v>
      </c>
    </row>
    <row r="116" spans="1:10" s="14" customFormat="1" ht="14.25" customHeight="1" x14ac:dyDescent="0.25">
      <c r="A116" s="337" t="s">
        <v>74</v>
      </c>
      <c r="B116" s="336" t="s">
        <v>226</v>
      </c>
      <c r="C116" s="337" t="s">
        <v>186</v>
      </c>
      <c r="D116" s="337" t="s">
        <v>186</v>
      </c>
      <c r="E116" s="337" t="s">
        <v>186</v>
      </c>
      <c r="F116" s="337" t="s">
        <v>186</v>
      </c>
      <c r="G116" s="337" t="s">
        <v>186</v>
      </c>
      <c r="H116" s="337" t="s">
        <v>186</v>
      </c>
      <c r="I116" s="337" t="s">
        <v>186</v>
      </c>
      <c r="J116" s="337" t="s">
        <v>186</v>
      </c>
    </row>
    <row r="117" spans="1:10" s="14" customFormat="1" ht="14.25" customHeight="1" x14ac:dyDescent="0.25">
      <c r="A117" s="337" t="s">
        <v>74</v>
      </c>
      <c r="B117" s="336" t="s">
        <v>351</v>
      </c>
      <c r="C117" s="337" t="s">
        <v>185</v>
      </c>
      <c r="D117" s="337" t="s">
        <v>186</v>
      </c>
      <c r="E117" s="337" t="s">
        <v>186</v>
      </c>
      <c r="F117" s="337" t="s">
        <v>186</v>
      </c>
      <c r="G117" s="337" t="s">
        <v>186</v>
      </c>
      <c r="H117" s="337" t="s">
        <v>186</v>
      </c>
      <c r="I117" s="337" t="s">
        <v>186</v>
      </c>
      <c r="J117" s="337" t="s">
        <v>186</v>
      </c>
    </row>
    <row r="118" spans="1:10" s="14" customFormat="1" ht="14.25" customHeight="1" x14ac:dyDescent="0.25">
      <c r="A118" s="337" t="s">
        <v>74</v>
      </c>
      <c r="B118" s="336" t="s">
        <v>352</v>
      </c>
      <c r="C118" s="337" t="s">
        <v>186</v>
      </c>
      <c r="D118" s="337" t="s">
        <v>186</v>
      </c>
      <c r="E118" s="337" t="s">
        <v>186</v>
      </c>
      <c r="F118" s="337" t="s">
        <v>186</v>
      </c>
      <c r="G118" s="337" t="s">
        <v>186</v>
      </c>
      <c r="H118" s="337" t="s">
        <v>186</v>
      </c>
      <c r="I118" s="337" t="s">
        <v>186</v>
      </c>
      <c r="J118" s="337" t="s">
        <v>186</v>
      </c>
    </row>
    <row r="119" spans="1:10" s="14" customFormat="1" ht="14.25" customHeight="1" x14ac:dyDescent="0.25">
      <c r="A119" s="337" t="s">
        <v>74</v>
      </c>
      <c r="B119" s="336" t="s">
        <v>353</v>
      </c>
      <c r="C119" s="337" t="s">
        <v>186</v>
      </c>
      <c r="D119" s="337" t="s">
        <v>186</v>
      </c>
      <c r="E119" s="337" t="s">
        <v>186</v>
      </c>
      <c r="F119" s="337" t="s">
        <v>186</v>
      </c>
      <c r="G119" s="337" t="s">
        <v>186</v>
      </c>
      <c r="H119" s="337" t="s">
        <v>186</v>
      </c>
      <c r="I119" s="337" t="s">
        <v>186</v>
      </c>
      <c r="J119" s="337" t="s">
        <v>186</v>
      </c>
    </row>
    <row r="120" spans="1:10" s="14" customFormat="1" ht="14.25" customHeight="1" x14ac:dyDescent="0.25">
      <c r="A120" s="337" t="s">
        <v>76</v>
      </c>
      <c r="B120" s="336" t="s">
        <v>656</v>
      </c>
      <c r="C120" s="337" t="s">
        <v>185</v>
      </c>
      <c r="D120" s="337" t="s">
        <v>186</v>
      </c>
      <c r="E120" s="337" t="s">
        <v>186</v>
      </c>
      <c r="F120" s="337" t="s">
        <v>186</v>
      </c>
      <c r="G120" s="337" t="s">
        <v>186</v>
      </c>
      <c r="H120" s="337" t="s">
        <v>186</v>
      </c>
      <c r="I120" s="337" t="s">
        <v>185</v>
      </c>
      <c r="J120" s="337" t="s">
        <v>186</v>
      </c>
    </row>
    <row r="121" spans="1:10" s="14" customFormat="1" ht="14.25" customHeight="1" x14ac:dyDescent="0.25">
      <c r="A121" s="337" t="s">
        <v>76</v>
      </c>
      <c r="B121" s="336" t="s">
        <v>354</v>
      </c>
      <c r="C121" s="337" t="s">
        <v>185</v>
      </c>
      <c r="D121" s="337" t="s">
        <v>186</v>
      </c>
      <c r="E121" s="337" t="s">
        <v>186</v>
      </c>
      <c r="F121" s="337" t="s">
        <v>186</v>
      </c>
      <c r="G121" s="337" t="s">
        <v>186</v>
      </c>
      <c r="H121" s="337" t="s">
        <v>186</v>
      </c>
      <c r="I121" s="337" t="s">
        <v>186</v>
      </c>
      <c r="J121" s="337" t="s">
        <v>186</v>
      </c>
    </row>
    <row r="122" spans="1:10" s="14" customFormat="1" ht="14.25" customHeight="1" x14ac:dyDescent="0.25">
      <c r="A122" s="337" t="s">
        <v>79</v>
      </c>
      <c r="B122" s="336" t="s">
        <v>355</v>
      </c>
      <c r="C122" s="337" t="s">
        <v>185</v>
      </c>
      <c r="D122" s="337" t="s">
        <v>186</v>
      </c>
      <c r="E122" s="337" t="s">
        <v>186</v>
      </c>
      <c r="F122" s="337" t="s">
        <v>186</v>
      </c>
      <c r="G122" s="337" t="s">
        <v>185</v>
      </c>
      <c r="H122" s="337" t="s">
        <v>186</v>
      </c>
      <c r="I122" s="337" t="s">
        <v>186</v>
      </c>
      <c r="J122" s="337" t="s">
        <v>186</v>
      </c>
    </row>
    <row r="123" spans="1:10" s="14" customFormat="1" ht="14.25" customHeight="1" x14ac:dyDescent="0.25">
      <c r="A123" s="337" t="s">
        <v>81</v>
      </c>
      <c r="B123" s="336" t="s">
        <v>356</v>
      </c>
      <c r="C123" s="337" t="s">
        <v>186</v>
      </c>
      <c r="D123" s="337" t="s">
        <v>186</v>
      </c>
      <c r="E123" s="337" t="s">
        <v>186</v>
      </c>
      <c r="F123" s="337" t="s">
        <v>186</v>
      </c>
      <c r="G123" s="337" t="s">
        <v>186</v>
      </c>
      <c r="H123" s="337" t="s">
        <v>186</v>
      </c>
      <c r="I123" s="337" t="s">
        <v>186</v>
      </c>
      <c r="J123" s="337" t="s">
        <v>186</v>
      </c>
    </row>
    <row r="124" spans="1:10" s="14" customFormat="1" ht="14.25" customHeight="1" x14ac:dyDescent="0.25">
      <c r="A124" s="337" t="s">
        <v>83</v>
      </c>
      <c r="B124" s="336" t="s">
        <v>357</v>
      </c>
      <c r="C124" s="337" t="s">
        <v>186</v>
      </c>
      <c r="D124" s="337" t="s">
        <v>186</v>
      </c>
      <c r="E124" s="337" t="s">
        <v>186</v>
      </c>
      <c r="F124" s="337" t="s">
        <v>186</v>
      </c>
      <c r="G124" s="337" t="s">
        <v>186</v>
      </c>
      <c r="H124" s="337" t="s">
        <v>186</v>
      </c>
      <c r="I124" s="337" t="s">
        <v>186</v>
      </c>
      <c r="J124" s="337" t="s">
        <v>186</v>
      </c>
    </row>
    <row r="125" spans="1:10" s="14" customFormat="1" ht="14.25" customHeight="1" x14ac:dyDescent="0.25">
      <c r="A125" s="337" t="s">
        <v>83</v>
      </c>
      <c r="B125" s="336" t="s">
        <v>358</v>
      </c>
      <c r="C125" s="337" t="s">
        <v>186</v>
      </c>
      <c r="D125" s="337" t="s">
        <v>186</v>
      </c>
      <c r="E125" s="337" t="s">
        <v>186</v>
      </c>
      <c r="F125" s="337" t="s">
        <v>186</v>
      </c>
      <c r="G125" s="337" t="s">
        <v>186</v>
      </c>
      <c r="H125" s="337" t="s">
        <v>186</v>
      </c>
      <c r="I125" s="337" t="s">
        <v>186</v>
      </c>
      <c r="J125" s="337" t="s">
        <v>186</v>
      </c>
    </row>
    <row r="126" spans="1:10" s="14" customFormat="1" ht="14.25" customHeight="1" x14ac:dyDescent="0.25">
      <c r="A126" s="337" t="s">
        <v>83</v>
      </c>
      <c r="B126" s="336" t="s">
        <v>227</v>
      </c>
      <c r="C126" s="337" t="s">
        <v>186</v>
      </c>
      <c r="D126" s="337" t="s">
        <v>186</v>
      </c>
      <c r="E126" s="337" t="s">
        <v>186</v>
      </c>
      <c r="F126" s="337" t="s">
        <v>186</v>
      </c>
      <c r="G126" s="337" t="s">
        <v>186</v>
      </c>
      <c r="H126" s="337" t="s">
        <v>186</v>
      </c>
      <c r="I126" s="337" t="s">
        <v>186</v>
      </c>
      <c r="J126" s="337" t="s">
        <v>186</v>
      </c>
    </row>
    <row r="127" spans="1:10" s="14" customFormat="1" ht="14.25" customHeight="1" x14ac:dyDescent="0.25">
      <c r="A127" s="337" t="s">
        <v>83</v>
      </c>
      <c r="B127" s="336" t="s">
        <v>228</v>
      </c>
      <c r="C127" s="337" t="s">
        <v>185</v>
      </c>
      <c r="D127" s="337" t="s">
        <v>186</v>
      </c>
      <c r="E127" s="337" t="s">
        <v>185</v>
      </c>
      <c r="F127" s="337" t="s">
        <v>186</v>
      </c>
      <c r="G127" s="337" t="s">
        <v>185</v>
      </c>
      <c r="H127" s="337" t="s">
        <v>186</v>
      </c>
      <c r="I127" s="337" t="s">
        <v>186</v>
      </c>
      <c r="J127" s="337" t="s">
        <v>186</v>
      </c>
    </row>
    <row r="128" spans="1:10" s="14" customFormat="1" ht="14.25" customHeight="1" x14ac:dyDescent="0.25">
      <c r="A128" s="337" t="s">
        <v>83</v>
      </c>
      <c r="B128" s="336" t="s">
        <v>359</v>
      </c>
      <c r="C128" s="337" t="s">
        <v>186</v>
      </c>
      <c r="D128" s="337" t="s">
        <v>186</v>
      </c>
      <c r="E128" s="337" t="s">
        <v>186</v>
      </c>
      <c r="F128" s="337" t="s">
        <v>186</v>
      </c>
      <c r="G128" s="337" t="s">
        <v>186</v>
      </c>
      <c r="H128" s="337" t="s">
        <v>186</v>
      </c>
      <c r="I128" s="337" t="s">
        <v>186</v>
      </c>
      <c r="J128" s="337" t="s">
        <v>186</v>
      </c>
    </row>
    <row r="129" spans="1:10" s="14" customFormat="1" ht="14.25" customHeight="1" x14ac:dyDescent="0.25">
      <c r="A129" s="337" t="s">
        <v>83</v>
      </c>
      <c r="B129" s="336" t="s">
        <v>229</v>
      </c>
      <c r="C129" s="337" t="s">
        <v>186</v>
      </c>
      <c r="D129" s="337" t="s">
        <v>186</v>
      </c>
      <c r="E129" s="337" t="s">
        <v>186</v>
      </c>
      <c r="F129" s="337" t="s">
        <v>186</v>
      </c>
      <c r="G129" s="337" t="s">
        <v>186</v>
      </c>
      <c r="H129" s="337" t="s">
        <v>186</v>
      </c>
      <c r="I129" s="337" t="s">
        <v>186</v>
      </c>
      <c r="J129" s="337" t="s">
        <v>186</v>
      </c>
    </row>
    <row r="130" spans="1:10" s="14" customFormat="1" ht="14.25" customHeight="1" x14ac:dyDescent="0.25">
      <c r="A130" s="337" t="s">
        <v>83</v>
      </c>
      <c r="B130" s="336" t="s">
        <v>360</v>
      </c>
      <c r="C130" s="337" t="s">
        <v>186</v>
      </c>
      <c r="D130" s="337" t="s">
        <v>186</v>
      </c>
      <c r="E130" s="337" t="s">
        <v>186</v>
      </c>
      <c r="F130" s="337" t="s">
        <v>186</v>
      </c>
      <c r="G130" s="337" t="s">
        <v>186</v>
      </c>
      <c r="H130" s="337" t="s">
        <v>185</v>
      </c>
      <c r="I130" s="337" t="s">
        <v>186</v>
      </c>
      <c r="J130" s="337" t="s">
        <v>186</v>
      </c>
    </row>
    <row r="131" spans="1:10" s="14" customFormat="1" ht="14.25" customHeight="1" x14ac:dyDescent="0.25">
      <c r="A131" s="337" t="s">
        <v>83</v>
      </c>
      <c r="B131" s="336" t="s">
        <v>361</v>
      </c>
      <c r="C131" s="337" t="s">
        <v>186</v>
      </c>
      <c r="D131" s="337" t="s">
        <v>186</v>
      </c>
      <c r="E131" s="337" t="s">
        <v>186</v>
      </c>
      <c r="F131" s="337" t="s">
        <v>186</v>
      </c>
      <c r="G131" s="337" t="s">
        <v>186</v>
      </c>
      <c r="H131" s="337" t="s">
        <v>186</v>
      </c>
      <c r="I131" s="337" t="s">
        <v>186</v>
      </c>
      <c r="J131" s="337" t="s">
        <v>186</v>
      </c>
    </row>
    <row r="132" spans="1:10" s="14" customFormat="1" ht="14.25" customHeight="1" x14ac:dyDescent="0.25">
      <c r="A132" s="337" t="s">
        <v>83</v>
      </c>
      <c r="B132" s="336" t="s">
        <v>362</v>
      </c>
      <c r="C132" s="337" t="s">
        <v>186</v>
      </c>
      <c r="D132" s="337" t="s">
        <v>186</v>
      </c>
      <c r="E132" s="337" t="s">
        <v>186</v>
      </c>
      <c r="F132" s="337" t="s">
        <v>186</v>
      </c>
      <c r="G132" s="337" t="s">
        <v>185</v>
      </c>
      <c r="H132" s="337" t="s">
        <v>186</v>
      </c>
      <c r="I132" s="337" t="s">
        <v>186</v>
      </c>
      <c r="J132" s="337" t="s">
        <v>186</v>
      </c>
    </row>
    <row r="133" spans="1:10" s="14" customFormat="1" ht="14.25" customHeight="1" x14ac:dyDescent="0.25">
      <c r="A133" s="337" t="s">
        <v>85</v>
      </c>
      <c r="B133" s="336" t="s">
        <v>230</v>
      </c>
      <c r="C133" s="337" t="s">
        <v>186</v>
      </c>
      <c r="D133" s="337" t="s">
        <v>186</v>
      </c>
      <c r="E133" s="337" t="s">
        <v>185</v>
      </c>
      <c r="F133" s="337" t="s">
        <v>186</v>
      </c>
      <c r="G133" s="337" t="s">
        <v>186</v>
      </c>
      <c r="H133" s="337" t="s">
        <v>186</v>
      </c>
      <c r="I133" s="337" t="s">
        <v>186</v>
      </c>
      <c r="J133" s="337" t="s">
        <v>186</v>
      </c>
    </row>
    <row r="134" spans="1:10" s="14" customFormat="1" ht="14.25" customHeight="1" x14ac:dyDescent="0.25">
      <c r="A134" s="337" t="s">
        <v>85</v>
      </c>
      <c r="B134" s="336" t="s">
        <v>231</v>
      </c>
      <c r="C134" s="337" t="s">
        <v>186</v>
      </c>
      <c r="D134" s="337" t="s">
        <v>186</v>
      </c>
      <c r="E134" s="337" t="s">
        <v>186</v>
      </c>
      <c r="F134" s="337" t="s">
        <v>186</v>
      </c>
      <c r="G134" s="337" t="s">
        <v>186</v>
      </c>
      <c r="H134" s="337" t="s">
        <v>186</v>
      </c>
      <c r="I134" s="337" t="s">
        <v>186</v>
      </c>
      <c r="J134" s="337" t="s">
        <v>186</v>
      </c>
    </row>
    <row r="135" spans="1:10" s="14" customFormat="1" ht="14.25" customHeight="1" x14ac:dyDescent="0.25">
      <c r="A135" s="337" t="s">
        <v>85</v>
      </c>
      <c r="B135" s="336" t="s">
        <v>232</v>
      </c>
      <c r="C135" s="337" t="s">
        <v>186</v>
      </c>
      <c r="D135" s="337" t="s">
        <v>186</v>
      </c>
      <c r="E135" s="337" t="s">
        <v>186</v>
      </c>
      <c r="F135" s="337" t="s">
        <v>186</v>
      </c>
      <c r="G135" s="337" t="s">
        <v>185</v>
      </c>
      <c r="H135" s="337" t="s">
        <v>186</v>
      </c>
      <c r="I135" s="337" t="s">
        <v>186</v>
      </c>
      <c r="J135" s="337" t="s">
        <v>186</v>
      </c>
    </row>
    <row r="136" spans="1:10" s="14" customFormat="1" ht="14.25" customHeight="1" x14ac:dyDescent="0.25">
      <c r="A136" s="337" t="s">
        <v>85</v>
      </c>
      <c r="B136" s="336" t="s">
        <v>233</v>
      </c>
      <c r="C136" s="337" t="s">
        <v>186</v>
      </c>
      <c r="D136" s="337" t="s">
        <v>186</v>
      </c>
      <c r="E136" s="337" t="s">
        <v>186</v>
      </c>
      <c r="F136" s="337" t="s">
        <v>186</v>
      </c>
      <c r="G136" s="337" t="s">
        <v>185</v>
      </c>
      <c r="H136" s="337" t="s">
        <v>186</v>
      </c>
      <c r="I136" s="337" t="s">
        <v>186</v>
      </c>
      <c r="J136" s="337" t="s">
        <v>186</v>
      </c>
    </row>
    <row r="137" spans="1:10" s="14" customFormat="1" ht="14.25" customHeight="1" x14ac:dyDescent="0.25">
      <c r="A137" s="337" t="s">
        <v>85</v>
      </c>
      <c r="B137" s="336" t="s">
        <v>363</v>
      </c>
      <c r="C137" s="337" t="s">
        <v>186</v>
      </c>
      <c r="D137" s="337" t="s">
        <v>186</v>
      </c>
      <c r="E137" s="337" t="s">
        <v>185</v>
      </c>
      <c r="F137" s="337" t="s">
        <v>186</v>
      </c>
      <c r="G137" s="337" t="s">
        <v>186</v>
      </c>
      <c r="H137" s="337" t="s">
        <v>185</v>
      </c>
      <c r="I137" s="337" t="s">
        <v>186</v>
      </c>
      <c r="J137" s="337" t="s">
        <v>186</v>
      </c>
    </row>
    <row r="138" spans="1:10" s="14" customFormat="1" ht="14.25" customHeight="1" x14ac:dyDescent="0.25">
      <c r="A138" s="337" t="s">
        <v>85</v>
      </c>
      <c r="B138" s="336" t="s">
        <v>364</v>
      </c>
      <c r="C138" s="337" t="s">
        <v>185</v>
      </c>
      <c r="D138" s="337" t="s">
        <v>185</v>
      </c>
      <c r="E138" s="337" t="s">
        <v>185</v>
      </c>
      <c r="F138" s="337" t="s">
        <v>185</v>
      </c>
      <c r="G138" s="337" t="s">
        <v>185</v>
      </c>
      <c r="H138" s="337" t="s">
        <v>185</v>
      </c>
      <c r="I138" s="337" t="s">
        <v>186</v>
      </c>
      <c r="J138" s="337" t="s">
        <v>185</v>
      </c>
    </row>
    <row r="139" spans="1:10" s="14" customFormat="1" ht="14.25" customHeight="1" x14ac:dyDescent="0.25">
      <c r="A139" s="337" t="s">
        <v>85</v>
      </c>
      <c r="B139" s="336" t="s">
        <v>234</v>
      </c>
      <c r="C139" s="337" t="s">
        <v>186</v>
      </c>
      <c r="D139" s="337" t="s">
        <v>186</v>
      </c>
      <c r="E139" s="337" t="s">
        <v>186</v>
      </c>
      <c r="F139" s="337" t="s">
        <v>186</v>
      </c>
      <c r="G139" s="337" t="s">
        <v>186</v>
      </c>
      <c r="H139" s="337" t="s">
        <v>186</v>
      </c>
      <c r="I139" s="337" t="s">
        <v>186</v>
      </c>
      <c r="J139" s="337" t="s">
        <v>186</v>
      </c>
    </row>
    <row r="140" spans="1:10" s="14" customFormat="1" ht="14.25" customHeight="1" x14ac:dyDescent="0.25">
      <c r="A140" s="337" t="s">
        <v>85</v>
      </c>
      <c r="B140" s="336" t="s">
        <v>365</v>
      </c>
      <c r="C140" s="337" t="s">
        <v>186</v>
      </c>
      <c r="D140" s="337" t="s">
        <v>185</v>
      </c>
      <c r="E140" s="337" t="s">
        <v>185</v>
      </c>
      <c r="F140" s="337" t="s">
        <v>186</v>
      </c>
      <c r="G140" s="337" t="s">
        <v>185</v>
      </c>
      <c r="H140" s="337" t="s">
        <v>186</v>
      </c>
      <c r="I140" s="337" t="s">
        <v>186</v>
      </c>
      <c r="J140" s="337" t="s">
        <v>186</v>
      </c>
    </row>
    <row r="141" spans="1:10" s="14" customFormat="1" ht="14.25" customHeight="1" x14ac:dyDescent="0.25">
      <c r="A141" s="337" t="s">
        <v>85</v>
      </c>
      <c r="B141" s="336" t="s">
        <v>366</v>
      </c>
      <c r="C141" s="337" t="s">
        <v>186</v>
      </c>
      <c r="D141" s="337" t="s">
        <v>186</v>
      </c>
      <c r="E141" s="337" t="s">
        <v>186</v>
      </c>
      <c r="F141" s="337" t="s">
        <v>186</v>
      </c>
      <c r="G141" s="337" t="s">
        <v>186</v>
      </c>
      <c r="H141" s="337" t="s">
        <v>185</v>
      </c>
      <c r="I141" s="337" t="s">
        <v>185</v>
      </c>
      <c r="J141" s="337" t="s">
        <v>186</v>
      </c>
    </row>
    <row r="142" spans="1:10" s="14" customFormat="1" ht="14.25" customHeight="1" x14ac:dyDescent="0.25">
      <c r="A142" s="337" t="s">
        <v>85</v>
      </c>
      <c r="B142" s="336" t="s">
        <v>235</v>
      </c>
      <c r="C142" s="337" t="s">
        <v>186</v>
      </c>
      <c r="D142" s="337" t="s">
        <v>186</v>
      </c>
      <c r="E142" s="337" t="s">
        <v>186</v>
      </c>
      <c r="F142" s="337" t="s">
        <v>186</v>
      </c>
      <c r="G142" s="337" t="s">
        <v>185</v>
      </c>
      <c r="H142" s="337" t="s">
        <v>186</v>
      </c>
      <c r="I142" s="337" t="s">
        <v>185</v>
      </c>
      <c r="J142" s="337" t="s">
        <v>186</v>
      </c>
    </row>
    <row r="143" spans="1:10" s="14" customFormat="1" ht="14.25" customHeight="1" x14ac:dyDescent="0.25">
      <c r="A143" s="337" t="s">
        <v>87</v>
      </c>
      <c r="B143" s="336" t="s">
        <v>367</v>
      </c>
      <c r="C143" s="337" t="s">
        <v>186</v>
      </c>
      <c r="D143" s="337" t="s">
        <v>186</v>
      </c>
      <c r="E143" s="337" t="s">
        <v>186</v>
      </c>
      <c r="F143" s="337" t="s">
        <v>186</v>
      </c>
      <c r="G143" s="337" t="s">
        <v>186</v>
      </c>
      <c r="H143" s="337" t="s">
        <v>186</v>
      </c>
      <c r="I143" s="337" t="s">
        <v>186</v>
      </c>
      <c r="J143" s="337" t="s">
        <v>186</v>
      </c>
    </row>
    <row r="144" spans="1:10" s="14" customFormat="1" ht="14.25" customHeight="1" x14ac:dyDescent="0.25">
      <c r="A144" s="337" t="s">
        <v>87</v>
      </c>
      <c r="B144" s="336" t="s">
        <v>236</v>
      </c>
      <c r="C144" s="337" t="s">
        <v>186</v>
      </c>
      <c r="D144" s="337" t="s">
        <v>186</v>
      </c>
      <c r="E144" s="337" t="s">
        <v>186</v>
      </c>
      <c r="F144" s="337" t="s">
        <v>186</v>
      </c>
      <c r="G144" s="337" t="s">
        <v>185</v>
      </c>
      <c r="H144" s="337" t="s">
        <v>186</v>
      </c>
      <c r="I144" s="337" t="s">
        <v>186</v>
      </c>
      <c r="J144" s="337" t="s">
        <v>186</v>
      </c>
    </row>
    <row r="145" spans="1:10" s="14" customFormat="1" ht="14.25" customHeight="1" x14ac:dyDescent="0.25">
      <c r="A145" s="337" t="s">
        <v>87</v>
      </c>
      <c r="B145" s="336" t="s">
        <v>368</v>
      </c>
      <c r="C145" s="337" t="s">
        <v>186</v>
      </c>
      <c r="D145" s="337" t="s">
        <v>186</v>
      </c>
      <c r="E145" s="337" t="s">
        <v>186</v>
      </c>
      <c r="F145" s="337" t="s">
        <v>186</v>
      </c>
      <c r="G145" s="337" t="s">
        <v>186</v>
      </c>
      <c r="H145" s="337" t="s">
        <v>186</v>
      </c>
      <c r="I145" s="337" t="s">
        <v>186</v>
      </c>
      <c r="J145" s="337" t="s">
        <v>186</v>
      </c>
    </row>
    <row r="146" spans="1:10" s="14" customFormat="1" ht="14.25" customHeight="1" x14ac:dyDescent="0.25">
      <c r="A146" s="337" t="s">
        <v>87</v>
      </c>
      <c r="B146" s="336" t="s">
        <v>369</v>
      </c>
      <c r="C146" s="337" t="s">
        <v>186</v>
      </c>
      <c r="D146" s="337" t="s">
        <v>186</v>
      </c>
      <c r="E146" s="337" t="s">
        <v>186</v>
      </c>
      <c r="F146" s="337" t="s">
        <v>186</v>
      </c>
      <c r="G146" s="337" t="s">
        <v>185</v>
      </c>
      <c r="H146" s="337" t="s">
        <v>186</v>
      </c>
      <c r="I146" s="337" t="s">
        <v>186</v>
      </c>
      <c r="J146" s="337" t="s">
        <v>186</v>
      </c>
    </row>
    <row r="147" spans="1:10" s="14" customFormat="1" ht="14.25" customHeight="1" x14ac:dyDescent="0.25">
      <c r="A147" s="337" t="s">
        <v>87</v>
      </c>
      <c r="B147" s="336" t="s">
        <v>237</v>
      </c>
      <c r="C147" s="337" t="s">
        <v>186</v>
      </c>
      <c r="D147" s="337" t="s">
        <v>186</v>
      </c>
      <c r="E147" s="337" t="s">
        <v>185</v>
      </c>
      <c r="F147" s="337" t="s">
        <v>186</v>
      </c>
      <c r="G147" s="337" t="s">
        <v>186</v>
      </c>
      <c r="H147" s="337" t="s">
        <v>186</v>
      </c>
      <c r="I147" s="337" t="s">
        <v>186</v>
      </c>
      <c r="J147" s="337" t="s">
        <v>186</v>
      </c>
    </row>
    <row r="148" spans="1:10" s="14" customFormat="1" ht="14.25" customHeight="1" x14ac:dyDescent="0.25">
      <c r="A148" s="337" t="s">
        <v>87</v>
      </c>
      <c r="B148" s="336" t="s">
        <v>370</v>
      </c>
      <c r="C148" s="337" t="s">
        <v>186</v>
      </c>
      <c r="D148" s="337" t="s">
        <v>186</v>
      </c>
      <c r="E148" s="337" t="s">
        <v>186</v>
      </c>
      <c r="F148" s="337" t="s">
        <v>186</v>
      </c>
      <c r="G148" s="337" t="s">
        <v>186</v>
      </c>
      <c r="H148" s="337" t="s">
        <v>186</v>
      </c>
      <c r="I148" s="337" t="s">
        <v>186</v>
      </c>
      <c r="J148" s="337" t="s">
        <v>186</v>
      </c>
    </row>
    <row r="149" spans="1:10" s="14" customFormat="1" ht="14.25" customHeight="1" x14ac:dyDescent="0.25">
      <c r="A149" s="337" t="s">
        <v>87</v>
      </c>
      <c r="B149" s="336" t="s">
        <v>371</v>
      </c>
      <c r="C149" s="337" t="s">
        <v>186</v>
      </c>
      <c r="D149" s="337" t="s">
        <v>185</v>
      </c>
      <c r="E149" s="337" t="s">
        <v>186</v>
      </c>
      <c r="F149" s="337" t="s">
        <v>186</v>
      </c>
      <c r="G149" s="337" t="s">
        <v>185</v>
      </c>
      <c r="H149" s="337" t="s">
        <v>186</v>
      </c>
      <c r="I149" s="337" t="s">
        <v>185</v>
      </c>
      <c r="J149" s="337" t="s">
        <v>186</v>
      </c>
    </row>
    <row r="150" spans="1:10" s="14" customFormat="1" ht="14.25" customHeight="1" x14ac:dyDescent="0.25">
      <c r="A150" s="337" t="s">
        <v>87</v>
      </c>
      <c r="B150" s="336" t="s">
        <v>238</v>
      </c>
      <c r="C150" s="337" t="s">
        <v>186</v>
      </c>
      <c r="D150" s="337" t="s">
        <v>186</v>
      </c>
      <c r="E150" s="337" t="s">
        <v>186</v>
      </c>
      <c r="F150" s="337" t="s">
        <v>186</v>
      </c>
      <c r="G150" s="337" t="s">
        <v>186</v>
      </c>
      <c r="H150" s="337" t="s">
        <v>186</v>
      </c>
      <c r="I150" s="337" t="s">
        <v>186</v>
      </c>
      <c r="J150" s="337" t="s">
        <v>186</v>
      </c>
    </row>
    <row r="151" spans="1:10" s="14" customFormat="1" ht="14.25" customHeight="1" x14ac:dyDescent="0.25">
      <c r="A151" s="337" t="s">
        <v>87</v>
      </c>
      <c r="B151" s="336" t="s">
        <v>372</v>
      </c>
      <c r="C151" s="337" t="s">
        <v>186</v>
      </c>
      <c r="D151" s="337" t="s">
        <v>186</v>
      </c>
      <c r="E151" s="337" t="s">
        <v>186</v>
      </c>
      <c r="F151" s="337" t="s">
        <v>186</v>
      </c>
      <c r="G151" s="337" t="s">
        <v>185</v>
      </c>
      <c r="H151" s="337" t="s">
        <v>186</v>
      </c>
      <c r="I151" s="337" t="s">
        <v>185</v>
      </c>
      <c r="J151" s="337" t="s">
        <v>185</v>
      </c>
    </row>
    <row r="152" spans="1:10" s="14" customFormat="1" ht="14.25" customHeight="1" x14ac:dyDescent="0.25">
      <c r="A152" s="337" t="s">
        <v>87</v>
      </c>
      <c r="B152" s="336" t="s">
        <v>373</v>
      </c>
      <c r="C152" s="337" t="s">
        <v>186</v>
      </c>
      <c r="D152" s="337" t="s">
        <v>186</v>
      </c>
      <c r="E152" s="337" t="s">
        <v>186</v>
      </c>
      <c r="F152" s="337" t="s">
        <v>186</v>
      </c>
      <c r="G152" s="337" t="s">
        <v>185</v>
      </c>
      <c r="H152" s="337" t="s">
        <v>186</v>
      </c>
      <c r="I152" s="337" t="s">
        <v>186</v>
      </c>
      <c r="J152" s="337" t="s">
        <v>186</v>
      </c>
    </row>
    <row r="153" spans="1:10" s="14" customFormat="1" ht="14.25" customHeight="1" x14ac:dyDescent="0.25">
      <c r="A153" s="337" t="s">
        <v>87</v>
      </c>
      <c r="B153" s="336" t="s">
        <v>374</v>
      </c>
      <c r="C153" s="337" t="s">
        <v>186</v>
      </c>
      <c r="D153" s="337" t="s">
        <v>186</v>
      </c>
      <c r="E153" s="337" t="s">
        <v>186</v>
      </c>
      <c r="F153" s="337" t="s">
        <v>186</v>
      </c>
      <c r="G153" s="337" t="s">
        <v>185</v>
      </c>
      <c r="H153" s="337" t="s">
        <v>186</v>
      </c>
      <c r="I153" s="337" t="s">
        <v>186</v>
      </c>
      <c r="J153" s="337" t="s">
        <v>186</v>
      </c>
    </row>
    <row r="154" spans="1:10" s="14" customFormat="1" ht="14.25" customHeight="1" x14ac:dyDescent="0.25">
      <c r="A154" s="337" t="s">
        <v>87</v>
      </c>
      <c r="B154" s="336" t="s">
        <v>650</v>
      </c>
      <c r="C154" s="337" t="s">
        <v>186</v>
      </c>
      <c r="D154" s="337" t="s">
        <v>186</v>
      </c>
      <c r="E154" s="337" t="s">
        <v>186</v>
      </c>
      <c r="F154" s="337" t="s">
        <v>186</v>
      </c>
      <c r="G154" s="337" t="s">
        <v>186</v>
      </c>
      <c r="H154" s="337" t="s">
        <v>186</v>
      </c>
      <c r="I154" s="337" t="s">
        <v>186</v>
      </c>
      <c r="J154" s="337" t="s">
        <v>186</v>
      </c>
    </row>
    <row r="155" spans="1:10" s="14" customFormat="1" ht="14.25" customHeight="1" x14ac:dyDescent="0.25">
      <c r="A155" s="337" t="s">
        <v>87</v>
      </c>
      <c r="B155" s="336" t="s">
        <v>239</v>
      </c>
      <c r="C155" s="337" t="s">
        <v>186</v>
      </c>
      <c r="D155" s="337" t="s">
        <v>186</v>
      </c>
      <c r="E155" s="337" t="s">
        <v>186</v>
      </c>
      <c r="F155" s="337" t="s">
        <v>186</v>
      </c>
      <c r="G155" s="337" t="s">
        <v>185</v>
      </c>
      <c r="H155" s="337" t="s">
        <v>186</v>
      </c>
      <c r="I155" s="337" t="s">
        <v>186</v>
      </c>
      <c r="J155" s="337" t="s">
        <v>186</v>
      </c>
    </row>
    <row r="156" spans="1:10" s="14" customFormat="1" ht="14.25" customHeight="1" x14ac:dyDescent="0.25">
      <c r="A156" s="337" t="s">
        <v>89</v>
      </c>
      <c r="B156" s="336" t="s">
        <v>375</v>
      </c>
      <c r="C156" s="337" t="s">
        <v>186</v>
      </c>
      <c r="D156" s="337" t="s">
        <v>186</v>
      </c>
      <c r="E156" s="337" t="s">
        <v>186</v>
      </c>
      <c r="F156" s="337" t="s">
        <v>186</v>
      </c>
      <c r="G156" s="337" t="s">
        <v>186</v>
      </c>
      <c r="H156" s="337" t="s">
        <v>186</v>
      </c>
      <c r="I156" s="337" t="s">
        <v>186</v>
      </c>
      <c r="J156" s="337" t="s">
        <v>186</v>
      </c>
    </row>
    <row r="157" spans="1:10" s="14" customFormat="1" ht="14.25" customHeight="1" x14ac:dyDescent="0.25">
      <c r="A157" s="337" t="s">
        <v>89</v>
      </c>
      <c r="B157" s="336" t="s">
        <v>240</v>
      </c>
      <c r="C157" s="337" t="s">
        <v>186</v>
      </c>
      <c r="D157" s="337" t="s">
        <v>186</v>
      </c>
      <c r="E157" s="337" t="s">
        <v>186</v>
      </c>
      <c r="F157" s="337" t="s">
        <v>186</v>
      </c>
      <c r="G157" s="337" t="s">
        <v>186</v>
      </c>
      <c r="H157" s="337" t="s">
        <v>186</v>
      </c>
      <c r="I157" s="337" t="s">
        <v>186</v>
      </c>
      <c r="J157" s="337" t="s">
        <v>186</v>
      </c>
    </row>
    <row r="158" spans="1:10" s="14" customFormat="1" ht="14.25" customHeight="1" x14ac:dyDescent="0.25">
      <c r="A158" s="337" t="s">
        <v>89</v>
      </c>
      <c r="B158" s="336" t="s">
        <v>241</v>
      </c>
      <c r="C158" s="337" t="s">
        <v>186</v>
      </c>
      <c r="D158" s="337" t="s">
        <v>186</v>
      </c>
      <c r="E158" s="337" t="s">
        <v>186</v>
      </c>
      <c r="F158" s="337" t="s">
        <v>186</v>
      </c>
      <c r="G158" s="337" t="s">
        <v>186</v>
      </c>
      <c r="H158" s="337" t="s">
        <v>186</v>
      </c>
      <c r="I158" s="337" t="s">
        <v>186</v>
      </c>
      <c r="J158" s="337" t="s">
        <v>186</v>
      </c>
    </row>
    <row r="159" spans="1:10" s="14" customFormat="1" ht="14.25" customHeight="1" x14ac:dyDescent="0.25">
      <c r="A159" s="337" t="s">
        <v>91</v>
      </c>
      <c r="B159" s="336" t="s">
        <v>242</v>
      </c>
      <c r="C159" s="337" t="s">
        <v>186</v>
      </c>
      <c r="D159" s="337" t="s">
        <v>186</v>
      </c>
      <c r="E159" s="337" t="s">
        <v>185</v>
      </c>
      <c r="F159" s="337" t="s">
        <v>186</v>
      </c>
      <c r="G159" s="337" t="s">
        <v>186</v>
      </c>
      <c r="H159" s="337" t="s">
        <v>186</v>
      </c>
      <c r="I159" s="337" t="s">
        <v>186</v>
      </c>
      <c r="J159" s="337" t="s">
        <v>186</v>
      </c>
    </row>
    <row r="160" spans="1:10" s="14" customFormat="1" ht="14.25" customHeight="1" x14ac:dyDescent="0.25">
      <c r="A160" s="337" t="s">
        <v>91</v>
      </c>
      <c r="B160" s="336" t="s">
        <v>651</v>
      </c>
      <c r="C160" s="337" t="s">
        <v>186</v>
      </c>
      <c r="D160" s="337" t="s">
        <v>186</v>
      </c>
      <c r="E160" s="337" t="s">
        <v>186</v>
      </c>
      <c r="F160" s="337" t="s">
        <v>186</v>
      </c>
      <c r="G160" s="337" t="s">
        <v>186</v>
      </c>
      <c r="H160" s="337" t="s">
        <v>186</v>
      </c>
      <c r="I160" s="337" t="s">
        <v>186</v>
      </c>
      <c r="J160" s="337" t="s">
        <v>186</v>
      </c>
    </row>
    <row r="161" spans="1:10" s="14" customFormat="1" ht="14.25" customHeight="1" x14ac:dyDescent="0.25">
      <c r="A161" s="337" t="s">
        <v>91</v>
      </c>
      <c r="B161" s="336" t="s">
        <v>243</v>
      </c>
      <c r="C161" s="337" t="s">
        <v>186</v>
      </c>
      <c r="D161" s="337" t="s">
        <v>186</v>
      </c>
      <c r="E161" s="337" t="s">
        <v>185</v>
      </c>
      <c r="F161" s="337" t="s">
        <v>186</v>
      </c>
      <c r="G161" s="337" t="s">
        <v>185</v>
      </c>
      <c r="H161" s="337" t="s">
        <v>186</v>
      </c>
      <c r="I161" s="337" t="s">
        <v>185</v>
      </c>
      <c r="J161" s="337" t="s">
        <v>186</v>
      </c>
    </row>
    <row r="162" spans="1:10" s="14" customFormat="1" ht="14.25" customHeight="1" x14ac:dyDescent="0.25">
      <c r="A162" s="337" t="s">
        <v>91</v>
      </c>
      <c r="B162" s="336" t="s">
        <v>376</v>
      </c>
      <c r="C162" s="337" t="s">
        <v>186</v>
      </c>
      <c r="D162" s="337" t="s">
        <v>186</v>
      </c>
      <c r="E162" s="337" t="s">
        <v>186</v>
      </c>
      <c r="F162" s="337" t="s">
        <v>186</v>
      </c>
      <c r="G162" s="337" t="s">
        <v>186</v>
      </c>
      <c r="H162" s="337" t="s">
        <v>186</v>
      </c>
      <c r="I162" s="337" t="s">
        <v>186</v>
      </c>
      <c r="J162" s="337" t="s">
        <v>186</v>
      </c>
    </row>
    <row r="163" spans="1:10" s="14" customFormat="1" ht="14.25" customHeight="1" x14ac:dyDescent="0.25">
      <c r="A163" s="337" t="s">
        <v>91</v>
      </c>
      <c r="B163" s="336" t="s">
        <v>244</v>
      </c>
      <c r="C163" s="337" t="s">
        <v>186</v>
      </c>
      <c r="D163" s="337" t="s">
        <v>186</v>
      </c>
      <c r="E163" s="337" t="s">
        <v>186</v>
      </c>
      <c r="F163" s="337" t="s">
        <v>186</v>
      </c>
      <c r="G163" s="337" t="s">
        <v>186</v>
      </c>
      <c r="H163" s="337" t="s">
        <v>186</v>
      </c>
      <c r="I163" s="337" t="s">
        <v>185</v>
      </c>
      <c r="J163" s="337" t="s">
        <v>186</v>
      </c>
    </row>
    <row r="164" spans="1:10" s="14" customFormat="1" ht="14.25" customHeight="1" x14ac:dyDescent="0.25">
      <c r="A164" s="337" t="s">
        <v>91</v>
      </c>
      <c r="B164" s="336" t="s">
        <v>245</v>
      </c>
      <c r="C164" s="337" t="s">
        <v>186</v>
      </c>
      <c r="D164" s="337" t="s">
        <v>186</v>
      </c>
      <c r="E164" s="337" t="s">
        <v>186</v>
      </c>
      <c r="F164" s="337" t="s">
        <v>186</v>
      </c>
      <c r="G164" s="337" t="s">
        <v>186</v>
      </c>
      <c r="H164" s="337" t="s">
        <v>186</v>
      </c>
      <c r="I164" s="337" t="s">
        <v>186</v>
      </c>
      <c r="J164" s="337" t="s">
        <v>186</v>
      </c>
    </row>
    <row r="165" spans="1:10" s="14" customFormat="1" ht="14.25" customHeight="1" x14ac:dyDescent="0.25">
      <c r="A165" s="337" t="s">
        <v>45</v>
      </c>
      <c r="B165" s="336" t="s">
        <v>246</v>
      </c>
      <c r="C165" s="337" t="s">
        <v>186</v>
      </c>
      <c r="D165" s="337" t="s">
        <v>186</v>
      </c>
      <c r="E165" s="337" t="s">
        <v>186</v>
      </c>
      <c r="F165" s="337" t="s">
        <v>186</v>
      </c>
      <c r="G165" s="337" t="s">
        <v>186</v>
      </c>
      <c r="H165" s="337" t="s">
        <v>186</v>
      </c>
      <c r="I165" s="337" t="s">
        <v>185</v>
      </c>
      <c r="J165" s="337" t="s">
        <v>186</v>
      </c>
    </row>
    <row r="166" spans="1:10" s="14" customFormat="1" ht="14.25" customHeight="1" x14ac:dyDescent="0.25">
      <c r="A166" s="337" t="s">
        <v>45</v>
      </c>
      <c r="B166" s="336" t="s">
        <v>377</v>
      </c>
      <c r="C166" s="337" t="s">
        <v>186</v>
      </c>
      <c r="D166" s="337" t="s">
        <v>185</v>
      </c>
      <c r="E166" s="337" t="s">
        <v>186</v>
      </c>
      <c r="F166" s="337" t="s">
        <v>186</v>
      </c>
      <c r="G166" s="337" t="s">
        <v>185</v>
      </c>
      <c r="H166" s="337" t="s">
        <v>185</v>
      </c>
      <c r="I166" s="337" t="s">
        <v>186</v>
      </c>
      <c r="J166" s="337" t="s">
        <v>186</v>
      </c>
    </row>
    <row r="167" spans="1:10" s="14" customFormat="1" ht="14.25" customHeight="1" x14ac:dyDescent="0.25">
      <c r="A167" s="337" t="s">
        <v>47</v>
      </c>
      <c r="B167" s="336" t="s">
        <v>247</v>
      </c>
      <c r="C167" s="337" t="s">
        <v>186</v>
      </c>
      <c r="D167" s="337" t="s">
        <v>186</v>
      </c>
      <c r="E167" s="337" t="s">
        <v>186</v>
      </c>
      <c r="F167" s="337" t="s">
        <v>186</v>
      </c>
      <c r="G167" s="337" t="s">
        <v>186</v>
      </c>
      <c r="H167" s="337" t="s">
        <v>186</v>
      </c>
      <c r="I167" s="337" t="s">
        <v>186</v>
      </c>
      <c r="J167" s="337" t="s">
        <v>185</v>
      </c>
    </row>
    <row r="168" spans="1:10" s="14" customFormat="1" ht="14.25" customHeight="1" x14ac:dyDescent="0.25">
      <c r="A168" s="337" t="s">
        <v>47</v>
      </c>
      <c r="B168" s="336" t="s">
        <v>652</v>
      </c>
      <c r="C168" s="337" t="s">
        <v>186</v>
      </c>
      <c r="D168" s="337" t="s">
        <v>186</v>
      </c>
      <c r="E168" s="337" t="s">
        <v>186</v>
      </c>
      <c r="F168" s="337" t="s">
        <v>186</v>
      </c>
      <c r="G168" s="337" t="s">
        <v>186</v>
      </c>
      <c r="H168" s="337" t="s">
        <v>185</v>
      </c>
      <c r="I168" s="337" t="s">
        <v>186</v>
      </c>
      <c r="J168" s="337" t="s">
        <v>186</v>
      </c>
    </row>
    <row r="169" spans="1:10" s="14" customFormat="1" ht="14.25" customHeight="1" x14ac:dyDescent="0.25">
      <c r="A169" s="337" t="s">
        <v>47</v>
      </c>
      <c r="B169" s="336" t="s">
        <v>378</v>
      </c>
      <c r="C169" s="337" t="s">
        <v>186</v>
      </c>
      <c r="D169" s="337" t="s">
        <v>186</v>
      </c>
      <c r="E169" s="337" t="s">
        <v>186</v>
      </c>
      <c r="F169" s="337" t="s">
        <v>186</v>
      </c>
      <c r="G169" s="337" t="s">
        <v>186</v>
      </c>
      <c r="H169" s="337" t="s">
        <v>186</v>
      </c>
      <c r="I169" s="337" t="s">
        <v>186</v>
      </c>
      <c r="J169" s="337" t="s">
        <v>186</v>
      </c>
    </row>
    <row r="170" spans="1:10" s="14" customFormat="1" ht="14.25" customHeight="1" x14ac:dyDescent="0.25">
      <c r="A170" s="337" t="s">
        <v>47</v>
      </c>
      <c r="B170" s="336" t="s">
        <v>379</v>
      </c>
      <c r="C170" s="337" t="s">
        <v>186</v>
      </c>
      <c r="D170" s="337" t="s">
        <v>186</v>
      </c>
      <c r="E170" s="337" t="s">
        <v>186</v>
      </c>
      <c r="F170" s="337" t="s">
        <v>186</v>
      </c>
      <c r="G170" s="337" t="s">
        <v>186</v>
      </c>
      <c r="H170" s="337" t="s">
        <v>186</v>
      </c>
      <c r="I170" s="337" t="s">
        <v>186</v>
      </c>
      <c r="J170" s="337" t="s">
        <v>186</v>
      </c>
    </row>
    <row r="171" spans="1:10" s="14" customFormat="1" ht="14.25" customHeight="1" x14ac:dyDescent="0.25">
      <c r="A171" s="337" t="s">
        <v>47</v>
      </c>
      <c r="B171" s="336" t="s">
        <v>380</v>
      </c>
      <c r="C171" s="337" t="s">
        <v>186</v>
      </c>
      <c r="D171" s="337" t="s">
        <v>186</v>
      </c>
      <c r="E171" s="337" t="s">
        <v>186</v>
      </c>
      <c r="F171" s="337" t="s">
        <v>186</v>
      </c>
      <c r="G171" s="337" t="s">
        <v>186</v>
      </c>
      <c r="H171" s="337" t="s">
        <v>186</v>
      </c>
      <c r="I171" s="337" t="s">
        <v>185</v>
      </c>
      <c r="J171" s="337" t="s">
        <v>186</v>
      </c>
    </row>
    <row r="172" spans="1:10" s="14" customFormat="1" ht="14.25" customHeight="1" x14ac:dyDescent="0.25">
      <c r="A172" s="337" t="s">
        <v>47</v>
      </c>
      <c r="B172" s="336" t="s">
        <v>381</v>
      </c>
      <c r="C172" s="337" t="s">
        <v>186</v>
      </c>
      <c r="D172" s="337" t="s">
        <v>186</v>
      </c>
      <c r="E172" s="337" t="s">
        <v>186</v>
      </c>
      <c r="F172" s="337" t="s">
        <v>186</v>
      </c>
      <c r="G172" s="337" t="s">
        <v>186</v>
      </c>
      <c r="H172" s="337" t="s">
        <v>186</v>
      </c>
      <c r="I172" s="337" t="s">
        <v>186</v>
      </c>
      <c r="J172" s="337" t="s">
        <v>186</v>
      </c>
    </row>
    <row r="173" spans="1:10" s="14" customFormat="1" ht="14.25" customHeight="1" x14ac:dyDescent="0.25">
      <c r="A173" s="337" t="s">
        <v>49</v>
      </c>
      <c r="B173" s="336" t="s">
        <v>248</v>
      </c>
      <c r="C173" s="337" t="s">
        <v>186</v>
      </c>
      <c r="D173" s="337" t="s">
        <v>186</v>
      </c>
      <c r="E173" s="337" t="s">
        <v>186</v>
      </c>
      <c r="F173" s="337" t="s">
        <v>186</v>
      </c>
      <c r="G173" s="337" t="s">
        <v>186</v>
      </c>
      <c r="H173" s="337" t="s">
        <v>186</v>
      </c>
      <c r="I173" s="337" t="s">
        <v>186</v>
      </c>
      <c r="J173" s="337" t="s">
        <v>186</v>
      </c>
    </row>
    <row r="174" spans="1:10" s="14" customFormat="1" ht="14.25" customHeight="1" x14ac:dyDescent="0.25">
      <c r="A174" s="337" t="s">
        <v>49</v>
      </c>
      <c r="B174" s="336" t="s">
        <v>249</v>
      </c>
      <c r="C174" s="337" t="s">
        <v>186</v>
      </c>
      <c r="D174" s="337" t="s">
        <v>186</v>
      </c>
      <c r="E174" s="337" t="s">
        <v>186</v>
      </c>
      <c r="F174" s="337" t="s">
        <v>186</v>
      </c>
      <c r="G174" s="337" t="s">
        <v>186</v>
      </c>
      <c r="H174" s="337" t="s">
        <v>186</v>
      </c>
      <c r="I174" s="337" t="s">
        <v>186</v>
      </c>
      <c r="J174" s="337" t="s">
        <v>186</v>
      </c>
    </row>
    <row r="175" spans="1:10" s="14" customFormat="1" ht="14.25" customHeight="1" x14ac:dyDescent="0.25">
      <c r="A175" s="337" t="s">
        <v>51</v>
      </c>
      <c r="B175" s="336" t="s">
        <v>670</v>
      </c>
      <c r="C175" s="337" t="s">
        <v>186</v>
      </c>
      <c r="D175" s="337" t="s">
        <v>186</v>
      </c>
      <c r="E175" s="337" t="s">
        <v>186</v>
      </c>
      <c r="F175" s="337" t="s">
        <v>186</v>
      </c>
      <c r="G175" s="337" t="s">
        <v>185</v>
      </c>
      <c r="H175" s="337" t="s">
        <v>186</v>
      </c>
      <c r="I175" s="337" t="s">
        <v>186</v>
      </c>
      <c r="J175" s="337" t="s">
        <v>186</v>
      </c>
    </row>
    <row r="176" spans="1:10" s="14" customFormat="1" ht="14.25" customHeight="1" x14ac:dyDescent="0.25">
      <c r="A176" s="337" t="s">
        <v>53</v>
      </c>
      <c r="B176" s="336" t="s">
        <v>382</v>
      </c>
      <c r="C176" s="337" t="s">
        <v>186</v>
      </c>
      <c r="D176" s="337" t="s">
        <v>186</v>
      </c>
      <c r="E176" s="337" t="s">
        <v>186</v>
      </c>
      <c r="F176" s="337" t="s">
        <v>186</v>
      </c>
      <c r="G176" s="337" t="s">
        <v>186</v>
      </c>
      <c r="H176" s="337" t="s">
        <v>186</v>
      </c>
      <c r="I176" s="337" t="s">
        <v>186</v>
      </c>
      <c r="J176" s="337" t="s">
        <v>186</v>
      </c>
    </row>
    <row r="177" spans="1:10" s="14" customFormat="1" ht="14.25" customHeight="1" x14ac:dyDescent="0.25">
      <c r="A177" s="337" t="s">
        <v>53</v>
      </c>
      <c r="B177" s="336" t="s">
        <v>250</v>
      </c>
      <c r="C177" s="337" t="s">
        <v>186</v>
      </c>
      <c r="D177" s="337" t="s">
        <v>186</v>
      </c>
      <c r="E177" s="337" t="s">
        <v>186</v>
      </c>
      <c r="F177" s="337" t="s">
        <v>186</v>
      </c>
      <c r="G177" s="337" t="s">
        <v>185</v>
      </c>
      <c r="H177" s="337" t="s">
        <v>186</v>
      </c>
      <c r="I177" s="337" t="s">
        <v>186</v>
      </c>
      <c r="J177" s="337" t="s">
        <v>186</v>
      </c>
    </row>
    <row r="178" spans="1:10" s="14" customFormat="1" ht="14.25" customHeight="1" x14ac:dyDescent="0.25">
      <c r="A178" s="337" t="s">
        <v>53</v>
      </c>
      <c r="B178" s="336" t="s">
        <v>383</v>
      </c>
      <c r="C178" s="337" t="s">
        <v>186</v>
      </c>
      <c r="D178" s="337" t="s">
        <v>186</v>
      </c>
      <c r="E178" s="337" t="s">
        <v>186</v>
      </c>
      <c r="F178" s="337" t="s">
        <v>186</v>
      </c>
      <c r="G178" s="337" t="s">
        <v>186</v>
      </c>
      <c r="H178" s="337" t="s">
        <v>186</v>
      </c>
      <c r="I178" s="337" t="s">
        <v>186</v>
      </c>
      <c r="J178" s="337" t="s">
        <v>186</v>
      </c>
    </row>
    <row r="179" spans="1:10" s="14" customFormat="1" ht="14.25" customHeight="1" x14ac:dyDescent="0.25">
      <c r="A179" s="337" t="s">
        <v>53</v>
      </c>
      <c r="B179" s="336" t="s">
        <v>384</v>
      </c>
      <c r="C179" s="337" t="s">
        <v>186</v>
      </c>
      <c r="D179" s="337" t="s">
        <v>186</v>
      </c>
      <c r="E179" s="337" t="s">
        <v>186</v>
      </c>
      <c r="F179" s="337" t="s">
        <v>186</v>
      </c>
      <c r="G179" s="337" t="s">
        <v>186</v>
      </c>
      <c r="H179" s="337" t="s">
        <v>186</v>
      </c>
      <c r="I179" s="337" t="s">
        <v>186</v>
      </c>
      <c r="J179" s="337" t="s">
        <v>186</v>
      </c>
    </row>
    <row r="180" spans="1:10" s="14" customFormat="1" ht="14.25" customHeight="1" x14ac:dyDescent="0.25">
      <c r="A180" s="337" t="s">
        <v>53</v>
      </c>
      <c r="B180" s="336" t="s">
        <v>654</v>
      </c>
      <c r="C180" s="337" t="s">
        <v>186</v>
      </c>
      <c r="D180" s="337" t="s">
        <v>186</v>
      </c>
      <c r="E180" s="337" t="s">
        <v>185</v>
      </c>
      <c r="F180" s="337" t="s">
        <v>186</v>
      </c>
      <c r="G180" s="337" t="s">
        <v>186</v>
      </c>
      <c r="H180" s="337" t="s">
        <v>185</v>
      </c>
      <c r="I180" s="337" t="s">
        <v>186</v>
      </c>
      <c r="J180" s="337" t="s">
        <v>186</v>
      </c>
    </row>
    <row r="181" spans="1:10" s="14" customFormat="1" ht="14.25" customHeight="1" x14ac:dyDescent="0.25">
      <c r="A181" s="337" t="s">
        <v>53</v>
      </c>
      <c r="B181" s="336" t="s">
        <v>385</v>
      </c>
      <c r="C181" s="337" t="s">
        <v>186</v>
      </c>
      <c r="D181" s="337" t="s">
        <v>186</v>
      </c>
      <c r="E181" s="337" t="s">
        <v>185</v>
      </c>
      <c r="F181" s="337" t="s">
        <v>186</v>
      </c>
      <c r="G181" s="337" t="s">
        <v>186</v>
      </c>
      <c r="H181" s="337" t="s">
        <v>185</v>
      </c>
      <c r="I181" s="337" t="s">
        <v>186</v>
      </c>
      <c r="J181" s="337" t="s">
        <v>186</v>
      </c>
    </row>
    <row r="182" spans="1:10" s="14" customFormat="1" ht="14.25" customHeight="1" x14ac:dyDescent="0.25">
      <c r="A182" s="337" t="s">
        <v>53</v>
      </c>
      <c r="B182" s="336" t="s">
        <v>386</v>
      </c>
      <c r="C182" s="337" t="s">
        <v>186</v>
      </c>
      <c r="D182" s="337" t="s">
        <v>186</v>
      </c>
      <c r="E182" s="337" t="s">
        <v>186</v>
      </c>
      <c r="F182" s="337" t="s">
        <v>186</v>
      </c>
      <c r="G182" s="337" t="s">
        <v>186</v>
      </c>
      <c r="H182" s="337" t="s">
        <v>186</v>
      </c>
      <c r="I182" s="337" t="s">
        <v>186</v>
      </c>
      <c r="J182" s="337" t="s">
        <v>186</v>
      </c>
    </row>
    <row r="183" spans="1:10" s="14" customFormat="1" ht="14.25" customHeight="1" x14ac:dyDescent="0.25">
      <c r="A183" s="337" t="s">
        <v>55</v>
      </c>
      <c r="B183" s="336" t="s">
        <v>387</v>
      </c>
      <c r="C183" s="337" t="s">
        <v>186</v>
      </c>
      <c r="D183" s="337" t="s">
        <v>186</v>
      </c>
      <c r="E183" s="337" t="s">
        <v>186</v>
      </c>
      <c r="F183" s="337" t="s">
        <v>186</v>
      </c>
      <c r="G183" s="337" t="s">
        <v>186</v>
      </c>
      <c r="H183" s="337" t="s">
        <v>186</v>
      </c>
      <c r="I183" s="337" t="s">
        <v>186</v>
      </c>
      <c r="J183" s="337" t="s">
        <v>186</v>
      </c>
    </row>
    <row r="184" spans="1:10" s="14" customFormat="1" ht="14.25" customHeight="1" x14ac:dyDescent="0.25">
      <c r="A184" s="337" t="s">
        <v>55</v>
      </c>
      <c r="B184" s="336" t="s">
        <v>251</v>
      </c>
      <c r="C184" s="337" t="s">
        <v>186</v>
      </c>
      <c r="D184" s="337" t="s">
        <v>186</v>
      </c>
      <c r="E184" s="337" t="s">
        <v>186</v>
      </c>
      <c r="F184" s="337" t="s">
        <v>186</v>
      </c>
      <c r="G184" s="337" t="s">
        <v>186</v>
      </c>
      <c r="H184" s="337" t="s">
        <v>186</v>
      </c>
      <c r="I184" s="337" t="s">
        <v>185</v>
      </c>
      <c r="J184" s="337" t="s">
        <v>186</v>
      </c>
    </row>
    <row r="185" spans="1:10" s="14" customFormat="1" ht="14.25" customHeight="1" x14ac:dyDescent="0.25">
      <c r="A185" s="337" t="s">
        <v>55</v>
      </c>
      <c r="B185" s="336" t="s">
        <v>388</v>
      </c>
      <c r="C185" s="337" t="s">
        <v>186</v>
      </c>
      <c r="D185" s="337" t="s">
        <v>186</v>
      </c>
      <c r="E185" s="337" t="s">
        <v>186</v>
      </c>
      <c r="F185" s="337" t="s">
        <v>186</v>
      </c>
      <c r="G185" s="337" t="s">
        <v>186</v>
      </c>
      <c r="H185" s="337" t="s">
        <v>186</v>
      </c>
      <c r="I185" s="337" t="s">
        <v>186</v>
      </c>
      <c r="J185" s="337" t="s">
        <v>186</v>
      </c>
    </row>
    <row r="186" spans="1:10" s="14" customFormat="1" ht="14.25" customHeight="1" x14ac:dyDescent="0.25">
      <c r="A186" s="337" t="s">
        <v>55</v>
      </c>
      <c r="B186" s="336" t="s">
        <v>389</v>
      </c>
      <c r="C186" s="337" t="s">
        <v>186</v>
      </c>
      <c r="D186" s="337" t="s">
        <v>186</v>
      </c>
      <c r="E186" s="337" t="s">
        <v>185</v>
      </c>
      <c r="F186" s="337" t="s">
        <v>185</v>
      </c>
      <c r="G186" s="337" t="s">
        <v>186</v>
      </c>
      <c r="H186" s="337" t="s">
        <v>186</v>
      </c>
      <c r="I186" s="337" t="s">
        <v>185</v>
      </c>
      <c r="J186" s="337" t="s">
        <v>186</v>
      </c>
    </row>
    <row r="187" spans="1:10" s="14" customFormat="1" ht="14.25" customHeight="1" x14ac:dyDescent="0.25">
      <c r="A187" s="337" t="s">
        <v>55</v>
      </c>
      <c r="B187" s="336" t="s">
        <v>390</v>
      </c>
      <c r="C187" s="337" t="s">
        <v>186</v>
      </c>
      <c r="D187" s="337" t="s">
        <v>186</v>
      </c>
      <c r="E187" s="337" t="s">
        <v>185</v>
      </c>
      <c r="F187" s="337" t="s">
        <v>186</v>
      </c>
      <c r="G187" s="337" t="s">
        <v>185</v>
      </c>
      <c r="H187" s="337" t="s">
        <v>186</v>
      </c>
      <c r="I187" s="337" t="s">
        <v>186</v>
      </c>
      <c r="J187" s="337" t="s">
        <v>186</v>
      </c>
    </row>
    <row r="188" spans="1:10" s="14" customFormat="1" ht="14.25" customHeight="1" x14ac:dyDescent="0.25">
      <c r="A188" s="337" t="s">
        <v>57</v>
      </c>
      <c r="B188" s="336" t="s">
        <v>252</v>
      </c>
      <c r="C188" s="337" t="s">
        <v>186</v>
      </c>
      <c r="D188" s="337" t="s">
        <v>186</v>
      </c>
      <c r="E188" s="337" t="s">
        <v>186</v>
      </c>
      <c r="F188" s="337" t="s">
        <v>186</v>
      </c>
      <c r="G188" s="337" t="s">
        <v>186</v>
      </c>
      <c r="H188" s="337" t="s">
        <v>186</v>
      </c>
      <c r="I188" s="337" t="s">
        <v>185</v>
      </c>
      <c r="J188" s="337" t="s">
        <v>186</v>
      </c>
    </row>
    <row r="189" spans="1:10" s="14" customFormat="1" ht="14.25" customHeight="1" x14ac:dyDescent="0.25">
      <c r="A189" s="337" t="s">
        <v>57</v>
      </c>
      <c r="B189" s="336" t="s">
        <v>391</v>
      </c>
      <c r="C189" s="337" t="s">
        <v>186</v>
      </c>
      <c r="D189" s="337" t="s">
        <v>186</v>
      </c>
      <c r="E189" s="337" t="s">
        <v>186</v>
      </c>
      <c r="F189" s="337" t="s">
        <v>186</v>
      </c>
      <c r="G189" s="337" t="s">
        <v>186</v>
      </c>
      <c r="H189" s="337" t="s">
        <v>186</v>
      </c>
      <c r="I189" s="337" t="s">
        <v>186</v>
      </c>
      <c r="J189" s="337" t="s">
        <v>186</v>
      </c>
    </row>
    <row r="190" spans="1:10" s="14" customFormat="1" ht="14.25" customHeight="1" x14ac:dyDescent="0.25">
      <c r="A190" s="337" t="s">
        <v>58</v>
      </c>
      <c r="B190" s="336" t="s">
        <v>392</v>
      </c>
      <c r="C190" s="337" t="s">
        <v>186</v>
      </c>
      <c r="D190" s="337" t="s">
        <v>186</v>
      </c>
      <c r="E190" s="337" t="s">
        <v>185</v>
      </c>
      <c r="F190" s="337" t="s">
        <v>186</v>
      </c>
      <c r="G190" s="337" t="s">
        <v>186</v>
      </c>
      <c r="H190" s="337" t="s">
        <v>186</v>
      </c>
      <c r="I190" s="337" t="s">
        <v>186</v>
      </c>
      <c r="J190" s="337" t="s">
        <v>185</v>
      </c>
    </row>
    <row r="191" spans="1:10" s="14" customFormat="1" ht="14.25" customHeight="1" x14ac:dyDescent="0.25">
      <c r="A191" s="337" t="s">
        <v>58</v>
      </c>
      <c r="B191" s="336" t="s">
        <v>253</v>
      </c>
      <c r="C191" s="337" t="s">
        <v>186</v>
      </c>
      <c r="D191" s="337" t="s">
        <v>186</v>
      </c>
      <c r="E191" s="337" t="s">
        <v>186</v>
      </c>
      <c r="F191" s="337" t="s">
        <v>186</v>
      </c>
      <c r="G191" s="337" t="s">
        <v>186</v>
      </c>
      <c r="H191" s="337" t="s">
        <v>186</v>
      </c>
      <c r="I191" s="337" t="s">
        <v>186</v>
      </c>
      <c r="J191" s="337" t="s">
        <v>186</v>
      </c>
    </row>
    <row r="192" spans="1:10" s="14" customFormat="1" ht="14.25" customHeight="1" x14ac:dyDescent="0.25">
      <c r="A192" s="337" t="s">
        <v>58</v>
      </c>
      <c r="B192" s="336" t="s">
        <v>254</v>
      </c>
      <c r="C192" s="337" t="s">
        <v>186</v>
      </c>
      <c r="D192" s="337" t="s">
        <v>186</v>
      </c>
      <c r="E192" s="337" t="s">
        <v>186</v>
      </c>
      <c r="F192" s="337" t="s">
        <v>186</v>
      </c>
      <c r="G192" s="337" t="s">
        <v>186</v>
      </c>
      <c r="H192" s="337" t="s">
        <v>186</v>
      </c>
      <c r="I192" s="337" t="s">
        <v>186</v>
      </c>
      <c r="J192" s="337" t="s">
        <v>186</v>
      </c>
    </row>
    <row r="193" spans="1:10" s="14" customFormat="1" ht="14.25" customHeight="1" x14ac:dyDescent="0.25">
      <c r="A193" s="337" t="s">
        <v>58</v>
      </c>
      <c r="B193" s="336" t="s">
        <v>255</v>
      </c>
      <c r="C193" s="337" t="s">
        <v>185</v>
      </c>
      <c r="D193" s="337" t="s">
        <v>186</v>
      </c>
      <c r="E193" s="337" t="s">
        <v>186</v>
      </c>
      <c r="F193" s="337" t="s">
        <v>186</v>
      </c>
      <c r="G193" s="337" t="s">
        <v>186</v>
      </c>
      <c r="H193" s="337" t="s">
        <v>186</v>
      </c>
      <c r="I193" s="337" t="s">
        <v>186</v>
      </c>
      <c r="J193" s="337" t="s">
        <v>186</v>
      </c>
    </row>
    <row r="194" spans="1:10" s="14" customFormat="1" ht="14.25" customHeight="1" x14ac:dyDescent="0.25">
      <c r="A194" s="337" t="s">
        <v>58</v>
      </c>
      <c r="B194" s="336" t="s">
        <v>256</v>
      </c>
      <c r="C194" s="337" t="s">
        <v>186</v>
      </c>
      <c r="D194" s="337" t="s">
        <v>186</v>
      </c>
      <c r="E194" s="337" t="s">
        <v>186</v>
      </c>
      <c r="F194" s="337" t="s">
        <v>186</v>
      </c>
      <c r="G194" s="337" t="s">
        <v>186</v>
      </c>
      <c r="H194" s="337" t="s">
        <v>186</v>
      </c>
      <c r="I194" s="337" t="s">
        <v>186</v>
      </c>
      <c r="J194" s="337" t="s">
        <v>186</v>
      </c>
    </row>
    <row r="195" spans="1:10" s="14" customFormat="1" ht="14.25" customHeight="1" x14ac:dyDescent="0.25">
      <c r="A195" s="337" t="s">
        <v>58</v>
      </c>
      <c r="B195" s="336" t="s">
        <v>257</v>
      </c>
      <c r="C195" s="337" t="s">
        <v>186</v>
      </c>
      <c r="D195" s="337" t="s">
        <v>186</v>
      </c>
      <c r="E195" s="337" t="s">
        <v>186</v>
      </c>
      <c r="F195" s="337" t="s">
        <v>186</v>
      </c>
      <c r="G195" s="337" t="s">
        <v>186</v>
      </c>
      <c r="H195" s="337" t="s">
        <v>186</v>
      </c>
      <c r="I195" s="337" t="s">
        <v>186</v>
      </c>
      <c r="J195" s="337" t="s">
        <v>186</v>
      </c>
    </row>
    <row r="196" spans="1:10" s="14" customFormat="1" ht="14.25" customHeight="1" x14ac:dyDescent="0.25">
      <c r="A196" s="337" t="s">
        <v>58</v>
      </c>
      <c r="B196" s="336" t="s">
        <v>393</v>
      </c>
      <c r="C196" s="337" t="s">
        <v>186</v>
      </c>
      <c r="D196" s="337" t="s">
        <v>186</v>
      </c>
      <c r="E196" s="337" t="s">
        <v>186</v>
      </c>
      <c r="F196" s="337" t="s">
        <v>186</v>
      </c>
      <c r="G196" s="337" t="s">
        <v>186</v>
      </c>
      <c r="H196" s="337" t="s">
        <v>186</v>
      </c>
      <c r="I196" s="337" t="s">
        <v>186</v>
      </c>
      <c r="J196" s="337" t="s">
        <v>186</v>
      </c>
    </row>
    <row r="197" spans="1:10" s="14" customFormat="1" ht="14.25" customHeight="1" x14ac:dyDescent="0.25">
      <c r="A197" s="337" t="s">
        <v>58</v>
      </c>
      <c r="B197" s="336" t="s">
        <v>258</v>
      </c>
      <c r="C197" s="337" t="s">
        <v>186</v>
      </c>
      <c r="D197" s="337" t="s">
        <v>186</v>
      </c>
      <c r="E197" s="337" t="s">
        <v>186</v>
      </c>
      <c r="F197" s="337" t="s">
        <v>186</v>
      </c>
      <c r="G197" s="337" t="s">
        <v>186</v>
      </c>
      <c r="H197" s="337" t="s">
        <v>186</v>
      </c>
      <c r="I197" s="337" t="s">
        <v>186</v>
      </c>
      <c r="J197" s="337" t="s">
        <v>186</v>
      </c>
    </row>
    <row r="198" spans="1:10" s="14" customFormat="1" ht="14.25" customHeight="1" x14ac:dyDescent="0.25">
      <c r="A198" s="337" t="s">
        <v>58</v>
      </c>
      <c r="B198" s="336" t="s">
        <v>259</v>
      </c>
      <c r="C198" s="337" t="s">
        <v>186</v>
      </c>
      <c r="D198" s="337" t="s">
        <v>186</v>
      </c>
      <c r="E198" s="337" t="s">
        <v>186</v>
      </c>
      <c r="F198" s="337" t="s">
        <v>186</v>
      </c>
      <c r="G198" s="337" t="s">
        <v>185</v>
      </c>
      <c r="H198" s="337" t="s">
        <v>186</v>
      </c>
      <c r="I198" s="337" t="s">
        <v>186</v>
      </c>
      <c r="J198" s="337" t="s">
        <v>186</v>
      </c>
    </row>
    <row r="199" spans="1:10" s="14" customFormat="1" ht="14.25" customHeight="1" x14ac:dyDescent="0.25">
      <c r="A199" s="337" t="s">
        <v>58</v>
      </c>
      <c r="B199" s="336" t="s">
        <v>394</v>
      </c>
      <c r="C199" s="337" t="s">
        <v>186</v>
      </c>
      <c r="D199" s="337" t="s">
        <v>186</v>
      </c>
      <c r="E199" s="337" t="s">
        <v>186</v>
      </c>
      <c r="F199" s="337" t="s">
        <v>186</v>
      </c>
      <c r="G199" s="337" t="s">
        <v>186</v>
      </c>
      <c r="H199" s="337" t="s">
        <v>186</v>
      </c>
      <c r="I199" s="337" t="s">
        <v>186</v>
      </c>
      <c r="J199" s="337" t="s">
        <v>186</v>
      </c>
    </row>
    <row r="200" spans="1:10" s="14" customFormat="1" ht="14.25" customHeight="1" x14ac:dyDescent="0.25">
      <c r="A200" s="337" t="s">
        <v>58</v>
      </c>
      <c r="B200" s="336" t="s">
        <v>395</v>
      </c>
      <c r="C200" s="337" t="s">
        <v>186</v>
      </c>
      <c r="D200" s="337" t="s">
        <v>186</v>
      </c>
      <c r="E200" s="337" t="s">
        <v>186</v>
      </c>
      <c r="F200" s="337" t="s">
        <v>186</v>
      </c>
      <c r="G200" s="337" t="s">
        <v>186</v>
      </c>
      <c r="H200" s="337" t="s">
        <v>186</v>
      </c>
      <c r="I200" s="337" t="s">
        <v>186</v>
      </c>
      <c r="J200" s="337" t="s">
        <v>186</v>
      </c>
    </row>
    <row r="201" spans="1:10" s="14" customFormat="1" ht="14.25" customHeight="1" x14ac:dyDescent="0.25">
      <c r="A201" s="337" t="s">
        <v>58</v>
      </c>
      <c r="B201" s="336" t="s">
        <v>396</v>
      </c>
      <c r="C201" s="337" t="s">
        <v>186</v>
      </c>
      <c r="D201" s="337" t="s">
        <v>186</v>
      </c>
      <c r="E201" s="337" t="s">
        <v>186</v>
      </c>
      <c r="F201" s="337" t="s">
        <v>186</v>
      </c>
      <c r="G201" s="337" t="s">
        <v>186</v>
      </c>
      <c r="H201" s="337" t="s">
        <v>186</v>
      </c>
      <c r="I201" s="337" t="s">
        <v>186</v>
      </c>
      <c r="J201" s="337" t="s">
        <v>186</v>
      </c>
    </row>
    <row r="202" spans="1:10" s="14" customFormat="1" ht="14.25" customHeight="1" x14ac:dyDescent="0.25">
      <c r="A202" s="337" t="s">
        <v>58</v>
      </c>
      <c r="B202" s="336" t="s">
        <v>397</v>
      </c>
      <c r="C202" s="337" t="s">
        <v>186</v>
      </c>
      <c r="D202" s="337" t="s">
        <v>186</v>
      </c>
      <c r="E202" s="337" t="s">
        <v>186</v>
      </c>
      <c r="F202" s="337" t="s">
        <v>186</v>
      </c>
      <c r="G202" s="337" t="s">
        <v>186</v>
      </c>
      <c r="H202" s="337" t="s">
        <v>186</v>
      </c>
      <c r="I202" s="337" t="s">
        <v>185</v>
      </c>
      <c r="J202" s="337" t="s">
        <v>186</v>
      </c>
    </row>
    <row r="203" spans="1:10" s="14" customFormat="1" ht="14.25" customHeight="1" x14ac:dyDescent="0.25">
      <c r="A203" s="337" t="s">
        <v>58</v>
      </c>
      <c r="B203" s="336" t="s">
        <v>398</v>
      </c>
      <c r="C203" s="337" t="s">
        <v>186</v>
      </c>
      <c r="D203" s="337" t="s">
        <v>186</v>
      </c>
      <c r="E203" s="337" t="s">
        <v>186</v>
      </c>
      <c r="F203" s="337" t="s">
        <v>186</v>
      </c>
      <c r="G203" s="337" t="s">
        <v>186</v>
      </c>
      <c r="H203" s="337" t="s">
        <v>186</v>
      </c>
      <c r="I203" s="337" t="s">
        <v>185</v>
      </c>
      <c r="J203" s="337" t="s">
        <v>186</v>
      </c>
    </row>
    <row r="204" spans="1:10" s="14" customFormat="1" ht="14.25" customHeight="1" x14ac:dyDescent="0.25">
      <c r="A204" s="337" t="s">
        <v>58</v>
      </c>
      <c r="B204" s="336" t="s">
        <v>260</v>
      </c>
      <c r="C204" s="337" t="s">
        <v>186</v>
      </c>
      <c r="D204" s="337" t="s">
        <v>186</v>
      </c>
      <c r="E204" s="337" t="s">
        <v>186</v>
      </c>
      <c r="F204" s="337" t="s">
        <v>186</v>
      </c>
      <c r="G204" s="337" t="s">
        <v>186</v>
      </c>
      <c r="H204" s="337" t="s">
        <v>186</v>
      </c>
      <c r="I204" s="337" t="s">
        <v>186</v>
      </c>
      <c r="J204" s="337" t="s">
        <v>186</v>
      </c>
    </row>
    <row r="205" spans="1:10" s="14" customFormat="1" ht="14.25" customHeight="1" x14ac:dyDescent="0.25">
      <c r="A205" s="337" t="s">
        <v>58</v>
      </c>
      <c r="B205" s="336" t="s">
        <v>261</v>
      </c>
      <c r="C205" s="337" t="s">
        <v>186</v>
      </c>
      <c r="D205" s="337" t="s">
        <v>186</v>
      </c>
      <c r="E205" s="337" t="s">
        <v>186</v>
      </c>
      <c r="F205" s="337" t="s">
        <v>186</v>
      </c>
      <c r="G205" s="337" t="s">
        <v>186</v>
      </c>
      <c r="H205" s="337" t="s">
        <v>186</v>
      </c>
      <c r="I205" s="337" t="s">
        <v>186</v>
      </c>
      <c r="J205" s="337" t="s">
        <v>186</v>
      </c>
    </row>
    <row r="206" spans="1:10" s="14" customFormat="1" ht="14.25" customHeight="1" x14ac:dyDescent="0.25">
      <c r="A206" s="337" t="s">
        <v>58</v>
      </c>
      <c r="B206" s="336" t="s">
        <v>262</v>
      </c>
      <c r="C206" s="337" t="s">
        <v>186</v>
      </c>
      <c r="D206" s="337" t="s">
        <v>186</v>
      </c>
      <c r="E206" s="337" t="s">
        <v>186</v>
      </c>
      <c r="F206" s="337" t="s">
        <v>186</v>
      </c>
      <c r="G206" s="337" t="s">
        <v>186</v>
      </c>
      <c r="H206" s="337" t="s">
        <v>186</v>
      </c>
      <c r="I206" s="337" t="s">
        <v>186</v>
      </c>
      <c r="J206" s="337" t="s">
        <v>186</v>
      </c>
    </row>
    <row r="207" spans="1:10" s="14" customFormat="1" ht="14.25" customHeight="1" x14ac:dyDescent="0.25">
      <c r="A207" s="337" t="s">
        <v>58</v>
      </c>
      <c r="B207" s="336" t="s">
        <v>399</v>
      </c>
      <c r="C207" s="337" t="s">
        <v>186</v>
      </c>
      <c r="D207" s="337" t="s">
        <v>186</v>
      </c>
      <c r="E207" s="337" t="s">
        <v>186</v>
      </c>
      <c r="F207" s="337" t="s">
        <v>186</v>
      </c>
      <c r="G207" s="337" t="s">
        <v>186</v>
      </c>
      <c r="H207" s="337" t="s">
        <v>186</v>
      </c>
      <c r="I207" s="337" t="s">
        <v>186</v>
      </c>
      <c r="J207" s="337" t="s">
        <v>185</v>
      </c>
    </row>
    <row r="208" spans="1:10" s="14" customFormat="1" ht="14.25" customHeight="1" x14ac:dyDescent="0.25">
      <c r="A208" s="337" t="s">
        <v>58</v>
      </c>
      <c r="B208" s="336" t="s">
        <v>400</v>
      </c>
      <c r="C208" s="337" t="s">
        <v>186</v>
      </c>
      <c r="D208" s="337" t="s">
        <v>186</v>
      </c>
      <c r="E208" s="337" t="s">
        <v>186</v>
      </c>
      <c r="F208" s="337" t="s">
        <v>186</v>
      </c>
      <c r="G208" s="337" t="s">
        <v>186</v>
      </c>
      <c r="H208" s="337" t="s">
        <v>186</v>
      </c>
      <c r="I208" s="337" t="s">
        <v>186</v>
      </c>
      <c r="J208" s="337" t="s">
        <v>186</v>
      </c>
    </row>
    <row r="209" spans="1:10" s="14" customFormat="1" ht="14.25" customHeight="1" x14ac:dyDescent="0.25">
      <c r="A209" s="337" t="s">
        <v>59</v>
      </c>
      <c r="B209" s="336" t="s">
        <v>263</v>
      </c>
      <c r="C209" s="337" t="s">
        <v>186</v>
      </c>
      <c r="D209" s="337" t="s">
        <v>186</v>
      </c>
      <c r="E209" s="337" t="s">
        <v>186</v>
      </c>
      <c r="F209" s="337" t="s">
        <v>186</v>
      </c>
      <c r="G209" s="337" t="s">
        <v>186</v>
      </c>
      <c r="H209" s="337" t="s">
        <v>186</v>
      </c>
      <c r="I209" s="337" t="s">
        <v>186</v>
      </c>
      <c r="J209" s="337" t="s">
        <v>186</v>
      </c>
    </row>
    <row r="210" spans="1:10" s="14" customFormat="1" ht="14.25" customHeight="1" x14ac:dyDescent="0.25">
      <c r="A210" s="337" t="s">
        <v>61</v>
      </c>
      <c r="B210" s="336" t="s">
        <v>401</v>
      </c>
      <c r="C210" s="337" t="s">
        <v>186</v>
      </c>
      <c r="D210" s="337" t="s">
        <v>186</v>
      </c>
      <c r="E210" s="337" t="s">
        <v>186</v>
      </c>
      <c r="F210" s="337" t="s">
        <v>186</v>
      </c>
      <c r="G210" s="337" t="s">
        <v>186</v>
      </c>
      <c r="H210" s="337" t="s">
        <v>186</v>
      </c>
      <c r="I210" s="337" t="s">
        <v>186</v>
      </c>
      <c r="J210" s="337" t="s">
        <v>186</v>
      </c>
    </row>
    <row r="211" spans="1:10" s="14" customFormat="1" ht="14.25" customHeight="1" x14ac:dyDescent="0.25">
      <c r="A211" s="337" t="s">
        <v>61</v>
      </c>
      <c r="B211" s="336" t="s">
        <v>655</v>
      </c>
      <c r="C211" s="337" t="s">
        <v>186</v>
      </c>
      <c r="D211" s="337" t="s">
        <v>186</v>
      </c>
      <c r="E211" s="337" t="s">
        <v>186</v>
      </c>
      <c r="F211" s="337" t="s">
        <v>186</v>
      </c>
      <c r="G211" s="337" t="s">
        <v>185</v>
      </c>
      <c r="H211" s="337" t="s">
        <v>186</v>
      </c>
      <c r="I211" s="337" t="s">
        <v>186</v>
      </c>
      <c r="J211" s="337" t="s">
        <v>186</v>
      </c>
    </row>
    <row r="212" spans="1:10" s="14" customFormat="1" ht="14.25" customHeight="1" x14ac:dyDescent="0.25">
      <c r="A212" s="337" t="s">
        <v>61</v>
      </c>
      <c r="B212" s="336" t="s">
        <v>215</v>
      </c>
      <c r="C212" s="337" t="s">
        <v>186</v>
      </c>
      <c r="D212" s="337" t="s">
        <v>186</v>
      </c>
      <c r="E212" s="337" t="s">
        <v>185</v>
      </c>
      <c r="F212" s="337" t="s">
        <v>186</v>
      </c>
      <c r="G212" s="337" t="s">
        <v>186</v>
      </c>
      <c r="H212" s="337" t="s">
        <v>186</v>
      </c>
      <c r="I212" s="337" t="s">
        <v>186</v>
      </c>
      <c r="J212" s="337" t="s">
        <v>186</v>
      </c>
    </row>
    <row r="213" spans="1:10" s="14" customFormat="1" ht="14.25" customHeight="1" x14ac:dyDescent="0.25">
      <c r="A213" s="337" t="s">
        <v>61</v>
      </c>
      <c r="B213" s="336" t="s">
        <v>402</v>
      </c>
      <c r="C213" s="337" t="s">
        <v>186</v>
      </c>
      <c r="D213" s="337" t="s">
        <v>186</v>
      </c>
      <c r="E213" s="337" t="s">
        <v>185</v>
      </c>
      <c r="F213" s="337" t="s">
        <v>186</v>
      </c>
      <c r="G213" s="337" t="s">
        <v>186</v>
      </c>
      <c r="H213" s="337" t="s">
        <v>186</v>
      </c>
      <c r="I213" s="337" t="s">
        <v>186</v>
      </c>
      <c r="J213" s="337" t="s">
        <v>186</v>
      </c>
    </row>
    <row r="214" spans="1:10" s="14" customFormat="1" ht="14.25" customHeight="1" x14ac:dyDescent="0.25">
      <c r="A214" s="337" t="s">
        <v>63</v>
      </c>
      <c r="B214" s="336" t="s">
        <v>403</v>
      </c>
      <c r="C214" s="337" t="s">
        <v>186</v>
      </c>
      <c r="D214" s="337" t="s">
        <v>186</v>
      </c>
      <c r="E214" s="337" t="s">
        <v>186</v>
      </c>
      <c r="F214" s="337" t="s">
        <v>186</v>
      </c>
      <c r="G214" s="337" t="s">
        <v>186</v>
      </c>
      <c r="H214" s="337" t="s">
        <v>186</v>
      </c>
      <c r="I214" s="337" t="s">
        <v>186</v>
      </c>
      <c r="J214" s="337" t="s">
        <v>186</v>
      </c>
    </row>
    <row r="215" spans="1:10" s="14" customFormat="1" ht="14.25" customHeight="1" x14ac:dyDescent="0.25">
      <c r="A215" s="337" t="s">
        <v>63</v>
      </c>
      <c r="B215" s="336" t="s">
        <v>404</v>
      </c>
      <c r="C215" s="337" t="s">
        <v>186</v>
      </c>
      <c r="D215" s="337" t="s">
        <v>186</v>
      </c>
      <c r="E215" s="337" t="s">
        <v>186</v>
      </c>
      <c r="F215" s="337" t="s">
        <v>185</v>
      </c>
      <c r="G215" s="337" t="s">
        <v>186</v>
      </c>
      <c r="H215" s="337" t="s">
        <v>186</v>
      </c>
      <c r="I215" s="337" t="s">
        <v>185</v>
      </c>
      <c r="J215" s="337" t="s">
        <v>186</v>
      </c>
    </row>
    <row r="216" spans="1:10" s="14" customFormat="1" ht="14.25" customHeight="1" x14ac:dyDescent="0.25">
      <c r="A216" s="337" t="s">
        <v>63</v>
      </c>
      <c r="B216" s="336" t="s">
        <v>405</v>
      </c>
      <c r="C216" s="337" t="s">
        <v>186</v>
      </c>
      <c r="D216" s="337" t="s">
        <v>186</v>
      </c>
      <c r="E216" s="337" t="s">
        <v>186</v>
      </c>
      <c r="F216" s="337" t="s">
        <v>186</v>
      </c>
      <c r="G216" s="337" t="s">
        <v>186</v>
      </c>
      <c r="H216" s="337" t="s">
        <v>186</v>
      </c>
      <c r="I216" s="337" t="s">
        <v>186</v>
      </c>
      <c r="J216" s="337" t="s">
        <v>186</v>
      </c>
    </row>
    <row r="217" spans="1:10" s="14" customFormat="1" ht="14.25" customHeight="1" x14ac:dyDescent="0.25">
      <c r="A217" s="337" t="s">
        <v>63</v>
      </c>
      <c r="B217" s="336" t="s">
        <v>264</v>
      </c>
      <c r="C217" s="337" t="s">
        <v>186</v>
      </c>
      <c r="D217" s="337" t="s">
        <v>186</v>
      </c>
      <c r="E217" s="337" t="s">
        <v>186</v>
      </c>
      <c r="F217" s="337" t="s">
        <v>186</v>
      </c>
      <c r="G217" s="337" t="s">
        <v>186</v>
      </c>
      <c r="H217" s="337" t="s">
        <v>186</v>
      </c>
      <c r="I217" s="337" t="s">
        <v>186</v>
      </c>
      <c r="J217" s="337" t="s">
        <v>186</v>
      </c>
    </row>
    <row r="218" spans="1:10" s="14" customFormat="1" ht="14.25" customHeight="1" x14ac:dyDescent="0.25">
      <c r="A218" s="337" t="s">
        <v>63</v>
      </c>
      <c r="B218" s="336" t="s">
        <v>406</v>
      </c>
      <c r="C218" s="337" t="s">
        <v>186</v>
      </c>
      <c r="D218" s="337" t="s">
        <v>186</v>
      </c>
      <c r="E218" s="337" t="s">
        <v>186</v>
      </c>
      <c r="F218" s="337" t="s">
        <v>186</v>
      </c>
      <c r="G218" s="337" t="s">
        <v>186</v>
      </c>
      <c r="H218" s="337" t="s">
        <v>186</v>
      </c>
      <c r="I218" s="337" t="s">
        <v>186</v>
      </c>
      <c r="J218" s="337" t="s">
        <v>186</v>
      </c>
    </row>
    <row r="219" spans="1:10" s="14" customFormat="1" ht="14.25" customHeight="1" x14ac:dyDescent="0.25">
      <c r="A219" s="337" t="s">
        <v>65</v>
      </c>
      <c r="B219" s="336" t="s">
        <v>407</v>
      </c>
      <c r="C219" s="337" t="s">
        <v>186</v>
      </c>
      <c r="D219" s="337" t="s">
        <v>186</v>
      </c>
      <c r="E219" s="337" t="s">
        <v>186</v>
      </c>
      <c r="F219" s="337" t="s">
        <v>186</v>
      </c>
      <c r="G219" s="337" t="s">
        <v>186</v>
      </c>
      <c r="H219" s="337" t="s">
        <v>186</v>
      </c>
      <c r="I219" s="337" t="s">
        <v>186</v>
      </c>
      <c r="J219" s="337" t="s">
        <v>186</v>
      </c>
    </row>
    <row r="220" spans="1:10" s="14" customFormat="1" ht="14.25" customHeight="1" x14ac:dyDescent="0.25">
      <c r="A220" s="337" t="s">
        <v>65</v>
      </c>
      <c r="B220" s="336" t="s">
        <v>408</v>
      </c>
      <c r="C220" s="337" t="s">
        <v>186</v>
      </c>
      <c r="D220" s="337" t="s">
        <v>186</v>
      </c>
      <c r="E220" s="337" t="s">
        <v>186</v>
      </c>
      <c r="F220" s="337" t="s">
        <v>186</v>
      </c>
      <c r="G220" s="337" t="s">
        <v>186</v>
      </c>
      <c r="H220" s="337" t="s">
        <v>186</v>
      </c>
      <c r="I220" s="337" t="s">
        <v>186</v>
      </c>
      <c r="J220" s="337" t="s">
        <v>186</v>
      </c>
    </row>
    <row r="221" spans="1:10" s="14" customFormat="1" ht="14.25" customHeight="1" x14ac:dyDescent="0.25">
      <c r="A221" s="337" t="s">
        <v>65</v>
      </c>
      <c r="B221" s="336" t="s">
        <v>409</v>
      </c>
      <c r="C221" s="337" t="s">
        <v>186</v>
      </c>
      <c r="D221" s="337" t="s">
        <v>186</v>
      </c>
      <c r="E221" s="337" t="s">
        <v>186</v>
      </c>
      <c r="F221" s="337" t="s">
        <v>186</v>
      </c>
      <c r="G221" s="337" t="s">
        <v>186</v>
      </c>
      <c r="H221" s="337" t="s">
        <v>186</v>
      </c>
      <c r="I221" s="337" t="s">
        <v>186</v>
      </c>
      <c r="J221" s="337" t="s">
        <v>186</v>
      </c>
    </row>
    <row r="222" spans="1:10" s="14" customFormat="1" ht="14.25" customHeight="1" x14ac:dyDescent="0.25">
      <c r="A222" s="337" t="s">
        <v>65</v>
      </c>
      <c r="B222" s="336" t="s">
        <v>265</v>
      </c>
      <c r="C222" s="337" t="s">
        <v>186</v>
      </c>
      <c r="D222" s="337" t="s">
        <v>186</v>
      </c>
      <c r="E222" s="337" t="s">
        <v>186</v>
      </c>
      <c r="F222" s="337" t="s">
        <v>186</v>
      </c>
      <c r="G222" s="337" t="s">
        <v>185</v>
      </c>
      <c r="H222" s="337" t="s">
        <v>186</v>
      </c>
      <c r="I222" s="337" t="s">
        <v>185</v>
      </c>
      <c r="J222" s="337" t="s">
        <v>186</v>
      </c>
    </row>
    <row r="223" spans="1:10" s="14" customFormat="1" ht="14.25" customHeight="1" x14ac:dyDescent="0.25">
      <c r="A223" s="337" t="s">
        <v>65</v>
      </c>
      <c r="B223" s="336" t="s">
        <v>410</v>
      </c>
      <c r="C223" s="337" t="s">
        <v>186</v>
      </c>
      <c r="D223" s="337" t="s">
        <v>186</v>
      </c>
      <c r="E223" s="337" t="s">
        <v>186</v>
      </c>
      <c r="F223" s="337" t="s">
        <v>186</v>
      </c>
      <c r="G223" s="337" t="s">
        <v>186</v>
      </c>
      <c r="H223" s="337" t="s">
        <v>186</v>
      </c>
      <c r="I223" s="337" t="s">
        <v>186</v>
      </c>
      <c r="J223" s="337" t="s">
        <v>186</v>
      </c>
    </row>
    <row r="224" spans="1:10" s="14" customFormat="1" ht="14.25" customHeight="1" x14ac:dyDescent="0.25">
      <c r="A224" s="337" t="s">
        <v>65</v>
      </c>
      <c r="B224" s="336" t="s">
        <v>266</v>
      </c>
      <c r="C224" s="337" t="s">
        <v>186</v>
      </c>
      <c r="D224" s="337" t="s">
        <v>186</v>
      </c>
      <c r="E224" s="337" t="s">
        <v>186</v>
      </c>
      <c r="F224" s="337" t="s">
        <v>186</v>
      </c>
      <c r="G224" s="337" t="s">
        <v>186</v>
      </c>
      <c r="H224" s="337" t="s">
        <v>186</v>
      </c>
      <c r="I224" s="337" t="s">
        <v>185</v>
      </c>
      <c r="J224" s="337" t="s">
        <v>186</v>
      </c>
    </row>
    <row r="225" spans="1:10" s="14" customFormat="1" ht="14.25" customHeight="1" x14ac:dyDescent="0.25">
      <c r="A225" s="337" t="s">
        <v>67</v>
      </c>
      <c r="B225" s="336" t="s">
        <v>411</v>
      </c>
      <c r="C225" s="337" t="s">
        <v>186</v>
      </c>
      <c r="D225" s="337" t="s">
        <v>186</v>
      </c>
      <c r="E225" s="337" t="s">
        <v>186</v>
      </c>
      <c r="F225" s="337" t="s">
        <v>186</v>
      </c>
      <c r="G225" s="337" t="s">
        <v>186</v>
      </c>
      <c r="H225" s="337" t="s">
        <v>186</v>
      </c>
      <c r="I225" s="337" t="s">
        <v>186</v>
      </c>
      <c r="J225" s="337" t="s">
        <v>186</v>
      </c>
    </row>
    <row r="226" spans="1:10" s="14" customFormat="1" ht="14.25" customHeight="1" x14ac:dyDescent="0.25">
      <c r="A226" s="337" t="s">
        <v>67</v>
      </c>
      <c r="B226" s="336" t="s">
        <v>267</v>
      </c>
      <c r="C226" s="337" t="s">
        <v>186</v>
      </c>
      <c r="D226" s="337" t="s">
        <v>186</v>
      </c>
      <c r="E226" s="337" t="s">
        <v>186</v>
      </c>
      <c r="F226" s="337" t="s">
        <v>186</v>
      </c>
      <c r="G226" s="337" t="s">
        <v>185</v>
      </c>
      <c r="H226" s="337" t="s">
        <v>186</v>
      </c>
      <c r="I226" s="337" t="s">
        <v>186</v>
      </c>
      <c r="J226" s="337" t="s">
        <v>186</v>
      </c>
    </row>
    <row r="227" spans="1:10" s="14" customFormat="1" ht="14.25" customHeight="1" x14ac:dyDescent="0.25">
      <c r="A227" s="337" t="s">
        <v>67</v>
      </c>
      <c r="B227" s="336" t="s">
        <v>268</v>
      </c>
      <c r="C227" s="337" t="s">
        <v>186</v>
      </c>
      <c r="D227" s="337" t="s">
        <v>186</v>
      </c>
      <c r="E227" s="337" t="s">
        <v>186</v>
      </c>
      <c r="F227" s="337" t="s">
        <v>186</v>
      </c>
      <c r="G227" s="337" t="s">
        <v>185</v>
      </c>
      <c r="H227" s="337" t="s">
        <v>186</v>
      </c>
      <c r="I227" s="337" t="s">
        <v>186</v>
      </c>
      <c r="J227" s="337" t="s">
        <v>186</v>
      </c>
    </row>
    <row r="228" spans="1:10" s="14" customFormat="1" ht="14.25" customHeight="1" x14ac:dyDescent="0.25">
      <c r="A228" s="337" t="s">
        <v>67</v>
      </c>
      <c r="B228" s="336" t="s">
        <v>269</v>
      </c>
      <c r="C228" s="337" t="s">
        <v>186</v>
      </c>
      <c r="D228" s="337" t="s">
        <v>186</v>
      </c>
      <c r="E228" s="337" t="s">
        <v>186</v>
      </c>
      <c r="F228" s="337" t="s">
        <v>186</v>
      </c>
      <c r="G228" s="337" t="s">
        <v>186</v>
      </c>
      <c r="H228" s="337" t="s">
        <v>186</v>
      </c>
      <c r="I228" s="337" t="s">
        <v>186</v>
      </c>
      <c r="J228" s="337" t="s">
        <v>186</v>
      </c>
    </row>
    <row r="229" spans="1:10" s="14" customFormat="1" ht="14.25" customHeight="1" x14ac:dyDescent="0.25">
      <c r="A229" s="337" t="s">
        <v>67</v>
      </c>
      <c r="B229" s="336" t="s">
        <v>270</v>
      </c>
      <c r="C229" s="337" t="s">
        <v>186</v>
      </c>
      <c r="D229" s="337" t="s">
        <v>186</v>
      </c>
      <c r="E229" s="337" t="s">
        <v>185</v>
      </c>
      <c r="F229" s="337" t="s">
        <v>186</v>
      </c>
      <c r="G229" s="337" t="s">
        <v>185</v>
      </c>
      <c r="H229" s="337" t="s">
        <v>186</v>
      </c>
      <c r="I229" s="337" t="s">
        <v>186</v>
      </c>
      <c r="J229" s="337" t="s">
        <v>185</v>
      </c>
    </row>
    <row r="230" spans="1:10" s="14" customFormat="1" ht="14.25" customHeight="1" x14ac:dyDescent="0.25">
      <c r="A230" s="337" t="s">
        <v>67</v>
      </c>
      <c r="B230" s="336" t="s">
        <v>412</v>
      </c>
      <c r="C230" s="337" t="s">
        <v>186</v>
      </c>
      <c r="D230" s="337" t="s">
        <v>186</v>
      </c>
      <c r="E230" s="337" t="s">
        <v>186</v>
      </c>
      <c r="F230" s="337" t="s">
        <v>186</v>
      </c>
      <c r="G230" s="337" t="s">
        <v>185</v>
      </c>
      <c r="H230" s="337" t="s">
        <v>186</v>
      </c>
      <c r="I230" s="337" t="s">
        <v>186</v>
      </c>
      <c r="J230" s="337" t="s">
        <v>186</v>
      </c>
    </row>
    <row r="231" spans="1:10" s="14" customFormat="1" ht="14.25" customHeight="1" x14ac:dyDescent="0.25">
      <c r="A231" s="337" t="s">
        <v>67</v>
      </c>
      <c r="B231" s="336" t="s">
        <v>413</v>
      </c>
      <c r="C231" s="337" t="s">
        <v>186</v>
      </c>
      <c r="D231" s="337" t="s">
        <v>186</v>
      </c>
      <c r="E231" s="337" t="s">
        <v>185</v>
      </c>
      <c r="F231" s="337" t="s">
        <v>186</v>
      </c>
      <c r="G231" s="337" t="s">
        <v>186</v>
      </c>
      <c r="H231" s="337" t="s">
        <v>186</v>
      </c>
      <c r="I231" s="337" t="s">
        <v>186</v>
      </c>
      <c r="J231" s="337" t="s">
        <v>186</v>
      </c>
    </row>
    <row r="232" spans="1:10" s="14" customFormat="1" ht="14.25" customHeight="1" x14ac:dyDescent="0.25">
      <c r="A232" s="337" t="s">
        <v>69</v>
      </c>
      <c r="B232" s="336" t="s">
        <v>414</v>
      </c>
      <c r="C232" s="337" t="s">
        <v>186</v>
      </c>
      <c r="D232" s="337" t="s">
        <v>186</v>
      </c>
      <c r="E232" s="337" t="s">
        <v>186</v>
      </c>
      <c r="F232" s="337" t="s">
        <v>186</v>
      </c>
      <c r="G232" s="337" t="s">
        <v>186</v>
      </c>
      <c r="H232" s="337" t="s">
        <v>186</v>
      </c>
      <c r="I232" s="337" t="s">
        <v>186</v>
      </c>
      <c r="J232" s="337" t="s">
        <v>186</v>
      </c>
    </row>
    <row r="233" spans="1:10" s="14" customFormat="1" ht="14.25" customHeight="1" x14ac:dyDescent="0.25">
      <c r="A233" s="337" t="s">
        <v>71</v>
      </c>
      <c r="B233" s="336" t="s">
        <v>271</v>
      </c>
      <c r="C233" s="337" t="s">
        <v>186</v>
      </c>
      <c r="D233" s="337" t="s">
        <v>186</v>
      </c>
      <c r="E233" s="337" t="s">
        <v>186</v>
      </c>
      <c r="F233" s="337" t="s">
        <v>186</v>
      </c>
      <c r="G233" s="337" t="s">
        <v>186</v>
      </c>
      <c r="H233" s="337" t="s">
        <v>186</v>
      </c>
      <c r="I233" s="337" t="s">
        <v>186</v>
      </c>
      <c r="J233" s="337" t="s">
        <v>186</v>
      </c>
    </row>
    <row r="234" spans="1:10" s="14" customFormat="1" ht="14.25" customHeight="1" x14ac:dyDescent="0.25">
      <c r="A234" s="337" t="s">
        <v>71</v>
      </c>
      <c r="B234" s="336" t="s">
        <v>415</v>
      </c>
      <c r="C234" s="337" t="s">
        <v>186</v>
      </c>
      <c r="D234" s="337" t="s">
        <v>186</v>
      </c>
      <c r="E234" s="337" t="s">
        <v>185</v>
      </c>
      <c r="F234" s="337" t="s">
        <v>186</v>
      </c>
      <c r="G234" s="337" t="s">
        <v>186</v>
      </c>
      <c r="H234" s="337" t="s">
        <v>185</v>
      </c>
      <c r="I234" s="337" t="s">
        <v>186</v>
      </c>
      <c r="J234" s="337" t="s">
        <v>186</v>
      </c>
    </row>
    <row r="235" spans="1:10" s="14" customFormat="1" ht="14.25" customHeight="1" x14ac:dyDescent="0.25">
      <c r="A235" s="337" t="s">
        <v>73</v>
      </c>
      <c r="B235" s="336" t="s">
        <v>416</v>
      </c>
      <c r="C235" s="337" t="s">
        <v>186</v>
      </c>
      <c r="D235" s="337" t="s">
        <v>186</v>
      </c>
      <c r="E235" s="337" t="s">
        <v>186</v>
      </c>
      <c r="F235" s="337" t="s">
        <v>186</v>
      </c>
      <c r="G235" s="337" t="s">
        <v>186</v>
      </c>
      <c r="H235" s="337" t="s">
        <v>186</v>
      </c>
      <c r="I235" s="337" t="s">
        <v>186</v>
      </c>
      <c r="J235" s="337" t="s">
        <v>186</v>
      </c>
    </row>
    <row r="236" spans="1:10" s="14" customFormat="1" ht="14.25" customHeight="1" x14ac:dyDescent="0.25">
      <c r="A236" s="337" t="s">
        <v>73</v>
      </c>
      <c r="B236" s="336" t="s">
        <v>272</v>
      </c>
      <c r="C236" s="337" t="s">
        <v>186</v>
      </c>
      <c r="D236" s="337" t="s">
        <v>186</v>
      </c>
      <c r="E236" s="337" t="s">
        <v>186</v>
      </c>
      <c r="F236" s="337" t="s">
        <v>186</v>
      </c>
      <c r="G236" s="337" t="s">
        <v>186</v>
      </c>
      <c r="H236" s="337" t="s">
        <v>186</v>
      </c>
      <c r="I236" s="337" t="s">
        <v>186</v>
      </c>
      <c r="J236" s="337" t="s">
        <v>186</v>
      </c>
    </row>
    <row r="237" spans="1:10" s="14" customFormat="1" ht="14.25" customHeight="1" x14ac:dyDescent="0.25">
      <c r="A237" s="337" t="s">
        <v>73</v>
      </c>
      <c r="B237" s="336" t="s">
        <v>273</v>
      </c>
      <c r="C237" s="337" t="s">
        <v>186</v>
      </c>
      <c r="D237" s="337" t="s">
        <v>186</v>
      </c>
      <c r="E237" s="337" t="s">
        <v>186</v>
      </c>
      <c r="F237" s="337" t="s">
        <v>186</v>
      </c>
      <c r="G237" s="337" t="s">
        <v>186</v>
      </c>
      <c r="H237" s="337" t="s">
        <v>186</v>
      </c>
      <c r="I237" s="337" t="s">
        <v>186</v>
      </c>
      <c r="J237" s="337" t="s">
        <v>186</v>
      </c>
    </row>
    <row r="238" spans="1:10" s="14" customFormat="1" ht="14.25" customHeight="1" x14ac:dyDescent="0.25">
      <c r="A238" s="337" t="s">
        <v>73</v>
      </c>
      <c r="B238" s="336" t="s">
        <v>274</v>
      </c>
      <c r="C238" s="337" t="s">
        <v>186</v>
      </c>
      <c r="D238" s="337" t="s">
        <v>186</v>
      </c>
      <c r="E238" s="337" t="s">
        <v>186</v>
      </c>
      <c r="F238" s="337" t="s">
        <v>186</v>
      </c>
      <c r="G238" s="337" t="s">
        <v>186</v>
      </c>
      <c r="H238" s="337" t="s">
        <v>186</v>
      </c>
      <c r="I238" s="337" t="s">
        <v>186</v>
      </c>
      <c r="J238" s="337" t="s">
        <v>186</v>
      </c>
    </row>
    <row r="239" spans="1:10" s="14" customFormat="1" ht="14.25" customHeight="1" x14ac:dyDescent="0.25">
      <c r="A239" s="337" t="s">
        <v>73</v>
      </c>
      <c r="B239" s="336" t="s">
        <v>275</v>
      </c>
      <c r="C239" s="337" t="s">
        <v>186</v>
      </c>
      <c r="D239" s="337" t="s">
        <v>186</v>
      </c>
      <c r="E239" s="337" t="s">
        <v>186</v>
      </c>
      <c r="F239" s="337" t="s">
        <v>186</v>
      </c>
      <c r="G239" s="337" t="s">
        <v>186</v>
      </c>
      <c r="H239" s="337" t="s">
        <v>186</v>
      </c>
      <c r="I239" s="337" t="s">
        <v>185</v>
      </c>
      <c r="J239" s="337" t="s">
        <v>186</v>
      </c>
    </row>
    <row r="240" spans="1:10" s="14" customFormat="1" ht="14.25" customHeight="1" x14ac:dyDescent="0.25">
      <c r="A240" s="337" t="s">
        <v>73</v>
      </c>
      <c r="B240" s="336" t="s">
        <v>417</v>
      </c>
      <c r="C240" s="337" t="s">
        <v>186</v>
      </c>
      <c r="D240" s="337" t="s">
        <v>186</v>
      </c>
      <c r="E240" s="337" t="s">
        <v>186</v>
      </c>
      <c r="F240" s="337" t="s">
        <v>186</v>
      </c>
      <c r="G240" s="337" t="s">
        <v>186</v>
      </c>
      <c r="H240" s="337" t="s">
        <v>186</v>
      </c>
      <c r="I240" s="337" t="s">
        <v>186</v>
      </c>
      <c r="J240" s="337" t="s">
        <v>186</v>
      </c>
    </row>
    <row r="241" spans="1:10" s="14" customFormat="1" ht="14.25" customHeight="1" x14ac:dyDescent="0.25">
      <c r="A241" s="337" t="s">
        <v>73</v>
      </c>
      <c r="B241" s="336" t="s">
        <v>418</v>
      </c>
      <c r="C241" s="337" t="s">
        <v>186</v>
      </c>
      <c r="D241" s="337" t="s">
        <v>186</v>
      </c>
      <c r="E241" s="337" t="s">
        <v>186</v>
      </c>
      <c r="F241" s="337" t="s">
        <v>186</v>
      </c>
      <c r="G241" s="337" t="s">
        <v>186</v>
      </c>
      <c r="H241" s="337" t="s">
        <v>186</v>
      </c>
      <c r="I241" s="337" t="s">
        <v>186</v>
      </c>
      <c r="J241" s="337" t="s">
        <v>186</v>
      </c>
    </row>
    <row r="242" spans="1:10" s="14" customFormat="1" ht="14.25" customHeight="1" x14ac:dyDescent="0.25">
      <c r="A242" s="337" t="s">
        <v>73</v>
      </c>
      <c r="B242" s="336" t="s">
        <v>276</v>
      </c>
      <c r="C242" s="337" t="s">
        <v>186</v>
      </c>
      <c r="D242" s="337" t="s">
        <v>186</v>
      </c>
      <c r="E242" s="337" t="s">
        <v>186</v>
      </c>
      <c r="F242" s="337" t="s">
        <v>186</v>
      </c>
      <c r="G242" s="337" t="s">
        <v>185</v>
      </c>
      <c r="H242" s="337" t="s">
        <v>186</v>
      </c>
      <c r="I242" s="337" t="s">
        <v>186</v>
      </c>
      <c r="J242" s="337" t="s">
        <v>186</v>
      </c>
    </row>
    <row r="243" spans="1:10" s="14" customFormat="1" ht="14.25" customHeight="1" x14ac:dyDescent="0.25">
      <c r="A243" s="337" t="s">
        <v>73</v>
      </c>
      <c r="B243" s="336" t="s">
        <v>277</v>
      </c>
      <c r="C243" s="337" t="s">
        <v>186</v>
      </c>
      <c r="D243" s="337" t="s">
        <v>186</v>
      </c>
      <c r="E243" s="337" t="s">
        <v>186</v>
      </c>
      <c r="F243" s="337" t="s">
        <v>186</v>
      </c>
      <c r="G243" s="337" t="s">
        <v>186</v>
      </c>
      <c r="H243" s="337" t="s">
        <v>186</v>
      </c>
      <c r="I243" s="337" t="s">
        <v>186</v>
      </c>
      <c r="J243" s="337" t="s">
        <v>186</v>
      </c>
    </row>
    <row r="244" spans="1:10" s="14" customFormat="1" ht="14.25" customHeight="1" x14ac:dyDescent="0.25">
      <c r="A244" s="337" t="s">
        <v>75</v>
      </c>
      <c r="B244" s="336" t="s">
        <v>419</v>
      </c>
      <c r="C244" s="337" t="s">
        <v>186</v>
      </c>
      <c r="D244" s="337" t="s">
        <v>186</v>
      </c>
      <c r="E244" s="337" t="s">
        <v>186</v>
      </c>
      <c r="F244" s="337" t="s">
        <v>186</v>
      </c>
      <c r="G244" s="337" t="s">
        <v>186</v>
      </c>
      <c r="H244" s="337" t="s">
        <v>186</v>
      </c>
      <c r="I244" s="337" t="s">
        <v>185</v>
      </c>
      <c r="J244" s="337" t="s">
        <v>186</v>
      </c>
    </row>
    <row r="245" spans="1:10" s="14" customFormat="1" ht="14.25" customHeight="1" x14ac:dyDescent="0.25">
      <c r="A245" s="337" t="s">
        <v>77</v>
      </c>
      <c r="B245" s="336" t="s">
        <v>420</v>
      </c>
      <c r="C245" s="337" t="s">
        <v>186</v>
      </c>
      <c r="D245" s="337" t="s">
        <v>186</v>
      </c>
      <c r="E245" s="337" t="s">
        <v>186</v>
      </c>
      <c r="F245" s="337" t="s">
        <v>186</v>
      </c>
      <c r="G245" s="337" t="s">
        <v>186</v>
      </c>
      <c r="H245" s="337" t="s">
        <v>186</v>
      </c>
      <c r="I245" s="337" t="s">
        <v>186</v>
      </c>
      <c r="J245" s="337" t="s">
        <v>186</v>
      </c>
    </row>
    <row r="246" spans="1:10" s="14" customFormat="1" ht="14.25" customHeight="1" x14ac:dyDescent="0.25">
      <c r="A246" s="337" t="s">
        <v>77</v>
      </c>
      <c r="B246" s="336" t="s">
        <v>242</v>
      </c>
      <c r="C246" s="337" t="s">
        <v>186</v>
      </c>
      <c r="D246" s="337" t="s">
        <v>186</v>
      </c>
      <c r="E246" s="337" t="s">
        <v>185</v>
      </c>
      <c r="F246" s="337" t="s">
        <v>186</v>
      </c>
      <c r="G246" s="337" t="s">
        <v>186</v>
      </c>
      <c r="H246" s="337" t="s">
        <v>186</v>
      </c>
      <c r="I246" s="337" t="s">
        <v>186</v>
      </c>
      <c r="J246" s="337" t="s">
        <v>186</v>
      </c>
    </row>
    <row r="247" spans="1:10" s="14" customFormat="1" ht="14.25" customHeight="1" x14ac:dyDescent="0.25">
      <c r="A247" s="337" t="s">
        <v>77</v>
      </c>
      <c r="B247" s="336" t="s">
        <v>421</v>
      </c>
      <c r="C247" s="337" t="s">
        <v>186</v>
      </c>
      <c r="D247" s="337" t="s">
        <v>186</v>
      </c>
      <c r="E247" s="337" t="s">
        <v>185</v>
      </c>
      <c r="F247" s="337" t="s">
        <v>186</v>
      </c>
      <c r="G247" s="337" t="s">
        <v>186</v>
      </c>
      <c r="H247" s="337" t="s">
        <v>185</v>
      </c>
      <c r="I247" s="337" t="s">
        <v>186</v>
      </c>
      <c r="J247" s="337" t="s">
        <v>186</v>
      </c>
    </row>
    <row r="248" spans="1:10" s="14" customFormat="1" ht="14.25" customHeight="1" x14ac:dyDescent="0.25">
      <c r="A248" s="337" t="s">
        <v>77</v>
      </c>
      <c r="B248" s="336" t="s">
        <v>422</v>
      </c>
      <c r="C248" s="337" t="s">
        <v>185</v>
      </c>
      <c r="D248" s="337" t="s">
        <v>186</v>
      </c>
      <c r="E248" s="337" t="s">
        <v>186</v>
      </c>
      <c r="F248" s="337" t="s">
        <v>186</v>
      </c>
      <c r="G248" s="337" t="s">
        <v>186</v>
      </c>
      <c r="H248" s="337" t="s">
        <v>186</v>
      </c>
      <c r="I248" s="337" t="s">
        <v>186</v>
      </c>
      <c r="J248" s="337" t="s">
        <v>186</v>
      </c>
    </row>
    <row r="249" spans="1:10" s="14" customFormat="1" ht="14.25" customHeight="1" x14ac:dyDescent="0.25">
      <c r="A249" s="337" t="s">
        <v>77</v>
      </c>
      <c r="B249" s="336" t="s">
        <v>423</v>
      </c>
      <c r="C249" s="337" t="s">
        <v>186</v>
      </c>
      <c r="D249" s="337" t="s">
        <v>186</v>
      </c>
      <c r="E249" s="337" t="s">
        <v>186</v>
      </c>
      <c r="F249" s="337" t="s">
        <v>186</v>
      </c>
      <c r="G249" s="337" t="s">
        <v>186</v>
      </c>
      <c r="H249" s="337" t="s">
        <v>186</v>
      </c>
      <c r="I249" s="337" t="s">
        <v>186</v>
      </c>
      <c r="J249" s="337" t="s">
        <v>186</v>
      </c>
    </row>
    <row r="250" spans="1:10" s="14" customFormat="1" ht="14.25" customHeight="1" x14ac:dyDescent="0.25">
      <c r="A250" s="337" t="s">
        <v>77</v>
      </c>
      <c r="B250" s="336" t="s">
        <v>424</v>
      </c>
      <c r="C250" s="337" t="s">
        <v>186</v>
      </c>
      <c r="D250" s="337" t="s">
        <v>186</v>
      </c>
      <c r="E250" s="337" t="s">
        <v>186</v>
      </c>
      <c r="F250" s="337" t="s">
        <v>186</v>
      </c>
      <c r="G250" s="337" t="s">
        <v>186</v>
      </c>
      <c r="H250" s="337" t="s">
        <v>186</v>
      </c>
      <c r="I250" s="337" t="s">
        <v>186</v>
      </c>
      <c r="J250" s="337" t="s">
        <v>186</v>
      </c>
    </row>
    <row r="251" spans="1:10" s="14" customFormat="1" ht="14.25" customHeight="1" x14ac:dyDescent="0.25">
      <c r="A251" s="337" t="s">
        <v>77</v>
      </c>
      <c r="B251" s="336" t="s">
        <v>425</v>
      </c>
      <c r="C251" s="337" t="s">
        <v>186</v>
      </c>
      <c r="D251" s="337" t="s">
        <v>186</v>
      </c>
      <c r="E251" s="337" t="s">
        <v>186</v>
      </c>
      <c r="F251" s="337" t="s">
        <v>186</v>
      </c>
      <c r="G251" s="337" t="s">
        <v>186</v>
      </c>
      <c r="H251" s="337" t="s">
        <v>186</v>
      </c>
      <c r="I251" s="337" t="s">
        <v>186</v>
      </c>
      <c r="J251" s="337" t="s">
        <v>186</v>
      </c>
    </row>
    <row r="252" spans="1:10" s="14" customFormat="1" ht="14.25" customHeight="1" x14ac:dyDescent="0.25">
      <c r="A252" s="337" t="s">
        <v>77</v>
      </c>
      <c r="B252" s="336" t="s">
        <v>426</v>
      </c>
      <c r="C252" s="337" t="s">
        <v>186</v>
      </c>
      <c r="D252" s="337" t="s">
        <v>186</v>
      </c>
      <c r="E252" s="337" t="s">
        <v>186</v>
      </c>
      <c r="F252" s="337" t="s">
        <v>186</v>
      </c>
      <c r="G252" s="337" t="s">
        <v>186</v>
      </c>
      <c r="H252" s="337" t="s">
        <v>186</v>
      </c>
      <c r="I252" s="337" t="s">
        <v>186</v>
      </c>
      <c r="J252" s="337" t="s">
        <v>186</v>
      </c>
    </row>
    <row r="253" spans="1:10" s="14" customFormat="1" ht="14.25" customHeight="1" x14ac:dyDescent="0.25">
      <c r="A253" s="337" t="s">
        <v>77</v>
      </c>
      <c r="B253" s="336" t="s">
        <v>427</v>
      </c>
      <c r="C253" s="337" t="s">
        <v>186</v>
      </c>
      <c r="D253" s="337" t="s">
        <v>186</v>
      </c>
      <c r="E253" s="337" t="s">
        <v>186</v>
      </c>
      <c r="F253" s="337" t="s">
        <v>186</v>
      </c>
      <c r="G253" s="337" t="s">
        <v>186</v>
      </c>
      <c r="H253" s="337" t="s">
        <v>186</v>
      </c>
      <c r="I253" s="337" t="s">
        <v>186</v>
      </c>
      <c r="J253" s="337" t="s">
        <v>186</v>
      </c>
    </row>
    <row r="254" spans="1:10" s="14" customFormat="1" ht="14.25" customHeight="1" x14ac:dyDescent="0.25">
      <c r="A254" s="337" t="s">
        <v>78</v>
      </c>
      <c r="B254" s="336" t="s">
        <v>428</v>
      </c>
      <c r="C254" s="337" t="s">
        <v>186</v>
      </c>
      <c r="D254" s="337" t="s">
        <v>186</v>
      </c>
      <c r="E254" s="337" t="s">
        <v>186</v>
      </c>
      <c r="F254" s="337" t="s">
        <v>186</v>
      </c>
      <c r="G254" s="337" t="s">
        <v>185</v>
      </c>
      <c r="H254" s="337" t="s">
        <v>186</v>
      </c>
      <c r="I254" s="337" t="s">
        <v>186</v>
      </c>
      <c r="J254" s="337" t="s">
        <v>186</v>
      </c>
    </row>
    <row r="255" spans="1:10" s="14" customFormat="1" ht="14.25" customHeight="1" x14ac:dyDescent="0.25">
      <c r="A255" s="337" t="s">
        <v>78</v>
      </c>
      <c r="B255" s="336" t="s">
        <v>278</v>
      </c>
      <c r="C255" s="337" t="s">
        <v>186</v>
      </c>
      <c r="D255" s="337" t="s">
        <v>186</v>
      </c>
      <c r="E255" s="337" t="s">
        <v>186</v>
      </c>
      <c r="F255" s="337" t="s">
        <v>186</v>
      </c>
      <c r="G255" s="337" t="s">
        <v>186</v>
      </c>
      <c r="H255" s="337" t="s">
        <v>186</v>
      </c>
      <c r="I255" s="337" t="s">
        <v>186</v>
      </c>
      <c r="J255" s="337" t="s">
        <v>186</v>
      </c>
    </row>
    <row r="256" spans="1:10" s="14" customFormat="1" ht="14.25" customHeight="1" x14ac:dyDescent="0.25">
      <c r="A256" s="337" t="s">
        <v>78</v>
      </c>
      <c r="B256" s="336" t="s">
        <v>279</v>
      </c>
      <c r="C256" s="337" t="s">
        <v>186</v>
      </c>
      <c r="D256" s="337" t="s">
        <v>186</v>
      </c>
      <c r="E256" s="337" t="s">
        <v>186</v>
      </c>
      <c r="F256" s="337" t="s">
        <v>186</v>
      </c>
      <c r="G256" s="337" t="s">
        <v>186</v>
      </c>
      <c r="H256" s="337" t="s">
        <v>186</v>
      </c>
      <c r="I256" s="337" t="s">
        <v>186</v>
      </c>
      <c r="J256" s="337" t="s">
        <v>186</v>
      </c>
    </row>
    <row r="257" spans="1:10" s="14" customFormat="1" ht="14.25" customHeight="1" x14ac:dyDescent="0.25">
      <c r="A257" s="337" t="s">
        <v>78</v>
      </c>
      <c r="B257" s="336" t="s">
        <v>429</v>
      </c>
      <c r="C257" s="337" t="s">
        <v>186</v>
      </c>
      <c r="D257" s="337" t="s">
        <v>186</v>
      </c>
      <c r="E257" s="337" t="s">
        <v>186</v>
      </c>
      <c r="F257" s="337" t="s">
        <v>186</v>
      </c>
      <c r="G257" s="337" t="s">
        <v>186</v>
      </c>
      <c r="H257" s="337" t="s">
        <v>186</v>
      </c>
      <c r="I257" s="337" t="s">
        <v>185</v>
      </c>
      <c r="J257" s="337" t="s">
        <v>186</v>
      </c>
    </row>
    <row r="258" spans="1:10" s="14" customFormat="1" ht="14.25" customHeight="1" x14ac:dyDescent="0.25">
      <c r="A258" s="337" t="s">
        <v>78</v>
      </c>
      <c r="B258" s="336" t="s">
        <v>471</v>
      </c>
      <c r="C258" s="337" t="s">
        <v>186</v>
      </c>
      <c r="D258" s="337" t="s">
        <v>186</v>
      </c>
      <c r="E258" s="337" t="s">
        <v>186</v>
      </c>
      <c r="F258" s="337" t="s">
        <v>186</v>
      </c>
      <c r="G258" s="337" t="s">
        <v>186</v>
      </c>
      <c r="H258" s="337" t="s">
        <v>186</v>
      </c>
      <c r="I258" s="337" t="s">
        <v>186</v>
      </c>
      <c r="J258" s="337" t="s">
        <v>186</v>
      </c>
    </row>
    <row r="259" spans="1:10" s="14" customFormat="1" ht="14.25" customHeight="1" x14ac:dyDescent="0.25">
      <c r="A259" s="337" t="s">
        <v>78</v>
      </c>
      <c r="B259" s="336" t="s">
        <v>430</v>
      </c>
      <c r="C259" s="337" t="s">
        <v>186</v>
      </c>
      <c r="D259" s="337" t="s">
        <v>186</v>
      </c>
      <c r="E259" s="337" t="s">
        <v>186</v>
      </c>
      <c r="F259" s="337" t="s">
        <v>186</v>
      </c>
      <c r="G259" s="337" t="s">
        <v>185</v>
      </c>
      <c r="H259" s="337" t="s">
        <v>186</v>
      </c>
      <c r="I259" s="337" t="s">
        <v>186</v>
      </c>
      <c r="J259" s="337" t="s">
        <v>186</v>
      </c>
    </row>
    <row r="260" spans="1:10" s="14" customFormat="1" ht="14.25" customHeight="1" x14ac:dyDescent="0.25">
      <c r="A260" s="337" t="s">
        <v>78</v>
      </c>
      <c r="B260" s="336" t="s">
        <v>431</v>
      </c>
      <c r="C260" s="337" t="s">
        <v>186</v>
      </c>
      <c r="D260" s="337" t="s">
        <v>185</v>
      </c>
      <c r="E260" s="337" t="s">
        <v>185</v>
      </c>
      <c r="F260" s="337" t="s">
        <v>186</v>
      </c>
      <c r="G260" s="337" t="s">
        <v>185</v>
      </c>
      <c r="H260" s="337" t="s">
        <v>186</v>
      </c>
      <c r="I260" s="337" t="s">
        <v>186</v>
      </c>
      <c r="J260" s="337" t="s">
        <v>186</v>
      </c>
    </row>
    <row r="261" spans="1:10" s="14" customFormat="1" ht="14.25" customHeight="1" x14ac:dyDescent="0.25">
      <c r="A261" s="337" t="s">
        <v>80</v>
      </c>
      <c r="B261" s="336" t="s">
        <v>432</v>
      </c>
      <c r="C261" s="337" t="s">
        <v>185</v>
      </c>
      <c r="D261" s="337" t="s">
        <v>185</v>
      </c>
      <c r="E261" s="337" t="s">
        <v>185</v>
      </c>
      <c r="F261" s="337" t="s">
        <v>186</v>
      </c>
      <c r="G261" s="337" t="s">
        <v>185</v>
      </c>
      <c r="H261" s="337" t="s">
        <v>185</v>
      </c>
      <c r="I261" s="337" t="s">
        <v>185</v>
      </c>
      <c r="J261" s="337" t="s">
        <v>186</v>
      </c>
    </row>
    <row r="262" spans="1:10" s="14" customFormat="1" ht="14.25" customHeight="1" x14ac:dyDescent="0.25">
      <c r="A262" s="337" t="s">
        <v>80</v>
      </c>
      <c r="B262" s="336" t="s">
        <v>433</v>
      </c>
      <c r="C262" s="337" t="s">
        <v>186</v>
      </c>
      <c r="D262" s="337" t="s">
        <v>185</v>
      </c>
      <c r="E262" s="337" t="s">
        <v>186</v>
      </c>
      <c r="F262" s="337" t="s">
        <v>185</v>
      </c>
      <c r="G262" s="337" t="s">
        <v>185</v>
      </c>
      <c r="H262" s="337" t="s">
        <v>185</v>
      </c>
      <c r="I262" s="337" t="s">
        <v>186</v>
      </c>
      <c r="J262" s="337" t="s">
        <v>186</v>
      </c>
    </row>
    <row r="263" spans="1:10" s="14" customFormat="1" ht="14.25" customHeight="1" x14ac:dyDescent="0.25">
      <c r="A263" s="337" t="s">
        <v>80</v>
      </c>
      <c r="B263" s="336" t="s">
        <v>434</v>
      </c>
      <c r="C263" s="337" t="s">
        <v>186</v>
      </c>
      <c r="D263" s="337" t="s">
        <v>185</v>
      </c>
      <c r="E263" s="337" t="s">
        <v>186</v>
      </c>
      <c r="F263" s="337" t="s">
        <v>186</v>
      </c>
      <c r="G263" s="337" t="s">
        <v>185</v>
      </c>
      <c r="H263" s="337" t="s">
        <v>185</v>
      </c>
      <c r="I263" s="337" t="s">
        <v>186</v>
      </c>
      <c r="J263" s="337" t="s">
        <v>186</v>
      </c>
    </row>
    <row r="264" spans="1:10" s="14" customFormat="1" ht="14.25" customHeight="1" x14ac:dyDescent="0.25">
      <c r="A264" s="337" t="s">
        <v>82</v>
      </c>
      <c r="B264" s="336" t="s">
        <v>435</v>
      </c>
      <c r="C264" s="337" t="s">
        <v>186</v>
      </c>
      <c r="D264" s="337" t="s">
        <v>186</v>
      </c>
      <c r="E264" s="337" t="s">
        <v>186</v>
      </c>
      <c r="F264" s="337" t="s">
        <v>186</v>
      </c>
      <c r="G264" s="337" t="s">
        <v>186</v>
      </c>
      <c r="H264" s="337" t="s">
        <v>186</v>
      </c>
      <c r="I264" s="337" t="s">
        <v>186</v>
      </c>
      <c r="J264" s="337" t="s">
        <v>186</v>
      </c>
    </row>
    <row r="265" spans="1:10" s="14" customFormat="1" ht="14.25" customHeight="1" x14ac:dyDescent="0.25">
      <c r="A265" s="337" t="s">
        <v>84</v>
      </c>
      <c r="B265" s="336" t="s">
        <v>436</v>
      </c>
      <c r="C265" s="337" t="s">
        <v>186</v>
      </c>
      <c r="D265" s="337" t="s">
        <v>186</v>
      </c>
      <c r="E265" s="337" t="s">
        <v>186</v>
      </c>
      <c r="F265" s="337" t="s">
        <v>186</v>
      </c>
      <c r="G265" s="337" t="s">
        <v>186</v>
      </c>
      <c r="H265" s="337" t="s">
        <v>185</v>
      </c>
      <c r="I265" s="337" t="s">
        <v>186</v>
      </c>
      <c r="J265" s="337" t="s">
        <v>186</v>
      </c>
    </row>
    <row r="266" spans="1:10" s="14" customFormat="1" ht="14.25" customHeight="1" x14ac:dyDescent="0.25">
      <c r="A266" s="337" t="s">
        <v>84</v>
      </c>
      <c r="B266" s="336" t="s">
        <v>437</v>
      </c>
      <c r="C266" s="337" t="s">
        <v>186</v>
      </c>
      <c r="D266" s="337" t="s">
        <v>186</v>
      </c>
      <c r="E266" s="337" t="s">
        <v>186</v>
      </c>
      <c r="F266" s="337" t="s">
        <v>186</v>
      </c>
      <c r="G266" s="337" t="s">
        <v>186</v>
      </c>
      <c r="H266" s="337" t="s">
        <v>186</v>
      </c>
      <c r="I266" s="337" t="s">
        <v>186</v>
      </c>
      <c r="J266" s="337" t="s">
        <v>186</v>
      </c>
    </row>
    <row r="267" spans="1:10" s="14" customFormat="1" ht="14.25" customHeight="1" x14ac:dyDescent="0.25">
      <c r="A267" s="337" t="s">
        <v>84</v>
      </c>
      <c r="B267" s="336" t="s">
        <v>438</v>
      </c>
      <c r="C267" s="337" t="s">
        <v>186</v>
      </c>
      <c r="D267" s="337" t="s">
        <v>186</v>
      </c>
      <c r="E267" s="337" t="s">
        <v>186</v>
      </c>
      <c r="F267" s="337" t="s">
        <v>186</v>
      </c>
      <c r="G267" s="337" t="s">
        <v>185</v>
      </c>
      <c r="H267" s="337" t="s">
        <v>186</v>
      </c>
      <c r="I267" s="337" t="s">
        <v>186</v>
      </c>
      <c r="J267" s="337" t="s">
        <v>186</v>
      </c>
    </row>
    <row r="268" spans="1:10" s="14" customFormat="1" ht="14.25" customHeight="1" x14ac:dyDescent="0.25">
      <c r="A268" s="337" t="s">
        <v>86</v>
      </c>
      <c r="B268" s="336" t="s">
        <v>439</v>
      </c>
      <c r="C268" s="337" t="s">
        <v>186</v>
      </c>
      <c r="D268" s="337" t="s">
        <v>186</v>
      </c>
      <c r="E268" s="337" t="s">
        <v>186</v>
      </c>
      <c r="F268" s="337" t="s">
        <v>186</v>
      </c>
      <c r="G268" s="337" t="s">
        <v>186</v>
      </c>
      <c r="H268" s="337" t="s">
        <v>186</v>
      </c>
      <c r="I268" s="337" t="s">
        <v>186</v>
      </c>
      <c r="J268" s="337" t="s">
        <v>186</v>
      </c>
    </row>
    <row r="269" spans="1:10" s="14" customFormat="1" ht="14.25" customHeight="1" x14ac:dyDescent="0.25">
      <c r="A269" s="337" t="s">
        <v>86</v>
      </c>
      <c r="B269" s="336" t="s">
        <v>280</v>
      </c>
      <c r="C269" s="337" t="s">
        <v>186</v>
      </c>
      <c r="D269" s="337" t="s">
        <v>186</v>
      </c>
      <c r="E269" s="337" t="s">
        <v>186</v>
      </c>
      <c r="F269" s="337" t="s">
        <v>186</v>
      </c>
      <c r="G269" s="337" t="s">
        <v>186</v>
      </c>
      <c r="H269" s="337" t="s">
        <v>186</v>
      </c>
      <c r="I269" s="337" t="s">
        <v>186</v>
      </c>
      <c r="J269" s="337" t="s">
        <v>186</v>
      </c>
    </row>
    <row r="270" spans="1:10" s="14" customFormat="1" ht="14.25" customHeight="1" x14ac:dyDescent="0.25">
      <c r="A270" s="337" t="s">
        <v>86</v>
      </c>
      <c r="B270" s="336" t="s">
        <v>440</v>
      </c>
      <c r="C270" s="337" t="s">
        <v>186</v>
      </c>
      <c r="D270" s="337" t="s">
        <v>186</v>
      </c>
      <c r="E270" s="337" t="s">
        <v>186</v>
      </c>
      <c r="F270" s="337" t="s">
        <v>186</v>
      </c>
      <c r="G270" s="337" t="s">
        <v>186</v>
      </c>
      <c r="H270" s="337" t="s">
        <v>186</v>
      </c>
      <c r="I270" s="337" t="s">
        <v>185</v>
      </c>
      <c r="J270" s="337" t="s">
        <v>186</v>
      </c>
    </row>
    <row r="271" spans="1:10" s="14" customFormat="1" ht="14.25" customHeight="1" x14ac:dyDescent="0.25">
      <c r="A271" s="337" t="s">
        <v>86</v>
      </c>
      <c r="B271" s="336" t="s">
        <v>281</v>
      </c>
      <c r="C271" s="337" t="s">
        <v>186</v>
      </c>
      <c r="D271" s="337" t="s">
        <v>186</v>
      </c>
      <c r="E271" s="337" t="s">
        <v>186</v>
      </c>
      <c r="F271" s="337" t="s">
        <v>186</v>
      </c>
      <c r="G271" s="337" t="s">
        <v>186</v>
      </c>
      <c r="H271" s="337" t="s">
        <v>186</v>
      </c>
      <c r="I271" s="337" t="s">
        <v>186</v>
      </c>
      <c r="J271" s="337" t="s">
        <v>186</v>
      </c>
    </row>
    <row r="272" spans="1:10" s="14" customFormat="1" ht="14.25" customHeight="1" x14ac:dyDescent="0.25">
      <c r="A272" s="337" t="s">
        <v>86</v>
      </c>
      <c r="B272" s="336" t="s">
        <v>441</v>
      </c>
      <c r="C272" s="337" t="s">
        <v>186</v>
      </c>
      <c r="D272" s="337" t="s">
        <v>186</v>
      </c>
      <c r="E272" s="337" t="s">
        <v>186</v>
      </c>
      <c r="F272" s="337" t="s">
        <v>186</v>
      </c>
      <c r="G272" s="337" t="s">
        <v>186</v>
      </c>
      <c r="H272" s="337" t="s">
        <v>186</v>
      </c>
      <c r="I272" s="337" t="s">
        <v>186</v>
      </c>
      <c r="J272" s="337" t="s">
        <v>186</v>
      </c>
    </row>
    <row r="273" spans="1:10" s="14" customFormat="1" ht="14.25" customHeight="1" x14ac:dyDescent="0.25">
      <c r="A273" s="337" t="s">
        <v>86</v>
      </c>
      <c r="B273" s="336" t="s">
        <v>442</v>
      </c>
      <c r="C273" s="337" t="s">
        <v>186</v>
      </c>
      <c r="D273" s="337" t="s">
        <v>186</v>
      </c>
      <c r="E273" s="337" t="s">
        <v>186</v>
      </c>
      <c r="F273" s="337" t="s">
        <v>186</v>
      </c>
      <c r="G273" s="337" t="s">
        <v>186</v>
      </c>
      <c r="H273" s="337" t="s">
        <v>186</v>
      </c>
      <c r="I273" s="337" t="s">
        <v>186</v>
      </c>
      <c r="J273" s="337" t="s">
        <v>186</v>
      </c>
    </row>
    <row r="274" spans="1:10" s="14" customFormat="1" ht="14.25" customHeight="1" x14ac:dyDescent="0.25">
      <c r="A274" s="337" t="s">
        <v>86</v>
      </c>
      <c r="B274" s="336" t="s">
        <v>443</v>
      </c>
      <c r="C274" s="337" t="s">
        <v>186</v>
      </c>
      <c r="D274" s="337" t="s">
        <v>186</v>
      </c>
      <c r="E274" s="337" t="s">
        <v>186</v>
      </c>
      <c r="F274" s="337" t="s">
        <v>186</v>
      </c>
      <c r="G274" s="337" t="s">
        <v>186</v>
      </c>
      <c r="H274" s="337" t="s">
        <v>186</v>
      </c>
      <c r="I274" s="337" t="s">
        <v>186</v>
      </c>
      <c r="J274" s="337" t="s">
        <v>186</v>
      </c>
    </row>
    <row r="275" spans="1:10" s="14" customFormat="1" ht="14.25" customHeight="1" x14ac:dyDescent="0.25">
      <c r="A275" s="337" t="s">
        <v>86</v>
      </c>
      <c r="B275" s="336" t="s">
        <v>444</v>
      </c>
      <c r="C275" s="337" t="s">
        <v>186</v>
      </c>
      <c r="D275" s="337" t="s">
        <v>186</v>
      </c>
      <c r="E275" s="337" t="s">
        <v>186</v>
      </c>
      <c r="F275" s="337" t="s">
        <v>186</v>
      </c>
      <c r="G275" s="337" t="s">
        <v>186</v>
      </c>
      <c r="H275" s="337" t="s">
        <v>186</v>
      </c>
      <c r="I275" s="337" t="s">
        <v>186</v>
      </c>
      <c r="J275" s="337" t="s">
        <v>186</v>
      </c>
    </row>
    <row r="276" spans="1:10" s="14" customFormat="1" ht="14.25" customHeight="1" x14ac:dyDescent="0.25">
      <c r="A276" s="337" t="s">
        <v>88</v>
      </c>
      <c r="B276" s="336" t="s">
        <v>445</v>
      </c>
      <c r="C276" s="337" t="s">
        <v>186</v>
      </c>
      <c r="D276" s="337" t="s">
        <v>186</v>
      </c>
      <c r="E276" s="337" t="s">
        <v>186</v>
      </c>
      <c r="F276" s="337" t="s">
        <v>186</v>
      </c>
      <c r="G276" s="337" t="s">
        <v>186</v>
      </c>
      <c r="H276" s="337" t="s">
        <v>186</v>
      </c>
      <c r="I276" s="337" t="s">
        <v>186</v>
      </c>
      <c r="J276" s="337" t="s">
        <v>186</v>
      </c>
    </row>
    <row r="277" spans="1:10" s="14" customFormat="1" ht="14.25" customHeight="1" x14ac:dyDescent="0.25">
      <c r="A277" s="337" t="s">
        <v>90</v>
      </c>
      <c r="B277" s="336" t="s">
        <v>446</v>
      </c>
      <c r="C277" s="337" t="s">
        <v>186</v>
      </c>
      <c r="D277" s="337" t="s">
        <v>186</v>
      </c>
      <c r="E277" s="337" t="s">
        <v>186</v>
      </c>
      <c r="F277" s="337" t="s">
        <v>186</v>
      </c>
      <c r="G277" s="337" t="s">
        <v>185</v>
      </c>
      <c r="H277" s="337" t="s">
        <v>186</v>
      </c>
      <c r="I277" s="337" t="s">
        <v>185</v>
      </c>
      <c r="J277" s="337" t="s">
        <v>186</v>
      </c>
    </row>
    <row r="278" spans="1:10" s="14" customFormat="1" ht="14.25" customHeight="1" x14ac:dyDescent="0.25">
      <c r="A278" s="337" t="s">
        <v>90</v>
      </c>
      <c r="B278" s="336" t="s">
        <v>282</v>
      </c>
      <c r="C278" s="337" t="s">
        <v>186</v>
      </c>
      <c r="D278" s="337" t="s">
        <v>186</v>
      </c>
      <c r="E278" s="337" t="s">
        <v>185</v>
      </c>
      <c r="F278" s="337" t="s">
        <v>186</v>
      </c>
      <c r="G278" s="337" t="s">
        <v>186</v>
      </c>
      <c r="H278" s="337" t="s">
        <v>186</v>
      </c>
      <c r="I278" s="337" t="s">
        <v>185</v>
      </c>
      <c r="J278" s="337" t="s">
        <v>186</v>
      </c>
    </row>
    <row r="279" spans="1:10" s="14" customFormat="1" ht="14.25" customHeight="1" x14ac:dyDescent="0.25">
      <c r="A279" s="337" t="s">
        <v>90</v>
      </c>
      <c r="B279" s="336" t="s">
        <v>447</v>
      </c>
      <c r="C279" s="337" t="s">
        <v>186</v>
      </c>
      <c r="D279" s="337" t="s">
        <v>186</v>
      </c>
      <c r="E279" s="337" t="s">
        <v>186</v>
      </c>
      <c r="F279" s="337" t="s">
        <v>186</v>
      </c>
      <c r="G279" s="337" t="s">
        <v>186</v>
      </c>
      <c r="H279" s="337" t="s">
        <v>186</v>
      </c>
      <c r="I279" s="337" t="s">
        <v>185</v>
      </c>
      <c r="J279" s="337" t="s">
        <v>186</v>
      </c>
    </row>
    <row r="280" spans="1:10" s="14" customFormat="1" ht="14.25" customHeight="1" x14ac:dyDescent="0.25">
      <c r="A280" s="337" t="s">
        <v>90</v>
      </c>
      <c r="B280" s="336" t="s">
        <v>283</v>
      </c>
      <c r="C280" s="337" t="s">
        <v>186</v>
      </c>
      <c r="D280" s="337" t="s">
        <v>186</v>
      </c>
      <c r="E280" s="337" t="s">
        <v>186</v>
      </c>
      <c r="F280" s="337" t="s">
        <v>186</v>
      </c>
      <c r="G280" s="337" t="s">
        <v>185</v>
      </c>
      <c r="H280" s="337" t="s">
        <v>186</v>
      </c>
      <c r="I280" s="337" t="s">
        <v>186</v>
      </c>
      <c r="J280" s="337" t="s">
        <v>186</v>
      </c>
    </row>
    <row r="281" spans="1:10" s="14" customFormat="1" ht="14.25" customHeight="1" x14ac:dyDescent="0.25">
      <c r="A281" s="337" t="s">
        <v>90</v>
      </c>
      <c r="B281" s="336" t="s">
        <v>448</v>
      </c>
      <c r="C281" s="337" t="s">
        <v>186</v>
      </c>
      <c r="D281" s="337" t="s">
        <v>186</v>
      </c>
      <c r="E281" s="337" t="s">
        <v>186</v>
      </c>
      <c r="F281" s="337" t="s">
        <v>186</v>
      </c>
      <c r="G281" s="337" t="s">
        <v>186</v>
      </c>
      <c r="H281" s="337" t="s">
        <v>186</v>
      </c>
      <c r="I281" s="337" t="s">
        <v>186</v>
      </c>
      <c r="J281" s="337" t="s">
        <v>186</v>
      </c>
    </row>
    <row r="282" spans="1:10" s="14" customFormat="1" ht="14.25" customHeight="1" thickBot="1" x14ac:dyDescent="0.3">
      <c r="A282" s="369"/>
      <c r="B282" s="370" t="s">
        <v>790</v>
      </c>
      <c r="C282" s="371">
        <f t="shared" ref="C282:J282" si="0">COUNTIF(C4:C281,"YES")</f>
        <v>13</v>
      </c>
      <c r="D282" s="371">
        <f t="shared" si="0"/>
        <v>9</v>
      </c>
      <c r="E282" s="371">
        <f t="shared" si="0"/>
        <v>36</v>
      </c>
      <c r="F282" s="371">
        <f t="shared" si="0"/>
        <v>6</v>
      </c>
      <c r="G282" s="371">
        <f t="shared" si="0"/>
        <v>66</v>
      </c>
      <c r="H282" s="371">
        <f t="shared" si="0"/>
        <v>22</v>
      </c>
      <c r="I282" s="371">
        <f t="shared" si="0"/>
        <v>52</v>
      </c>
      <c r="J282" s="371">
        <f t="shared" si="0"/>
        <v>7</v>
      </c>
    </row>
    <row r="283" spans="1:10" ht="13.8" thickTop="1" x14ac:dyDescent="0.25">
      <c r="A283" s="151"/>
      <c r="B283" s="292"/>
      <c r="C283" s="147"/>
      <c r="D283" s="147"/>
      <c r="E283" s="147"/>
      <c r="F283" s="147"/>
      <c r="G283" s="147"/>
      <c r="H283" s="147"/>
      <c r="I283" s="147"/>
      <c r="J283" s="147"/>
    </row>
    <row r="284" spans="1:10" x14ac:dyDescent="0.25">
      <c r="A284" s="27" t="s">
        <v>570</v>
      </c>
    </row>
    <row r="285" spans="1:10" x14ac:dyDescent="0.25">
      <c r="A285" s="97" t="s">
        <v>737</v>
      </c>
    </row>
  </sheetData>
  <mergeCells count="1">
    <mergeCell ref="A2:B2"/>
  </mergeCells>
  <conditionalFormatting sqref="A4:J282">
    <cfRule type="expression" dxfId="3" priority="1">
      <formula>MOD(ROW(),2)=1</formula>
    </cfRule>
  </conditionalFormatting>
  <hyperlinks>
    <hyperlink ref="A2" location="TOC!A1" display="Return to Table of Contents"/>
  </hyperlinks>
  <pageMargins left="0.25" right="0.25" top="0.75" bottom="0.75" header="0.3" footer="0.3"/>
  <pageSetup scale="69" fitToHeight="0" pageOrder="overThenDown" orientation="portrait" r:id="rId1"/>
  <headerFooter>
    <oddHeader>&amp;L2011-12 and 2012-13 Survey of Allied Dental Education 
Report 2: &amp;"Arial,Italic"Dental Assisting Education Programs</oddHeader>
  </headerFooter>
  <rowBreaks count="5" manualBreakCount="5">
    <brk id="48" max="16383" man="1"/>
    <brk id="95" max="16383" man="1"/>
    <brk id="142" max="16383" man="1"/>
    <brk id="189" max="16383" man="1"/>
    <brk id="234"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6"/>
  <sheetViews>
    <sheetView showGridLines="0" zoomScaleNormal="100" workbookViewId="0">
      <pane xSplit="2" ySplit="4" topLeftCell="C5" activePane="bottomRight" state="frozen"/>
      <selection pane="topRight" activeCell="C1" sqref="C1"/>
      <selection pane="bottomLeft" activeCell="A5" sqref="A5"/>
      <selection pane="bottomRight" sqref="A1:B1"/>
    </sheetView>
  </sheetViews>
  <sheetFormatPr defaultColWidth="9.109375" defaultRowHeight="13.2" x14ac:dyDescent="0.25"/>
  <cols>
    <col min="1" max="1" width="5.6640625" style="2" customWidth="1"/>
    <col min="2" max="2" width="54.5546875" style="3" bestFit="1" customWidth="1"/>
    <col min="3" max="3" width="11.109375" style="69" bestFit="1" customWidth="1"/>
    <col min="4" max="4" width="11.5546875" style="69" bestFit="1" customWidth="1"/>
    <col min="5" max="5" width="9.88671875" style="69" customWidth="1"/>
    <col min="6" max="6" width="8.109375" style="69" bestFit="1" customWidth="1"/>
    <col min="7" max="7" width="10.88671875" style="69" bestFit="1" customWidth="1"/>
    <col min="8" max="8" width="9.33203125" style="69" bestFit="1" customWidth="1"/>
    <col min="9" max="9" width="9.109375" style="69" bestFit="1" customWidth="1"/>
    <col min="10" max="10" width="1.109375" style="69" customWidth="1"/>
    <col min="11" max="11" width="9.6640625" style="69" bestFit="1" customWidth="1"/>
    <col min="12" max="12" width="6.6640625" style="69" bestFit="1" customWidth="1"/>
    <col min="13" max="13" width="11.109375" style="69" bestFit="1" customWidth="1"/>
    <col min="14" max="14" width="10" style="69" customWidth="1"/>
    <col min="15" max="15" width="9.33203125" style="69" customWidth="1"/>
    <col min="16" max="16" width="9.44140625" style="69" customWidth="1"/>
    <col min="17" max="17" width="9" style="69" bestFit="1" customWidth="1"/>
    <col min="18" max="18" width="10.6640625" style="69" bestFit="1" customWidth="1"/>
    <col min="19" max="19" width="8.5546875" style="69" bestFit="1" customWidth="1"/>
    <col min="20" max="20" width="11.5546875" style="69" bestFit="1" customWidth="1"/>
    <col min="21" max="21" width="7.5546875" style="69" customWidth="1"/>
    <col min="22" max="16384" width="9.109375" style="3"/>
  </cols>
  <sheetData>
    <row r="1" spans="1:21" ht="24.75" customHeight="1" x14ac:dyDescent="0.25">
      <c r="A1" s="443" t="s">
        <v>690</v>
      </c>
      <c r="B1" s="443"/>
    </row>
    <row r="2" spans="1:21" x14ac:dyDescent="0.25">
      <c r="A2" s="441" t="s">
        <v>10</v>
      </c>
      <c r="B2" s="441"/>
    </row>
    <row r="3" spans="1:21" ht="31.5" customHeight="1" x14ac:dyDescent="0.25">
      <c r="A3" s="78"/>
      <c r="B3" s="70"/>
      <c r="C3" s="444" t="s">
        <v>671</v>
      </c>
      <c r="D3" s="444"/>
      <c r="E3" s="79"/>
      <c r="F3" s="79"/>
      <c r="G3" s="79"/>
      <c r="H3" s="402" t="s">
        <v>672</v>
      </c>
      <c r="I3" s="445"/>
      <c r="J3" s="79"/>
      <c r="K3" s="402" t="s">
        <v>673</v>
      </c>
      <c r="L3" s="402"/>
      <c r="M3" s="402" t="s">
        <v>674</v>
      </c>
      <c r="N3" s="402"/>
      <c r="O3" s="402"/>
      <c r="P3" s="402"/>
      <c r="Q3" s="79"/>
      <c r="R3" s="79"/>
      <c r="S3" s="79"/>
      <c r="T3" s="79"/>
      <c r="U3" s="79"/>
    </row>
    <row r="4" spans="1:21" s="102" customFormat="1" ht="56.25" customHeight="1" thickBot="1" x14ac:dyDescent="0.3">
      <c r="A4" s="38" t="s">
        <v>178</v>
      </c>
      <c r="B4" s="72" t="s">
        <v>179</v>
      </c>
      <c r="C4" s="219" t="s">
        <v>675</v>
      </c>
      <c r="D4" s="219" t="s">
        <v>676</v>
      </c>
      <c r="E4" s="219" t="s">
        <v>791</v>
      </c>
      <c r="F4" s="219" t="s">
        <v>677</v>
      </c>
      <c r="G4" s="219" t="s">
        <v>678</v>
      </c>
      <c r="H4" s="219" t="s">
        <v>679</v>
      </c>
      <c r="I4" s="219" t="s">
        <v>680</v>
      </c>
      <c r="J4" s="219"/>
      <c r="K4" s="219" t="s">
        <v>681</v>
      </c>
      <c r="L4" s="219" t="s">
        <v>682</v>
      </c>
      <c r="M4" s="219" t="s">
        <v>683</v>
      </c>
      <c r="N4" s="219" t="s">
        <v>684</v>
      </c>
      <c r="O4" s="219" t="s">
        <v>797</v>
      </c>
      <c r="P4" s="219" t="s">
        <v>685</v>
      </c>
      <c r="Q4" s="219" t="s">
        <v>686</v>
      </c>
      <c r="R4" s="219" t="s">
        <v>687</v>
      </c>
      <c r="S4" s="219" t="s">
        <v>688</v>
      </c>
      <c r="T4" s="219" t="s">
        <v>689</v>
      </c>
      <c r="U4" s="219" t="s">
        <v>184</v>
      </c>
    </row>
    <row r="5" spans="1:21" s="14" customFormat="1" ht="16.5" customHeight="1" x14ac:dyDescent="0.25">
      <c r="A5" s="337" t="s">
        <v>44</v>
      </c>
      <c r="B5" s="336" t="s">
        <v>215</v>
      </c>
      <c r="C5" s="384" t="s">
        <v>186</v>
      </c>
      <c r="D5" s="384" t="s">
        <v>185</v>
      </c>
      <c r="E5" s="384" t="s">
        <v>186</v>
      </c>
      <c r="F5" s="384" t="s">
        <v>186</v>
      </c>
      <c r="G5" s="384" t="s">
        <v>186</v>
      </c>
      <c r="H5" s="384" t="s">
        <v>186</v>
      </c>
      <c r="I5" s="384" t="s">
        <v>186</v>
      </c>
      <c r="J5" s="387"/>
      <c r="K5" s="384" t="s">
        <v>186</v>
      </c>
      <c r="L5" s="384" t="s">
        <v>186</v>
      </c>
      <c r="M5" s="384" t="s">
        <v>186</v>
      </c>
      <c r="N5" s="384" t="s">
        <v>186</v>
      </c>
      <c r="O5" s="384" t="s">
        <v>186</v>
      </c>
      <c r="P5" s="384" t="s">
        <v>186</v>
      </c>
      <c r="Q5" s="384" t="s">
        <v>185</v>
      </c>
      <c r="R5" s="384" t="s">
        <v>185</v>
      </c>
      <c r="S5" s="384" t="s">
        <v>186</v>
      </c>
      <c r="T5" s="384" t="s">
        <v>185</v>
      </c>
      <c r="U5" s="384" t="s">
        <v>186</v>
      </c>
    </row>
    <row r="6" spans="1:21" s="14" customFormat="1" ht="16.5" customHeight="1" x14ac:dyDescent="0.25">
      <c r="A6" s="337" t="s">
        <v>44</v>
      </c>
      <c r="B6" s="336" t="s">
        <v>285</v>
      </c>
      <c r="C6" s="384" t="s">
        <v>186</v>
      </c>
      <c r="D6" s="384" t="s">
        <v>185</v>
      </c>
      <c r="E6" s="384" t="s">
        <v>186</v>
      </c>
      <c r="F6" s="384" t="s">
        <v>186</v>
      </c>
      <c r="G6" s="384" t="s">
        <v>186</v>
      </c>
      <c r="H6" s="384" t="s">
        <v>186</v>
      </c>
      <c r="I6" s="384" t="s">
        <v>186</v>
      </c>
      <c r="J6" s="387"/>
      <c r="K6" s="384" t="s">
        <v>186</v>
      </c>
      <c r="L6" s="384" t="s">
        <v>186</v>
      </c>
      <c r="M6" s="384" t="s">
        <v>186</v>
      </c>
      <c r="N6" s="384" t="s">
        <v>186</v>
      </c>
      <c r="O6" s="384" t="s">
        <v>186</v>
      </c>
      <c r="P6" s="384" t="s">
        <v>186</v>
      </c>
      <c r="Q6" s="384" t="s">
        <v>186</v>
      </c>
      <c r="R6" s="384" t="s">
        <v>186</v>
      </c>
      <c r="S6" s="384" t="s">
        <v>186</v>
      </c>
      <c r="T6" s="384" t="s">
        <v>186</v>
      </c>
      <c r="U6" s="384" t="s">
        <v>186</v>
      </c>
    </row>
    <row r="7" spans="1:21" s="14" customFormat="1" ht="16.5" customHeight="1" x14ac:dyDescent="0.25">
      <c r="A7" s="337" t="s">
        <v>44</v>
      </c>
      <c r="B7" s="336" t="s">
        <v>286</v>
      </c>
      <c r="C7" s="384" t="s">
        <v>186</v>
      </c>
      <c r="D7" s="384" t="s">
        <v>186</v>
      </c>
      <c r="E7" s="384" t="s">
        <v>186</v>
      </c>
      <c r="F7" s="384" t="s">
        <v>186</v>
      </c>
      <c r="G7" s="384" t="s">
        <v>186</v>
      </c>
      <c r="H7" s="384" t="s">
        <v>186</v>
      </c>
      <c r="I7" s="384" t="s">
        <v>186</v>
      </c>
      <c r="J7" s="387"/>
      <c r="K7" s="384" t="s">
        <v>185</v>
      </c>
      <c r="L7" s="384" t="s">
        <v>186</v>
      </c>
      <c r="M7" s="384" t="s">
        <v>186</v>
      </c>
      <c r="N7" s="384" t="s">
        <v>186</v>
      </c>
      <c r="O7" s="384" t="s">
        <v>186</v>
      </c>
      <c r="P7" s="384" t="s">
        <v>186</v>
      </c>
      <c r="Q7" s="384" t="s">
        <v>185</v>
      </c>
      <c r="R7" s="384" t="s">
        <v>185</v>
      </c>
      <c r="S7" s="384" t="s">
        <v>185</v>
      </c>
      <c r="T7" s="384" t="s">
        <v>185</v>
      </c>
      <c r="U7" s="384" t="s">
        <v>186</v>
      </c>
    </row>
    <row r="8" spans="1:21" s="14" customFormat="1" ht="16.5" customHeight="1" x14ac:dyDescent="0.25">
      <c r="A8" s="337" t="s">
        <v>44</v>
      </c>
      <c r="B8" s="336" t="s">
        <v>287</v>
      </c>
      <c r="C8" s="384" t="s">
        <v>186</v>
      </c>
      <c r="D8" s="384" t="s">
        <v>185</v>
      </c>
      <c r="E8" s="384" t="s">
        <v>186</v>
      </c>
      <c r="F8" s="384" t="s">
        <v>186</v>
      </c>
      <c r="G8" s="384" t="s">
        <v>186</v>
      </c>
      <c r="H8" s="384" t="s">
        <v>186</v>
      </c>
      <c r="I8" s="384" t="s">
        <v>186</v>
      </c>
      <c r="J8" s="387"/>
      <c r="K8" s="384" t="s">
        <v>186</v>
      </c>
      <c r="L8" s="384" t="s">
        <v>186</v>
      </c>
      <c r="M8" s="384" t="s">
        <v>186</v>
      </c>
      <c r="N8" s="384" t="s">
        <v>186</v>
      </c>
      <c r="O8" s="384" t="s">
        <v>186</v>
      </c>
      <c r="P8" s="384" t="s">
        <v>186</v>
      </c>
      <c r="Q8" s="384" t="s">
        <v>186</v>
      </c>
      <c r="R8" s="384" t="s">
        <v>186</v>
      </c>
      <c r="S8" s="384" t="s">
        <v>185</v>
      </c>
      <c r="T8" s="384" t="s">
        <v>185</v>
      </c>
      <c r="U8" s="384" t="s">
        <v>186</v>
      </c>
    </row>
    <row r="9" spans="1:21" s="14" customFormat="1" ht="16.5" customHeight="1" x14ac:dyDescent="0.25">
      <c r="A9" s="337" t="s">
        <v>44</v>
      </c>
      <c r="B9" s="336" t="s">
        <v>288</v>
      </c>
      <c r="C9" s="384" t="s">
        <v>186</v>
      </c>
      <c r="D9" s="384" t="s">
        <v>185</v>
      </c>
      <c r="E9" s="384" t="s">
        <v>186</v>
      </c>
      <c r="F9" s="384" t="s">
        <v>186</v>
      </c>
      <c r="G9" s="384" t="s">
        <v>186</v>
      </c>
      <c r="H9" s="384" t="s">
        <v>186</v>
      </c>
      <c r="I9" s="384" t="s">
        <v>186</v>
      </c>
      <c r="J9" s="387"/>
      <c r="K9" s="384" t="s">
        <v>186</v>
      </c>
      <c r="L9" s="384" t="s">
        <v>186</v>
      </c>
      <c r="M9" s="384" t="s">
        <v>186</v>
      </c>
      <c r="N9" s="384" t="s">
        <v>186</v>
      </c>
      <c r="O9" s="384" t="s">
        <v>186</v>
      </c>
      <c r="P9" s="384" t="s">
        <v>186</v>
      </c>
      <c r="Q9" s="384" t="s">
        <v>186</v>
      </c>
      <c r="R9" s="384" t="s">
        <v>186</v>
      </c>
      <c r="S9" s="384" t="s">
        <v>186</v>
      </c>
      <c r="T9" s="384" t="s">
        <v>185</v>
      </c>
      <c r="U9" s="384" t="s">
        <v>186</v>
      </c>
    </row>
    <row r="10" spans="1:21" s="14" customFormat="1" ht="16.5" customHeight="1" x14ac:dyDescent="0.25">
      <c r="A10" s="337" t="s">
        <v>44</v>
      </c>
      <c r="B10" s="336" t="s">
        <v>187</v>
      </c>
      <c r="C10" s="384" t="s">
        <v>186</v>
      </c>
      <c r="D10" s="384" t="s">
        <v>185</v>
      </c>
      <c r="E10" s="384" t="s">
        <v>186</v>
      </c>
      <c r="F10" s="384" t="s">
        <v>186</v>
      </c>
      <c r="G10" s="384" t="s">
        <v>186</v>
      </c>
      <c r="H10" s="384" t="s">
        <v>186</v>
      </c>
      <c r="I10" s="384" t="s">
        <v>186</v>
      </c>
      <c r="J10" s="387"/>
      <c r="K10" s="384" t="s">
        <v>186</v>
      </c>
      <c r="L10" s="384" t="s">
        <v>186</v>
      </c>
      <c r="M10" s="384" t="s">
        <v>186</v>
      </c>
      <c r="N10" s="384" t="s">
        <v>186</v>
      </c>
      <c r="O10" s="384" t="s">
        <v>186</v>
      </c>
      <c r="P10" s="384" t="s">
        <v>186</v>
      </c>
      <c r="Q10" s="384" t="s">
        <v>185</v>
      </c>
      <c r="R10" s="384" t="s">
        <v>185</v>
      </c>
      <c r="S10" s="384" t="s">
        <v>185</v>
      </c>
      <c r="T10" s="384" t="s">
        <v>186</v>
      </c>
      <c r="U10" s="384" t="s">
        <v>186</v>
      </c>
    </row>
    <row r="11" spans="1:21" s="14" customFormat="1" ht="16.5" customHeight="1" x14ac:dyDescent="0.25">
      <c r="A11" s="337" t="s">
        <v>46</v>
      </c>
      <c r="B11" s="336" t="s">
        <v>289</v>
      </c>
      <c r="C11" s="384" t="s">
        <v>186</v>
      </c>
      <c r="D11" s="384" t="s">
        <v>186</v>
      </c>
      <c r="E11" s="384" t="s">
        <v>186</v>
      </c>
      <c r="F11" s="384" t="s">
        <v>186</v>
      </c>
      <c r="G11" s="384" t="s">
        <v>186</v>
      </c>
      <c r="H11" s="384" t="s">
        <v>186</v>
      </c>
      <c r="I11" s="384" t="s">
        <v>186</v>
      </c>
      <c r="J11" s="387"/>
      <c r="K11" s="384" t="s">
        <v>186</v>
      </c>
      <c r="L11" s="384" t="s">
        <v>186</v>
      </c>
      <c r="M11" s="384" t="s">
        <v>186</v>
      </c>
      <c r="N11" s="384" t="s">
        <v>185</v>
      </c>
      <c r="O11" s="384" t="s">
        <v>186</v>
      </c>
      <c r="P11" s="384" t="s">
        <v>186</v>
      </c>
      <c r="Q11" s="384" t="s">
        <v>185</v>
      </c>
      <c r="R11" s="384" t="s">
        <v>185</v>
      </c>
      <c r="S11" s="384" t="s">
        <v>185</v>
      </c>
      <c r="T11" s="384" t="s">
        <v>185</v>
      </c>
      <c r="U11" s="384" t="s">
        <v>186</v>
      </c>
    </row>
    <row r="12" spans="1:21" s="14" customFormat="1" ht="16.5" customHeight="1" x14ac:dyDescent="0.25">
      <c r="A12" s="337" t="s">
        <v>48</v>
      </c>
      <c r="B12" s="336" t="s">
        <v>189</v>
      </c>
      <c r="C12" s="384" t="s">
        <v>186</v>
      </c>
      <c r="D12" s="384" t="s">
        <v>186</v>
      </c>
      <c r="E12" s="384" t="s">
        <v>186</v>
      </c>
      <c r="F12" s="384" t="s">
        <v>186</v>
      </c>
      <c r="G12" s="384" t="s">
        <v>186</v>
      </c>
      <c r="H12" s="384" t="s">
        <v>186</v>
      </c>
      <c r="I12" s="384" t="s">
        <v>186</v>
      </c>
      <c r="J12" s="387"/>
      <c r="K12" s="384" t="s">
        <v>186</v>
      </c>
      <c r="L12" s="384" t="s">
        <v>186</v>
      </c>
      <c r="M12" s="384" t="s">
        <v>186</v>
      </c>
      <c r="N12" s="384" t="s">
        <v>186</v>
      </c>
      <c r="O12" s="384" t="s">
        <v>186</v>
      </c>
      <c r="P12" s="384" t="s">
        <v>186</v>
      </c>
      <c r="Q12" s="384" t="s">
        <v>186</v>
      </c>
      <c r="R12" s="384" t="s">
        <v>186</v>
      </c>
      <c r="S12" s="384" t="s">
        <v>186</v>
      </c>
      <c r="T12" s="384" t="s">
        <v>185</v>
      </c>
      <c r="U12" s="384" t="s">
        <v>185</v>
      </c>
    </row>
    <row r="13" spans="1:21" s="14" customFormat="1" ht="16.5" customHeight="1" x14ac:dyDescent="0.25">
      <c r="A13" s="337" t="s">
        <v>48</v>
      </c>
      <c r="B13" s="336" t="s">
        <v>190</v>
      </c>
      <c r="C13" s="384" t="s">
        <v>186</v>
      </c>
      <c r="D13" s="384" t="s">
        <v>185</v>
      </c>
      <c r="E13" s="384" t="s">
        <v>186</v>
      </c>
      <c r="F13" s="384" t="s">
        <v>186</v>
      </c>
      <c r="G13" s="384" t="s">
        <v>186</v>
      </c>
      <c r="H13" s="384" t="s">
        <v>186</v>
      </c>
      <c r="I13" s="384" t="s">
        <v>186</v>
      </c>
      <c r="J13" s="387"/>
      <c r="K13" s="384" t="s">
        <v>186</v>
      </c>
      <c r="L13" s="384" t="s">
        <v>186</v>
      </c>
      <c r="M13" s="384" t="s">
        <v>186</v>
      </c>
      <c r="N13" s="384" t="s">
        <v>186</v>
      </c>
      <c r="O13" s="384" t="s">
        <v>185</v>
      </c>
      <c r="P13" s="384" t="s">
        <v>185</v>
      </c>
      <c r="Q13" s="384" t="s">
        <v>185</v>
      </c>
      <c r="R13" s="384" t="s">
        <v>185</v>
      </c>
      <c r="S13" s="384" t="s">
        <v>185</v>
      </c>
      <c r="T13" s="384" t="s">
        <v>185</v>
      </c>
      <c r="U13" s="384" t="s">
        <v>186</v>
      </c>
    </row>
    <row r="14" spans="1:21" s="14" customFormat="1" ht="16.5" customHeight="1" x14ac:dyDescent="0.25">
      <c r="A14" s="337" t="s">
        <v>48</v>
      </c>
      <c r="B14" s="336" t="s">
        <v>191</v>
      </c>
      <c r="C14" s="384" t="s">
        <v>186</v>
      </c>
      <c r="D14" s="384" t="s">
        <v>186</v>
      </c>
      <c r="E14" s="384" t="s">
        <v>186</v>
      </c>
      <c r="F14" s="384" t="s">
        <v>186</v>
      </c>
      <c r="G14" s="384" t="s">
        <v>186</v>
      </c>
      <c r="H14" s="384" t="s">
        <v>186</v>
      </c>
      <c r="I14" s="384" t="s">
        <v>186</v>
      </c>
      <c r="J14" s="387"/>
      <c r="K14" s="384" t="s">
        <v>186</v>
      </c>
      <c r="L14" s="384" t="s">
        <v>186</v>
      </c>
      <c r="M14" s="384" t="s">
        <v>186</v>
      </c>
      <c r="N14" s="384" t="s">
        <v>186</v>
      </c>
      <c r="O14" s="384" t="s">
        <v>186</v>
      </c>
      <c r="P14" s="384" t="s">
        <v>186</v>
      </c>
      <c r="Q14" s="384" t="s">
        <v>185</v>
      </c>
      <c r="R14" s="384" t="s">
        <v>185</v>
      </c>
      <c r="S14" s="384" t="s">
        <v>185</v>
      </c>
      <c r="T14" s="384" t="s">
        <v>185</v>
      </c>
      <c r="U14" s="384" t="s">
        <v>186</v>
      </c>
    </row>
    <row r="15" spans="1:21" s="14" customFormat="1" ht="16.5" customHeight="1" x14ac:dyDescent="0.25">
      <c r="A15" s="337" t="s">
        <v>50</v>
      </c>
      <c r="B15" s="336" t="s">
        <v>290</v>
      </c>
      <c r="C15" s="384" t="s">
        <v>186</v>
      </c>
      <c r="D15" s="384" t="s">
        <v>186</v>
      </c>
      <c r="E15" s="384" t="s">
        <v>186</v>
      </c>
      <c r="F15" s="384" t="s">
        <v>186</v>
      </c>
      <c r="G15" s="384" t="s">
        <v>186</v>
      </c>
      <c r="H15" s="384" t="s">
        <v>186</v>
      </c>
      <c r="I15" s="384" t="s">
        <v>186</v>
      </c>
      <c r="J15" s="387"/>
      <c r="K15" s="384" t="s">
        <v>186</v>
      </c>
      <c r="L15" s="384" t="s">
        <v>186</v>
      </c>
      <c r="M15" s="384" t="s">
        <v>186</v>
      </c>
      <c r="N15" s="384" t="s">
        <v>186</v>
      </c>
      <c r="O15" s="384" t="s">
        <v>186</v>
      </c>
      <c r="P15" s="384" t="s">
        <v>186</v>
      </c>
      <c r="Q15" s="384" t="s">
        <v>186</v>
      </c>
      <c r="R15" s="384" t="s">
        <v>186</v>
      </c>
      <c r="S15" s="384" t="s">
        <v>186</v>
      </c>
      <c r="T15" s="384" t="s">
        <v>186</v>
      </c>
      <c r="U15" s="384" t="s">
        <v>186</v>
      </c>
    </row>
    <row r="16" spans="1:21" s="14" customFormat="1" ht="16.5" customHeight="1" x14ac:dyDescent="0.25">
      <c r="A16" s="337" t="s">
        <v>50</v>
      </c>
      <c r="B16" s="336" t="s">
        <v>291</v>
      </c>
      <c r="C16" s="384" t="s">
        <v>185</v>
      </c>
      <c r="D16" s="384" t="s">
        <v>185</v>
      </c>
      <c r="E16" s="384" t="s">
        <v>186</v>
      </c>
      <c r="F16" s="384" t="s">
        <v>186</v>
      </c>
      <c r="G16" s="384" t="s">
        <v>186</v>
      </c>
      <c r="H16" s="384" t="s">
        <v>186</v>
      </c>
      <c r="I16" s="384" t="s">
        <v>186</v>
      </c>
      <c r="J16" s="387"/>
      <c r="K16" s="384" t="s">
        <v>186</v>
      </c>
      <c r="L16" s="384" t="s">
        <v>186</v>
      </c>
      <c r="M16" s="384" t="s">
        <v>186</v>
      </c>
      <c r="N16" s="384" t="s">
        <v>186</v>
      </c>
      <c r="O16" s="384" t="s">
        <v>186</v>
      </c>
      <c r="P16" s="384" t="s">
        <v>186</v>
      </c>
      <c r="Q16" s="384" t="s">
        <v>186</v>
      </c>
      <c r="R16" s="384" t="s">
        <v>186</v>
      </c>
      <c r="S16" s="384" t="s">
        <v>185</v>
      </c>
      <c r="T16" s="384" t="s">
        <v>186</v>
      </c>
      <c r="U16" s="384" t="s">
        <v>186</v>
      </c>
    </row>
    <row r="17" spans="1:21" s="14" customFormat="1" ht="16.5" customHeight="1" x14ac:dyDescent="0.25">
      <c r="A17" s="337" t="s">
        <v>52</v>
      </c>
      <c r="B17" s="336" t="s">
        <v>192</v>
      </c>
      <c r="C17" s="384" t="s">
        <v>186</v>
      </c>
      <c r="D17" s="384" t="s">
        <v>185</v>
      </c>
      <c r="E17" s="384" t="s">
        <v>186</v>
      </c>
      <c r="F17" s="384" t="s">
        <v>186</v>
      </c>
      <c r="G17" s="384" t="s">
        <v>186</v>
      </c>
      <c r="H17" s="384" t="s">
        <v>186</v>
      </c>
      <c r="I17" s="384" t="s">
        <v>186</v>
      </c>
      <c r="J17" s="387"/>
      <c r="K17" s="384" t="s">
        <v>186</v>
      </c>
      <c r="L17" s="384" t="s">
        <v>186</v>
      </c>
      <c r="M17" s="384" t="s">
        <v>186</v>
      </c>
      <c r="N17" s="384" t="s">
        <v>186</v>
      </c>
      <c r="O17" s="384" t="s">
        <v>186</v>
      </c>
      <c r="P17" s="384" t="s">
        <v>186</v>
      </c>
      <c r="Q17" s="384" t="s">
        <v>186</v>
      </c>
      <c r="R17" s="384" t="s">
        <v>186</v>
      </c>
      <c r="S17" s="384" t="s">
        <v>186</v>
      </c>
      <c r="T17" s="384" t="s">
        <v>185</v>
      </c>
      <c r="U17" s="384" t="s">
        <v>186</v>
      </c>
    </row>
    <row r="18" spans="1:21" s="14" customFormat="1" ht="16.5" customHeight="1" x14ac:dyDescent="0.25">
      <c r="A18" s="337" t="s">
        <v>52</v>
      </c>
      <c r="B18" s="336" t="s">
        <v>292</v>
      </c>
      <c r="C18" s="384" t="s">
        <v>186</v>
      </c>
      <c r="D18" s="384" t="s">
        <v>185</v>
      </c>
      <c r="E18" s="384" t="s">
        <v>186</v>
      </c>
      <c r="F18" s="384" t="s">
        <v>186</v>
      </c>
      <c r="G18" s="384" t="s">
        <v>186</v>
      </c>
      <c r="H18" s="384" t="s">
        <v>186</v>
      </c>
      <c r="I18" s="384" t="s">
        <v>186</v>
      </c>
      <c r="J18" s="387"/>
      <c r="K18" s="384" t="s">
        <v>186</v>
      </c>
      <c r="L18" s="384" t="s">
        <v>186</v>
      </c>
      <c r="M18" s="384" t="s">
        <v>186</v>
      </c>
      <c r="N18" s="384" t="s">
        <v>186</v>
      </c>
      <c r="O18" s="384" t="s">
        <v>185</v>
      </c>
      <c r="P18" s="384" t="s">
        <v>185</v>
      </c>
      <c r="Q18" s="384" t="s">
        <v>185</v>
      </c>
      <c r="R18" s="384" t="s">
        <v>185</v>
      </c>
      <c r="S18" s="384" t="s">
        <v>186</v>
      </c>
      <c r="T18" s="384" t="s">
        <v>186</v>
      </c>
      <c r="U18" s="384" t="s">
        <v>186</v>
      </c>
    </row>
    <row r="19" spans="1:21" s="14" customFormat="1" ht="16.5" customHeight="1" x14ac:dyDescent="0.25">
      <c r="A19" s="337" t="s">
        <v>52</v>
      </c>
      <c r="B19" s="336" t="s">
        <v>293</v>
      </c>
      <c r="C19" s="384" t="s">
        <v>186</v>
      </c>
      <c r="D19" s="384" t="s">
        <v>185</v>
      </c>
      <c r="E19" s="384" t="s">
        <v>186</v>
      </c>
      <c r="F19" s="384" t="s">
        <v>186</v>
      </c>
      <c r="G19" s="384" t="s">
        <v>186</v>
      </c>
      <c r="H19" s="384" t="s">
        <v>186</v>
      </c>
      <c r="I19" s="384" t="s">
        <v>186</v>
      </c>
      <c r="J19" s="387"/>
      <c r="K19" s="384" t="s">
        <v>186</v>
      </c>
      <c r="L19" s="384" t="s">
        <v>186</v>
      </c>
      <c r="M19" s="384" t="s">
        <v>186</v>
      </c>
      <c r="N19" s="384" t="s">
        <v>186</v>
      </c>
      <c r="O19" s="384" t="s">
        <v>186</v>
      </c>
      <c r="P19" s="384" t="s">
        <v>186</v>
      </c>
      <c r="Q19" s="384" t="s">
        <v>186</v>
      </c>
      <c r="R19" s="384" t="s">
        <v>186</v>
      </c>
      <c r="S19" s="384" t="s">
        <v>186</v>
      </c>
      <c r="T19" s="384" t="s">
        <v>185</v>
      </c>
      <c r="U19" s="384" t="s">
        <v>186</v>
      </c>
    </row>
    <row r="20" spans="1:21" s="14" customFormat="1" ht="16.5" customHeight="1" x14ac:dyDescent="0.25">
      <c r="A20" s="337" t="s">
        <v>52</v>
      </c>
      <c r="B20" s="336" t="s">
        <v>294</v>
      </c>
      <c r="C20" s="384" t="s">
        <v>186</v>
      </c>
      <c r="D20" s="384" t="s">
        <v>185</v>
      </c>
      <c r="E20" s="384" t="s">
        <v>186</v>
      </c>
      <c r="F20" s="384" t="s">
        <v>186</v>
      </c>
      <c r="G20" s="384" t="s">
        <v>186</v>
      </c>
      <c r="H20" s="384" t="s">
        <v>186</v>
      </c>
      <c r="I20" s="384" t="s">
        <v>186</v>
      </c>
      <c r="J20" s="387"/>
      <c r="K20" s="384" t="s">
        <v>186</v>
      </c>
      <c r="L20" s="384" t="s">
        <v>186</v>
      </c>
      <c r="M20" s="384" t="s">
        <v>186</v>
      </c>
      <c r="N20" s="384" t="s">
        <v>186</v>
      </c>
      <c r="O20" s="384" t="s">
        <v>186</v>
      </c>
      <c r="P20" s="384" t="s">
        <v>186</v>
      </c>
      <c r="Q20" s="384" t="s">
        <v>186</v>
      </c>
      <c r="R20" s="384" t="s">
        <v>186</v>
      </c>
      <c r="S20" s="384" t="s">
        <v>186</v>
      </c>
      <c r="T20" s="384" t="s">
        <v>186</v>
      </c>
      <c r="U20" s="384" t="s">
        <v>186</v>
      </c>
    </row>
    <row r="21" spans="1:21" s="14" customFormat="1" ht="16.5" customHeight="1" x14ac:dyDescent="0.25">
      <c r="A21" s="337" t="s">
        <v>52</v>
      </c>
      <c r="B21" s="336" t="s">
        <v>295</v>
      </c>
      <c r="C21" s="384" t="s">
        <v>186</v>
      </c>
      <c r="D21" s="384" t="s">
        <v>185</v>
      </c>
      <c r="E21" s="384" t="s">
        <v>186</v>
      </c>
      <c r="F21" s="384" t="s">
        <v>186</v>
      </c>
      <c r="G21" s="384" t="s">
        <v>186</v>
      </c>
      <c r="H21" s="384" t="s">
        <v>186</v>
      </c>
      <c r="I21" s="384" t="s">
        <v>186</v>
      </c>
      <c r="J21" s="387"/>
      <c r="K21" s="384" t="s">
        <v>186</v>
      </c>
      <c r="L21" s="384" t="s">
        <v>186</v>
      </c>
      <c r="M21" s="384" t="s">
        <v>186</v>
      </c>
      <c r="N21" s="384" t="s">
        <v>186</v>
      </c>
      <c r="O21" s="384" t="s">
        <v>186</v>
      </c>
      <c r="P21" s="384" t="s">
        <v>186</v>
      </c>
      <c r="Q21" s="384" t="s">
        <v>186</v>
      </c>
      <c r="R21" s="384" t="s">
        <v>186</v>
      </c>
      <c r="S21" s="384" t="s">
        <v>186</v>
      </c>
      <c r="T21" s="384" t="s">
        <v>186</v>
      </c>
      <c r="U21" s="384" t="s">
        <v>186</v>
      </c>
    </row>
    <row r="22" spans="1:21" s="14" customFormat="1" ht="16.5" customHeight="1" x14ac:dyDescent="0.25">
      <c r="A22" s="337" t="s">
        <v>52</v>
      </c>
      <c r="B22" s="336" t="s">
        <v>296</v>
      </c>
      <c r="C22" s="384" t="s">
        <v>186</v>
      </c>
      <c r="D22" s="384" t="s">
        <v>185</v>
      </c>
      <c r="E22" s="384" t="s">
        <v>186</v>
      </c>
      <c r="F22" s="384" t="s">
        <v>186</v>
      </c>
      <c r="G22" s="384" t="s">
        <v>186</v>
      </c>
      <c r="H22" s="384" t="s">
        <v>186</v>
      </c>
      <c r="I22" s="384" t="s">
        <v>186</v>
      </c>
      <c r="J22" s="387"/>
      <c r="K22" s="384" t="s">
        <v>186</v>
      </c>
      <c r="L22" s="384" t="s">
        <v>185</v>
      </c>
      <c r="M22" s="384" t="s">
        <v>186</v>
      </c>
      <c r="N22" s="384" t="s">
        <v>186</v>
      </c>
      <c r="O22" s="384" t="s">
        <v>186</v>
      </c>
      <c r="P22" s="384" t="s">
        <v>186</v>
      </c>
      <c r="Q22" s="384" t="s">
        <v>185</v>
      </c>
      <c r="R22" s="384" t="s">
        <v>186</v>
      </c>
      <c r="S22" s="384" t="s">
        <v>186</v>
      </c>
      <c r="T22" s="384" t="s">
        <v>185</v>
      </c>
      <c r="U22" s="384" t="s">
        <v>186</v>
      </c>
    </row>
    <row r="23" spans="1:21" s="14" customFormat="1" ht="16.5" customHeight="1" x14ac:dyDescent="0.25">
      <c r="A23" s="337" t="s">
        <v>52</v>
      </c>
      <c r="B23" s="336" t="s">
        <v>297</v>
      </c>
      <c r="C23" s="384" t="s">
        <v>186</v>
      </c>
      <c r="D23" s="384" t="s">
        <v>185</v>
      </c>
      <c r="E23" s="384" t="s">
        <v>186</v>
      </c>
      <c r="F23" s="384" t="s">
        <v>186</v>
      </c>
      <c r="G23" s="384" t="s">
        <v>186</v>
      </c>
      <c r="H23" s="384" t="s">
        <v>186</v>
      </c>
      <c r="I23" s="384" t="s">
        <v>186</v>
      </c>
      <c r="J23" s="387"/>
      <c r="K23" s="384" t="s">
        <v>185</v>
      </c>
      <c r="L23" s="384" t="s">
        <v>185</v>
      </c>
      <c r="M23" s="384" t="s">
        <v>186</v>
      </c>
      <c r="N23" s="384" t="s">
        <v>186</v>
      </c>
      <c r="O23" s="384" t="s">
        <v>186</v>
      </c>
      <c r="P23" s="384" t="s">
        <v>186</v>
      </c>
      <c r="Q23" s="384" t="s">
        <v>185</v>
      </c>
      <c r="R23" s="384" t="s">
        <v>185</v>
      </c>
      <c r="S23" s="384" t="s">
        <v>185</v>
      </c>
      <c r="T23" s="384" t="s">
        <v>185</v>
      </c>
      <c r="U23" s="384" t="s">
        <v>186</v>
      </c>
    </row>
    <row r="24" spans="1:21" s="14" customFormat="1" ht="16.5" customHeight="1" x14ac:dyDescent="0.25">
      <c r="A24" s="337" t="s">
        <v>52</v>
      </c>
      <c r="B24" s="336" t="s">
        <v>298</v>
      </c>
      <c r="C24" s="384" t="s">
        <v>186</v>
      </c>
      <c r="D24" s="384" t="s">
        <v>185</v>
      </c>
      <c r="E24" s="384" t="s">
        <v>186</v>
      </c>
      <c r="F24" s="384" t="s">
        <v>186</v>
      </c>
      <c r="G24" s="384" t="s">
        <v>186</v>
      </c>
      <c r="H24" s="384" t="s">
        <v>186</v>
      </c>
      <c r="I24" s="384" t="s">
        <v>186</v>
      </c>
      <c r="J24" s="387"/>
      <c r="K24" s="384" t="s">
        <v>186</v>
      </c>
      <c r="L24" s="384" t="s">
        <v>186</v>
      </c>
      <c r="M24" s="384" t="s">
        <v>186</v>
      </c>
      <c r="N24" s="384" t="s">
        <v>186</v>
      </c>
      <c r="O24" s="384" t="s">
        <v>185</v>
      </c>
      <c r="P24" s="384" t="s">
        <v>186</v>
      </c>
      <c r="Q24" s="384" t="s">
        <v>185</v>
      </c>
      <c r="R24" s="384" t="s">
        <v>185</v>
      </c>
      <c r="S24" s="384" t="s">
        <v>185</v>
      </c>
      <c r="T24" s="384" t="s">
        <v>185</v>
      </c>
      <c r="U24" s="384" t="s">
        <v>186</v>
      </c>
    </row>
    <row r="25" spans="1:21" s="14" customFormat="1" ht="16.5" customHeight="1" x14ac:dyDescent="0.25">
      <c r="A25" s="337" t="s">
        <v>52</v>
      </c>
      <c r="B25" s="336" t="s">
        <v>299</v>
      </c>
      <c r="C25" s="384" t="s">
        <v>186</v>
      </c>
      <c r="D25" s="384" t="s">
        <v>185</v>
      </c>
      <c r="E25" s="384" t="s">
        <v>186</v>
      </c>
      <c r="F25" s="384" t="s">
        <v>186</v>
      </c>
      <c r="G25" s="384" t="s">
        <v>186</v>
      </c>
      <c r="H25" s="384" t="s">
        <v>186</v>
      </c>
      <c r="I25" s="384" t="s">
        <v>186</v>
      </c>
      <c r="J25" s="387"/>
      <c r="K25" s="384" t="s">
        <v>186</v>
      </c>
      <c r="L25" s="384" t="s">
        <v>186</v>
      </c>
      <c r="M25" s="384" t="s">
        <v>186</v>
      </c>
      <c r="N25" s="384" t="s">
        <v>186</v>
      </c>
      <c r="O25" s="384" t="s">
        <v>186</v>
      </c>
      <c r="P25" s="384" t="s">
        <v>186</v>
      </c>
      <c r="Q25" s="384" t="s">
        <v>185</v>
      </c>
      <c r="R25" s="384" t="s">
        <v>185</v>
      </c>
      <c r="S25" s="384" t="s">
        <v>185</v>
      </c>
      <c r="T25" s="384" t="s">
        <v>185</v>
      </c>
      <c r="U25" s="384" t="s">
        <v>186</v>
      </c>
    </row>
    <row r="26" spans="1:21" s="14" customFormat="1" ht="16.5" customHeight="1" x14ac:dyDescent="0.25">
      <c r="A26" s="337" t="s">
        <v>52</v>
      </c>
      <c r="B26" s="336" t="s">
        <v>193</v>
      </c>
      <c r="C26" s="384" t="s">
        <v>186</v>
      </c>
      <c r="D26" s="384" t="s">
        <v>185</v>
      </c>
      <c r="E26" s="384" t="s">
        <v>186</v>
      </c>
      <c r="F26" s="384" t="s">
        <v>186</v>
      </c>
      <c r="G26" s="384" t="s">
        <v>186</v>
      </c>
      <c r="H26" s="384" t="s">
        <v>186</v>
      </c>
      <c r="I26" s="384" t="s">
        <v>186</v>
      </c>
      <c r="J26" s="387"/>
      <c r="K26" s="384" t="s">
        <v>186</v>
      </c>
      <c r="L26" s="384" t="s">
        <v>186</v>
      </c>
      <c r="M26" s="384" t="s">
        <v>186</v>
      </c>
      <c r="N26" s="384" t="s">
        <v>186</v>
      </c>
      <c r="O26" s="384" t="s">
        <v>186</v>
      </c>
      <c r="P26" s="384" t="s">
        <v>186</v>
      </c>
      <c r="Q26" s="384" t="s">
        <v>185</v>
      </c>
      <c r="R26" s="384" t="s">
        <v>185</v>
      </c>
      <c r="S26" s="384" t="s">
        <v>185</v>
      </c>
      <c r="T26" s="384" t="s">
        <v>185</v>
      </c>
      <c r="U26" s="384" t="s">
        <v>186</v>
      </c>
    </row>
    <row r="27" spans="1:21" s="14" customFormat="1" ht="16.5" customHeight="1" x14ac:dyDescent="0.25">
      <c r="A27" s="337" t="s">
        <v>52</v>
      </c>
      <c r="B27" s="336" t="s">
        <v>194</v>
      </c>
      <c r="C27" s="384" t="s">
        <v>186</v>
      </c>
      <c r="D27" s="384" t="s">
        <v>185</v>
      </c>
      <c r="E27" s="384" t="s">
        <v>186</v>
      </c>
      <c r="F27" s="384" t="s">
        <v>186</v>
      </c>
      <c r="G27" s="384" t="s">
        <v>186</v>
      </c>
      <c r="H27" s="384" t="s">
        <v>186</v>
      </c>
      <c r="I27" s="384" t="s">
        <v>186</v>
      </c>
      <c r="J27" s="387"/>
      <c r="K27" s="384" t="s">
        <v>186</v>
      </c>
      <c r="L27" s="384" t="s">
        <v>186</v>
      </c>
      <c r="M27" s="384" t="s">
        <v>186</v>
      </c>
      <c r="N27" s="384" t="s">
        <v>186</v>
      </c>
      <c r="O27" s="384" t="s">
        <v>186</v>
      </c>
      <c r="P27" s="384" t="s">
        <v>186</v>
      </c>
      <c r="Q27" s="384" t="s">
        <v>185</v>
      </c>
      <c r="R27" s="384" t="s">
        <v>185</v>
      </c>
      <c r="S27" s="384" t="s">
        <v>185</v>
      </c>
      <c r="T27" s="384" t="s">
        <v>185</v>
      </c>
      <c r="U27" s="384" t="s">
        <v>186</v>
      </c>
    </row>
    <row r="28" spans="1:21" s="14" customFormat="1" ht="16.5" customHeight="1" x14ac:dyDescent="0.25">
      <c r="A28" s="337" t="s">
        <v>52</v>
      </c>
      <c r="B28" s="336" t="s">
        <v>195</v>
      </c>
      <c r="C28" s="384" t="s">
        <v>186</v>
      </c>
      <c r="D28" s="384" t="s">
        <v>185</v>
      </c>
      <c r="E28" s="384" t="s">
        <v>186</v>
      </c>
      <c r="F28" s="384" t="s">
        <v>186</v>
      </c>
      <c r="G28" s="384" t="s">
        <v>186</v>
      </c>
      <c r="H28" s="384" t="s">
        <v>186</v>
      </c>
      <c r="I28" s="384" t="s">
        <v>186</v>
      </c>
      <c r="J28" s="387"/>
      <c r="K28" s="384" t="s">
        <v>186</v>
      </c>
      <c r="L28" s="384" t="s">
        <v>186</v>
      </c>
      <c r="M28" s="384" t="s">
        <v>186</v>
      </c>
      <c r="N28" s="384" t="s">
        <v>186</v>
      </c>
      <c r="O28" s="384" t="s">
        <v>186</v>
      </c>
      <c r="P28" s="384" t="s">
        <v>186</v>
      </c>
      <c r="Q28" s="384" t="s">
        <v>185</v>
      </c>
      <c r="R28" s="384" t="s">
        <v>186</v>
      </c>
      <c r="S28" s="384" t="s">
        <v>186</v>
      </c>
      <c r="T28" s="384" t="s">
        <v>185</v>
      </c>
      <c r="U28" s="384" t="s">
        <v>186</v>
      </c>
    </row>
    <row r="29" spans="1:21" s="14" customFormat="1" ht="16.5" customHeight="1" x14ac:dyDescent="0.25">
      <c r="A29" s="337" t="s">
        <v>52</v>
      </c>
      <c r="B29" s="336" t="s">
        <v>300</v>
      </c>
      <c r="C29" s="384" t="s">
        <v>186</v>
      </c>
      <c r="D29" s="384" t="s">
        <v>186</v>
      </c>
      <c r="E29" s="384" t="s">
        <v>186</v>
      </c>
      <c r="F29" s="384" t="s">
        <v>186</v>
      </c>
      <c r="G29" s="384" t="s">
        <v>185</v>
      </c>
      <c r="H29" s="384" t="s">
        <v>186</v>
      </c>
      <c r="I29" s="384" t="s">
        <v>186</v>
      </c>
      <c r="J29" s="387"/>
      <c r="K29" s="384" t="s">
        <v>185</v>
      </c>
      <c r="L29" s="384" t="s">
        <v>186</v>
      </c>
      <c r="M29" s="384" t="s">
        <v>185</v>
      </c>
      <c r="N29" s="384" t="s">
        <v>185</v>
      </c>
      <c r="O29" s="384" t="s">
        <v>185</v>
      </c>
      <c r="P29" s="384" t="s">
        <v>185</v>
      </c>
      <c r="Q29" s="384" t="s">
        <v>185</v>
      </c>
      <c r="R29" s="384" t="s">
        <v>185</v>
      </c>
      <c r="S29" s="384" t="s">
        <v>185</v>
      </c>
      <c r="T29" s="384" t="s">
        <v>185</v>
      </c>
      <c r="U29" s="384" t="s">
        <v>186</v>
      </c>
    </row>
    <row r="30" spans="1:21" s="14" customFormat="1" ht="16.5" customHeight="1" x14ac:dyDescent="0.25">
      <c r="A30" s="337" t="s">
        <v>52</v>
      </c>
      <c r="B30" s="336" t="s">
        <v>301</v>
      </c>
      <c r="C30" s="384" t="s">
        <v>186</v>
      </c>
      <c r="D30" s="384" t="s">
        <v>185</v>
      </c>
      <c r="E30" s="384" t="s">
        <v>186</v>
      </c>
      <c r="F30" s="384" t="s">
        <v>186</v>
      </c>
      <c r="G30" s="384" t="s">
        <v>186</v>
      </c>
      <c r="H30" s="384" t="s">
        <v>186</v>
      </c>
      <c r="I30" s="384" t="s">
        <v>186</v>
      </c>
      <c r="J30" s="387"/>
      <c r="K30" s="384" t="s">
        <v>186</v>
      </c>
      <c r="L30" s="384" t="s">
        <v>186</v>
      </c>
      <c r="M30" s="384" t="s">
        <v>186</v>
      </c>
      <c r="N30" s="384" t="s">
        <v>186</v>
      </c>
      <c r="O30" s="384" t="s">
        <v>186</v>
      </c>
      <c r="P30" s="384" t="s">
        <v>186</v>
      </c>
      <c r="Q30" s="384" t="s">
        <v>185</v>
      </c>
      <c r="R30" s="384" t="s">
        <v>185</v>
      </c>
      <c r="S30" s="384" t="s">
        <v>185</v>
      </c>
      <c r="T30" s="384" t="s">
        <v>185</v>
      </c>
      <c r="U30" s="384" t="s">
        <v>186</v>
      </c>
    </row>
    <row r="31" spans="1:21" s="14" customFormat="1" ht="16.5" customHeight="1" x14ac:dyDescent="0.25">
      <c r="A31" s="337" t="s">
        <v>52</v>
      </c>
      <c r="B31" s="336" t="s">
        <v>302</v>
      </c>
      <c r="C31" s="384" t="s">
        <v>186</v>
      </c>
      <c r="D31" s="384" t="s">
        <v>186</v>
      </c>
      <c r="E31" s="384" t="s">
        <v>186</v>
      </c>
      <c r="F31" s="384" t="s">
        <v>186</v>
      </c>
      <c r="G31" s="384" t="s">
        <v>186</v>
      </c>
      <c r="H31" s="384" t="s">
        <v>186</v>
      </c>
      <c r="I31" s="384" t="s">
        <v>186</v>
      </c>
      <c r="J31" s="387"/>
      <c r="K31" s="384" t="s">
        <v>186</v>
      </c>
      <c r="L31" s="384" t="s">
        <v>186</v>
      </c>
      <c r="M31" s="384" t="s">
        <v>186</v>
      </c>
      <c r="N31" s="384" t="s">
        <v>186</v>
      </c>
      <c r="O31" s="384" t="s">
        <v>186</v>
      </c>
      <c r="P31" s="384" t="s">
        <v>186</v>
      </c>
      <c r="Q31" s="384" t="s">
        <v>185</v>
      </c>
      <c r="R31" s="384" t="s">
        <v>185</v>
      </c>
      <c r="S31" s="384" t="s">
        <v>185</v>
      </c>
      <c r="T31" s="384" t="s">
        <v>185</v>
      </c>
      <c r="U31" s="384" t="s">
        <v>186</v>
      </c>
    </row>
    <row r="32" spans="1:21" s="14" customFormat="1" ht="16.5" customHeight="1" x14ac:dyDescent="0.25">
      <c r="A32" s="337" t="s">
        <v>52</v>
      </c>
      <c r="B32" s="336" t="s">
        <v>303</v>
      </c>
      <c r="C32" s="384" t="s">
        <v>186</v>
      </c>
      <c r="D32" s="384" t="s">
        <v>185</v>
      </c>
      <c r="E32" s="384" t="s">
        <v>186</v>
      </c>
      <c r="F32" s="384" t="s">
        <v>186</v>
      </c>
      <c r="G32" s="384" t="s">
        <v>186</v>
      </c>
      <c r="H32" s="384" t="s">
        <v>186</v>
      </c>
      <c r="I32" s="384" t="s">
        <v>186</v>
      </c>
      <c r="J32" s="387"/>
      <c r="K32" s="384" t="s">
        <v>186</v>
      </c>
      <c r="L32" s="384" t="s">
        <v>186</v>
      </c>
      <c r="M32" s="384" t="s">
        <v>186</v>
      </c>
      <c r="N32" s="384" t="s">
        <v>186</v>
      </c>
      <c r="O32" s="384" t="s">
        <v>186</v>
      </c>
      <c r="P32" s="384" t="s">
        <v>186</v>
      </c>
      <c r="Q32" s="384" t="s">
        <v>185</v>
      </c>
      <c r="R32" s="384" t="s">
        <v>185</v>
      </c>
      <c r="S32" s="384" t="s">
        <v>185</v>
      </c>
      <c r="T32" s="384" t="s">
        <v>185</v>
      </c>
      <c r="U32" s="384" t="s">
        <v>186</v>
      </c>
    </row>
    <row r="33" spans="1:21" s="14" customFormat="1" ht="16.5" customHeight="1" x14ac:dyDescent="0.25">
      <c r="A33" s="337" t="s">
        <v>52</v>
      </c>
      <c r="B33" s="336" t="s">
        <v>644</v>
      </c>
      <c r="C33" s="384" t="s">
        <v>186</v>
      </c>
      <c r="D33" s="384" t="s">
        <v>185</v>
      </c>
      <c r="E33" s="384" t="s">
        <v>186</v>
      </c>
      <c r="F33" s="384" t="s">
        <v>186</v>
      </c>
      <c r="G33" s="384" t="s">
        <v>186</v>
      </c>
      <c r="H33" s="384" t="s">
        <v>186</v>
      </c>
      <c r="I33" s="384" t="s">
        <v>186</v>
      </c>
      <c r="J33" s="387"/>
      <c r="K33" s="384" t="s">
        <v>186</v>
      </c>
      <c r="L33" s="384" t="s">
        <v>186</v>
      </c>
      <c r="M33" s="384" t="s">
        <v>186</v>
      </c>
      <c r="N33" s="384" t="s">
        <v>186</v>
      </c>
      <c r="O33" s="384" t="s">
        <v>186</v>
      </c>
      <c r="P33" s="384" t="s">
        <v>186</v>
      </c>
      <c r="Q33" s="384" t="s">
        <v>186</v>
      </c>
      <c r="R33" s="384" t="s">
        <v>185</v>
      </c>
      <c r="S33" s="384" t="s">
        <v>185</v>
      </c>
      <c r="T33" s="384" t="s">
        <v>185</v>
      </c>
      <c r="U33" s="384" t="s">
        <v>185</v>
      </c>
    </row>
    <row r="34" spans="1:21" s="14" customFormat="1" ht="16.5" customHeight="1" x14ac:dyDescent="0.25">
      <c r="A34" s="337" t="s">
        <v>52</v>
      </c>
      <c r="B34" s="336" t="s">
        <v>304</v>
      </c>
      <c r="C34" s="384" t="s">
        <v>186</v>
      </c>
      <c r="D34" s="384" t="s">
        <v>186</v>
      </c>
      <c r="E34" s="384" t="s">
        <v>186</v>
      </c>
      <c r="F34" s="384" t="s">
        <v>186</v>
      </c>
      <c r="G34" s="384" t="s">
        <v>186</v>
      </c>
      <c r="H34" s="384" t="s">
        <v>186</v>
      </c>
      <c r="I34" s="384" t="s">
        <v>186</v>
      </c>
      <c r="J34" s="387"/>
      <c r="K34" s="384" t="s">
        <v>186</v>
      </c>
      <c r="L34" s="384" t="s">
        <v>186</v>
      </c>
      <c r="M34" s="384" t="s">
        <v>186</v>
      </c>
      <c r="N34" s="384" t="s">
        <v>186</v>
      </c>
      <c r="O34" s="384" t="s">
        <v>186</v>
      </c>
      <c r="P34" s="384" t="s">
        <v>186</v>
      </c>
      <c r="Q34" s="384" t="s">
        <v>185</v>
      </c>
      <c r="R34" s="384" t="s">
        <v>185</v>
      </c>
      <c r="S34" s="384" t="s">
        <v>186</v>
      </c>
      <c r="T34" s="384" t="s">
        <v>186</v>
      </c>
      <c r="U34" s="384" t="s">
        <v>186</v>
      </c>
    </row>
    <row r="35" spans="1:21" s="14" customFormat="1" ht="16.5" customHeight="1" x14ac:dyDescent="0.25">
      <c r="A35" s="337" t="s">
        <v>52</v>
      </c>
      <c r="B35" s="336" t="s">
        <v>305</v>
      </c>
      <c r="C35" s="384" t="s">
        <v>186</v>
      </c>
      <c r="D35" s="384" t="s">
        <v>186</v>
      </c>
      <c r="E35" s="384" t="s">
        <v>186</v>
      </c>
      <c r="F35" s="384" t="s">
        <v>186</v>
      </c>
      <c r="G35" s="384" t="s">
        <v>186</v>
      </c>
      <c r="H35" s="384" t="s">
        <v>186</v>
      </c>
      <c r="I35" s="384" t="s">
        <v>186</v>
      </c>
      <c r="J35" s="387"/>
      <c r="K35" s="384" t="s">
        <v>186</v>
      </c>
      <c r="L35" s="384" t="s">
        <v>186</v>
      </c>
      <c r="M35" s="384" t="s">
        <v>186</v>
      </c>
      <c r="N35" s="384" t="s">
        <v>186</v>
      </c>
      <c r="O35" s="384" t="s">
        <v>186</v>
      </c>
      <c r="P35" s="384" t="s">
        <v>186</v>
      </c>
      <c r="Q35" s="384" t="s">
        <v>186</v>
      </c>
      <c r="R35" s="384" t="s">
        <v>186</v>
      </c>
      <c r="S35" s="384" t="s">
        <v>186</v>
      </c>
      <c r="T35" s="384" t="s">
        <v>185</v>
      </c>
      <c r="U35" s="384" t="s">
        <v>185</v>
      </c>
    </row>
    <row r="36" spans="1:21" s="14" customFormat="1" ht="16.5" customHeight="1" x14ac:dyDescent="0.25">
      <c r="A36" s="337" t="s">
        <v>52</v>
      </c>
      <c r="B36" s="336" t="s">
        <v>196</v>
      </c>
      <c r="C36" s="384" t="s">
        <v>186</v>
      </c>
      <c r="D36" s="384" t="s">
        <v>186</v>
      </c>
      <c r="E36" s="384" t="s">
        <v>186</v>
      </c>
      <c r="F36" s="384" t="s">
        <v>186</v>
      </c>
      <c r="G36" s="384" t="s">
        <v>186</v>
      </c>
      <c r="H36" s="384" t="s">
        <v>186</v>
      </c>
      <c r="I36" s="384" t="s">
        <v>186</v>
      </c>
      <c r="J36" s="387"/>
      <c r="K36" s="384" t="s">
        <v>186</v>
      </c>
      <c r="L36" s="384" t="s">
        <v>186</v>
      </c>
      <c r="M36" s="384" t="s">
        <v>186</v>
      </c>
      <c r="N36" s="384" t="s">
        <v>186</v>
      </c>
      <c r="O36" s="384" t="s">
        <v>186</v>
      </c>
      <c r="P36" s="384" t="s">
        <v>186</v>
      </c>
      <c r="Q36" s="384" t="s">
        <v>186</v>
      </c>
      <c r="R36" s="384" t="s">
        <v>186</v>
      </c>
      <c r="S36" s="384" t="s">
        <v>185</v>
      </c>
      <c r="T36" s="384" t="s">
        <v>185</v>
      </c>
      <c r="U36" s="384" t="s">
        <v>186</v>
      </c>
    </row>
    <row r="37" spans="1:21" s="14" customFormat="1" ht="16.5" customHeight="1" x14ac:dyDescent="0.25">
      <c r="A37" s="337" t="s">
        <v>52</v>
      </c>
      <c r="B37" s="336" t="s">
        <v>197</v>
      </c>
      <c r="C37" s="384" t="s">
        <v>186</v>
      </c>
      <c r="D37" s="384" t="s">
        <v>185</v>
      </c>
      <c r="E37" s="384" t="s">
        <v>186</v>
      </c>
      <c r="F37" s="384" t="s">
        <v>186</v>
      </c>
      <c r="G37" s="384" t="s">
        <v>186</v>
      </c>
      <c r="H37" s="384" t="s">
        <v>186</v>
      </c>
      <c r="I37" s="384" t="s">
        <v>186</v>
      </c>
      <c r="J37" s="387"/>
      <c r="K37" s="384" t="s">
        <v>186</v>
      </c>
      <c r="L37" s="384" t="s">
        <v>186</v>
      </c>
      <c r="M37" s="384" t="s">
        <v>186</v>
      </c>
      <c r="N37" s="384" t="s">
        <v>186</v>
      </c>
      <c r="O37" s="384" t="s">
        <v>186</v>
      </c>
      <c r="P37" s="384" t="s">
        <v>186</v>
      </c>
      <c r="Q37" s="384" t="s">
        <v>186</v>
      </c>
      <c r="R37" s="384" t="s">
        <v>185</v>
      </c>
      <c r="S37" s="384" t="s">
        <v>186</v>
      </c>
      <c r="T37" s="384" t="s">
        <v>186</v>
      </c>
      <c r="U37" s="384" t="s">
        <v>186</v>
      </c>
    </row>
    <row r="38" spans="1:21" s="14" customFormat="1" ht="16.5" customHeight="1" x14ac:dyDescent="0.25">
      <c r="A38" s="337" t="s">
        <v>52</v>
      </c>
      <c r="B38" s="336" t="s">
        <v>306</v>
      </c>
      <c r="C38" s="384" t="s">
        <v>186</v>
      </c>
      <c r="D38" s="384" t="s">
        <v>185</v>
      </c>
      <c r="E38" s="384" t="s">
        <v>186</v>
      </c>
      <c r="F38" s="384" t="s">
        <v>186</v>
      </c>
      <c r="G38" s="384" t="s">
        <v>186</v>
      </c>
      <c r="H38" s="384" t="s">
        <v>186</v>
      </c>
      <c r="I38" s="384" t="s">
        <v>186</v>
      </c>
      <c r="J38" s="387"/>
      <c r="K38" s="384" t="s">
        <v>186</v>
      </c>
      <c r="L38" s="384" t="s">
        <v>186</v>
      </c>
      <c r="M38" s="384" t="s">
        <v>186</v>
      </c>
      <c r="N38" s="384" t="s">
        <v>186</v>
      </c>
      <c r="O38" s="384" t="s">
        <v>186</v>
      </c>
      <c r="P38" s="384" t="s">
        <v>186</v>
      </c>
      <c r="Q38" s="384" t="s">
        <v>186</v>
      </c>
      <c r="R38" s="384" t="s">
        <v>186</v>
      </c>
      <c r="S38" s="384" t="s">
        <v>185</v>
      </c>
      <c r="T38" s="384" t="s">
        <v>186</v>
      </c>
      <c r="U38" s="384" t="s">
        <v>186</v>
      </c>
    </row>
    <row r="39" spans="1:21" s="14" customFormat="1" ht="16.5" customHeight="1" x14ac:dyDescent="0.25">
      <c r="A39" s="337" t="s">
        <v>52</v>
      </c>
      <c r="B39" s="336" t="s">
        <v>307</v>
      </c>
      <c r="C39" s="384" t="s">
        <v>186</v>
      </c>
      <c r="D39" s="384" t="s">
        <v>185</v>
      </c>
      <c r="E39" s="384" t="s">
        <v>186</v>
      </c>
      <c r="F39" s="384" t="s">
        <v>186</v>
      </c>
      <c r="G39" s="384" t="s">
        <v>186</v>
      </c>
      <c r="H39" s="384" t="s">
        <v>186</v>
      </c>
      <c r="I39" s="384" t="s">
        <v>186</v>
      </c>
      <c r="J39" s="387"/>
      <c r="K39" s="384" t="s">
        <v>186</v>
      </c>
      <c r="L39" s="384" t="s">
        <v>186</v>
      </c>
      <c r="M39" s="384" t="s">
        <v>186</v>
      </c>
      <c r="N39" s="384" t="s">
        <v>186</v>
      </c>
      <c r="O39" s="384" t="s">
        <v>186</v>
      </c>
      <c r="P39" s="384" t="s">
        <v>186</v>
      </c>
      <c r="Q39" s="384" t="s">
        <v>185</v>
      </c>
      <c r="R39" s="384" t="s">
        <v>185</v>
      </c>
      <c r="S39" s="384" t="s">
        <v>186</v>
      </c>
      <c r="T39" s="384" t="s">
        <v>185</v>
      </c>
      <c r="U39" s="384" t="s">
        <v>186</v>
      </c>
    </row>
    <row r="40" spans="1:21" s="14" customFormat="1" ht="16.5" customHeight="1" x14ac:dyDescent="0.25">
      <c r="A40" s="337" t="s">
        <v>52</v>
      </c>
      <c r="B40" s="336" t="s">
        <v>198</v>
      </c>
      <c r="C40" s="384" t="s">
        <v>186</v>
      </c>
      <c r="D40" s="384" t="s">
        <v>186</v>
      </c>
      <c r="E40" s="384" t="s">
        <v>186</v>
      </c>
      <c r="F40" s="384" t="s">
        <v>186</v>
      </c>
      <c r="G40" s="384" t="s">
        <v>186</v>
      </c>
      <c r="H40" s="384" t="s">
        <v>186</v>
      </c>
      <c r="I40" s="384" t="s">
        <v>186</v>
      </c>
      <c r="J40" s="387"/>
      <c r="K40" s="384" t="s">
        <v>185</v>
      </c>
      <c r="L40" s="384" t="s">
        <v>185</v>
      </c>
      <c r="M40" s="384" t="s">
        <v>186</v>
      </c>
      <c r="N40" s="384" t="s">
        <v>186</v>
      </c>
      <c r="O40" s="384" t="s">
        <v>186</v>
      </c>
      <c r="P40" s="384" t="s">
        <v>186</v>
      </c>
      <c r="Q40" s="384" t="s">
        <v>185</v>
      </c>
      <c r="R40" s="384" t="s">
        <v>185</v>
      </c>
      <c r="S40" s="384" t="s">
        <v>185</v>
      </c>
      <c r="T40" s="384" t="s">
        <v>185</v>
      </c>
      <c r="U40" s="384" t="s">
        <v>186</v>
      </c>
    </row>
    <row r="41" spans="1:21" s="14" customFormat="1" ht="16.5" customHeight="1" x14ac:dyDescent="0.25">
      <c r="A41" s="337" t="s">
        <v>54</v>
      </c>
      <c r="B41" s="336" t="s">
        <v>308</v>
      </c>
      <c r="C41" s="384" t="s">
        <v>186</v>
      </c>
      <c r="D41" s="384" t="s">
        <v>186</v>
      </c>
      <c r="E41" s="384" t="s">
        <v>186</v>
      </c>
      <c r="F41" s="384" t="s">
        <v>186</v>
      </c>
      <c r="G41" s="384" t="s">
        <v>186</v>
      </c>
      <c r="H41" s="384" t="s">
        <v>186</v>
      </c>
      <c r="I41" s="384" t="s">
        <v>186</v>
      </c>
      <c r="J41" s="387"/>
      <c r="K41" s="384" t="s">
        <v>186</v>
      </c>
      <c r="L41" s="384" t="s">
        <v>186</v>
      </c>
      <c r="M41" s="384" t="s">
        <v>186</v>
      </c>
      <c r="N41" s="384" t="s">
        <v>185</v>
      </c>
      <c r="O41" s="384" t="s">
        <v>186</v>
      </c>
      <c r="P41" s="384" t="s">
        <v>186</v>
      </c>
      <c r="Q41" s="384" t="s">
        <v>185</v>
      </c>
      <c r="R41" s="384" t="s">
        <v>185</v>
      </c>
      <c r="S41" s="384" t="s">
        <v>185</v>
      </c>
      <c r="T41" s="384" t="s">
        <v>185</v>
      </c>
      <c r="U41" s="384" t="s">
        <v>185</v>
      </c>
    </row>
    <row r="42" spans="1:21" s="14" customFormat="1" ht="16.5" customHeight="1" x14ac:dyDescent="0.25">
      <c r="A42" s="337" t="s">
        <v>54</v>
      </c>
      <c r="B42" s="336" t="s">
        <v>309</v>
      </c>
      <c r="C42" s="384" t="s">
        <v>186</v>
      </c>
      <c r="D42" s="384" t="s">
        <v>186</v>
      </c>
      <c r="E42" s="384" t="s">
        <v>186</v>
      </c>
      <c r="F42" s="384" t="s">
        <v>186</v>
      </c>
      <c r="G42" s="384" t="s">
        <v>186</v>
      </c>
      <c r="H42" s="384" t="s">
        <v>186</v>
      </c>
      <c r="I42" s="384" t="s">
        <v>186</v>
      </c>
      <c r="J42" s="387"/>
      <c r="K42" s="384" t="s">
        <v>186</v>
      </c>
      <c r="L42" s="384" t="s">
        <v>186</v>
      </c>
      <c r="M42" s="384" t="s">
        <v>186</v>
      </c>
      <c r="N42" s="384" t="s">
        <v>186</v>
      </c>
      <c r="O42" s="384" t="s">
        <v>186</v>
      </c>
      <c r="P42" s="384" t="s">
        <v>186</v>
      </c>
      <c r="Q42" s="384" t="s">
        <v>185</v>
      </c>
      <c r="R42" s="384" t="s">
        <v>185</v>
      </c>
      <c r="S42" s="384" t="s">
        <v>185</v>
      </c>
      <c r="T42" s="384" t="s">
        <v>185</v>
      </c>
      <c r="U42" s="384" t="s">
        <v>186</v>
      </c>
    </row>
    <row r="43" spans="1:21" s="14" customFormat="1" ht="16.5" customHeight="1" x14ac:dyDescent="0.25">
      <c r="A43" s="337" t="s">
        <v>54</v>
      </c>
      <c r="B43" s="336" t="s">
        <v>310</v>
      </c>
      <c r="C43" s="384" t="s">
        <v>186</v>
      </c>
      <c r="D43" s="384" t="s">
        <v>185</v>
      </c>
      <c r="E43" s="384" t="s">
        <v>186</v>
      </c>
      <c r="F43" s="384" t="s">
        <v>186</v>
      </c>
      <c r="G43" s="384" t="s">
        <v>186</v>
      </c>
      <c r="H43" s="384" t="s">
        <v>186</v>
      </c>
      <c r="I43" s="384" t="s">
        <v>186</v>
      </c>
      <c r="J43" s="387"/>
      <c r="K43" s="384" t="s">
        <v>186</v>
      </c>
      <c r="L43" s="384" t="s">
        <v>186</v>
      </c>
      <c r="M43" s="384" t="s">
        <v>186</v>
      </c>
      <c r="N43" s="384" t="s">
        <v>186</v>
      </c>
      <c r="O43" s="384" t="s">
        <v>186</v>
      </c>
      <c r="P43" s="384" t="s">
        <v>186</v>
      </c>
      <c r="Q43" s="384" t="s">
        <v>185</v>
      </c>
      <c r="R43" s="384" t="s">
        <v>185</v>
      </c>
      <c r="S43" s="384" t="s">
        <v>185</v>
      </c>
      <c r="T43" s="384" t="s">
        <v>186</v>
      </c>
      <c r="U43" s="384" t="s">
        <v>186</v>
      </c>
    </row>
    <row r="44" spans="1:21" s="14" customFormat="1" ht="16.5" customHeight="1" x14ac:dyDescent="0.25">
      <c r="A44" s="337" t="s">
        <v>54</v>
      </c>
      <c r="B44" s="336" t="s">
        <v>311</v>
      </c>
      <c r="C44" s="384" t="s">
        <v>186</v>
      </c>
      <c r="D44" s="384" t="s">
        <v>185</v>
      </c>
      <c r="E44" s="384" t="s">
        <v>186</v>
      </c>
      <c r="F44" s="384" t="s">
        <v>186</v>
      </c>
      <c r="G44" s="384" t="s">
        <v>186</v>
      </c>
      <c r="H44" s="384" t="s">
        <v>186</v>
      </c>
      <c r="I44" s="384" t="s">
        <v>186</v>
      </c>
      <c r="J44" s="387"/>
      <c r="K44" s="384" t="s">
        <v>186</v>
      </c>
      <c r="L44" s="384" t="s">
        <v>186</v>
      </c>
      <c r="M44" s="384" t="s">
        <v>186</v>
      </c>
      <c r="N44" s="384" t="s">
        <v>186</v>
      </c>
      <c r="O44" s="384" t="s">
        <v>186</v>
      </c>
      <c r="P44" s="384" t="s">
        <v>186</v>
      </c>
      <c r="Q44" s="384" t="s">
        <v>185</v>
      </c>
      <c r="R44" s="384" t="s">
        <v>185</v>
      </c>
      <c r="S44" s="384" t="s">
        <v>185</v>
      </c>
      <c r="T44" s="384" t="s">
        <v>186</v>
      </c>
      <c r="U44" s="384" t="s">
        <v>186</v>
      </c>
    </row>
    <row r="45" spans="1:21" s="14" customFormat="1" ht="16.5" customHeight="1" x14ac:dyDescent="0.25">
      <c r="A45" s="337" t="s">
        <v>54</v>
      </c>
      <c r="B45" s="336" t="s">
        <v>199</v>
      </c>
      <c r="C45" s="384" t="s">
        <v>186</v>
      </c>
      <c r="D45" s="384" t="s">
        <v>185</v>
      </c>
      <c r="E45" s="384" t="s">
        <v>186</v>
      </c>
      <c r="F45" s="384" t="s">
        <v>186</v>
      </c>
      <c r="G45" s="384" t="s">
        <v>186</v>
      </c>
      <c r="H45" s="384" t="s">
        <v>186</v>
      </c>
      <c r="I45" s="384" t="s">
        <v>186</v>
      </c>
      <c r="J45" s="387"/>
      <c r="K45" s="384" t="s">
        <v>185</v>
      </c>
      <c r="L45" s="384" t="s">
        <v>186</v>
      </c>
      <c r="M45" s="384" t="s">
        <v>186</v>
      </c>
      <c r="N45" s="384" t="s">
        <v>186</v>
      </c>
      <c r="O45" s="384" t="s">
        <v>186</v>
      </c>
      <c r="P45" s="384" t="s">
        <v>186</v>
      </c>
      <c r="Q45" s="384" t="s">
        <v>185</v>
      </c>
      <c r="R45" s="384" t="s">
        <v>185</v>
      </c>
      <c r="S45" s="384" t="s">
        <v>185</v>
      </c>
      <c r="T45" s="384" t="s">
        <v>186</v>
      </c>
      <c r="U45" s="384" t="s">
        <v>186</v>
      </c>
    </row>
    <row r="46" spans="1:21" s="14" customFormat="1" ht="16.5" customHeight="1" x14ac:dyDescent="0.25">
      <c r="A46" s="337" t="s">
        <v>56</v>
      </c>
      <c r="B46" s="336" t="s">
        <v>312</v>
      </c>
      <c r="C46" s="384" t="s">
        <v>186</v>
      </c>
      <c r="D46" s="384" t="s">
        <v>185</v>
      </c>
      <c r="E46" s="384" t="s">
        <v>186</v>
      </c>
      <c r="F46" s="384" t="s">
        <v>186</v>
      </c>
      <c r="G46" s="384" t="s">
        <v>186</v>
      </c>
      <c r="H46" s="384" t="s">
        <v>186</v>
      </c>
      <c r="I46" s="384" t="s">
        <v>186</v>
      </c>
      <c r="J46" s="387"/>
      <c r="K46" s="384" t="s">
        <v>186</v>
      </c>
      <c r="L46" s="384" t="s">
        <v>186</v>
      </c>
      <c r="M46" s="384" t="s">
        <v>186</v>
      </c>
      <c r="N46" s="384" t="s">
        <v>186</v>
      </c>
      <c r="O46" s="384" t="s">
        <v>186</v>
      </c>
      <c r="P46" s="384" t="s">
        <v>186</v>
      </c>
      <c r="Q46" s="384" t="s">
        <v>186</v>
      </c>
      <c r="R46" s="384" t="s">
        <v>186</v>
      </c>
      <c r="S46" s="384" t="s">
        <v>186</v>
      </c>
      <c r="T46" s="384" t="s">
        <v>186</v>
      </c>
      <c r="U46" s="384" t="s">
        <v>186</v>
      </c>
    </row>
    <row r="47" spans="1:21" s="14" customFormat="1" ht="16.5" customHeight="1" x14ac:dyDescent="0.25">
      <c r="A47" s="337" t="s">
        <v>56</v>
      </c>
      <c r="B47" s="336" t="s">
        <v>645</v>
      </c>
      <c r="C47" s="384" t="s">
        <v>186</v>
      </c>
      <c r="D47" s="384" t="s">
        <v>185</v>
      </c>
      <c r="E47" s="384" t="s">
        <v>186</v>
      </c>
      <c r="F47" s="384" t="s">
        <v>186</v>
      </c>
      <c r="G47" s="384" t="s">
        <v>186</v>
      </c>
      <c r="H47" s="384" t="s">
        <v>186</v>
      </c>
      <c r="I47" s="384" t="s">
        <v>186</v>
      </c>
      <c r="J47" s="387"/>
      <c r="K47" s="384" t="s">
        <v>186</v>
      </c>
      <c r="L47" s="384" t="s">
        <v>186</v>
      </c>
      <c r="M47" s="384" t="s">
        <v>186</v>
      </c>
      <c r="N47" s="384" t="s">
        <v>186</v>
      </c>
      <c r="O47" s="384" t="s">
        <v>186</v>
      </c>
      <c r="P47" s="384" t="s">
        <v>186</v>
      </c>
      <c r="Q47" s="384" t="s">
        <v>185</v>
      </c>
      <c r="R47" s="384" t="s">
        <v>185</v>
      </c>
      <c r="S47" s="384" t="s">
        <v>186</v>
      </c>
      <c r="T47" s="384" t="s">
        <v>186</v>
      </c>
      <c r="U47" s="384" t="s">
        <v>186</v>
      </c>
    </row>
    <row r="48" spans="1:21" s="14" customFormat="1" ht="16.5" customHeight="1" x14ac:dyDescent="0.25">
      <c r="A48" s="337" t="s">
        <v>56</v>
      </c>
      <c r="B48" s="336" t="s">
        <v>313</v>
      </c>
      <c r="C48" s="384" t="s">
        <v>186</v>
      </c>
      <c r="D48" s="384" t="s">
        <v>185</v>
      </c>
      <c r="E48" s="384" t="s">
        <v>186</v>
      </c>
      <c r="F48" s="384" t="s">
        <v>186</v>
      </c>
      <c r="G48" s="384" t="s">
        <v>186</v>
      </c>
      <c r="H48" s="384" t="s">
        <v>186</v>
      </c>
      <c r="I48" s="384" t="s">
        <v>186</v>
      </c>
      <c r="J48" s="387"/>
      <c r="K48" s="384" t="s">
        <v>186</v>
      </c>
      <c r="L48" s="384" t="s">
        <v>186</v>
      </c>
      <c r="M48" s="384" t="s">
        <v>185</v>
      </c>
      <c r="N48" s="384" t="s">
        <v>185</v>
      </c>
      <c r="O48" s="384" t="s">
        <v>186</v>
      </c>
      <c r="P48" s="384" t="s">
        <v>186</v>
      </c>
      <c r="Q48" s="384" t="s">
        <v>185</v>
      </c>
      <c r="R48" s="384" t="s">
        <v>185</v>
      </c>
      <c r="S48" s="384" t="s">
        <v>185</v>
      </c>
      <c r="T48" s="384" t="s">
        <v>185</v>
      </c>
      <c r="U48" s="384" t="s">
        <v>186</v>
      </c>
    </row>
    <row r="49" spans="1:21" s="14" customFormat="1" ht="16.5" customHeight="1" x14ac:dyDescent="0.25">
      <c r="A49" s="337" t="s">
        <v>56</v>
      </c>
      <c r="B49" s="336" t="s">
        <v>314</v>
      </c>
      <c r="C49" s="384" t="s">
        <v>186</v>
      </c>
      <c r="D49" s="384" t="s">
        <v>185</v>
      </c>
      <c r="E49" s="384" t="s">
        <v>186</v>
      </c>
      <c r="F49" s="384" t="s">
        <v>186</v>
      </c>
      <c r="G49" s="384" t="s">
        <v>186</v>
      </c>
      <c r="H49" s="384" t="s">
        <v>186</v>
      </c>
      <c r="I49" s="384" t="s">
        <v>186</v>
      </c>
      <c r="J49" s="387"/>
      <c r="K49" s="384" t="s">
        <v>186</v>
      </c>
      <c r="L49" s="384" t="s">
        <v>186</v>
      </c>
      <c r="M49" s="384" t="s">
        <v>186</v>
      </c>
      <c r="N49" s="384" t="s">
        <v>186</v>
      </c>
      <c r="O49" s="384" t="s">
        <v>186</v>
      </c>
      <c r="P49" s="384" t="s">
        <v>186</v>
      </c>
      <c r="Q49" s="384" t="s">
        <v>185</v>
      </c>
      <c r="R49" s="384" t="s">
        <v>185</v>
      </c>
      <c r="S49" s="384" t="s">
        <v>185</v>
      </c>
      <c r="T49" s="384" t="s">
        <v>186</v>
      </c>
      <c r="U49" s="384" t="s">
        <v>186</v>
      </c>
    </row>
    <row r="50" spans="1:21" s="14" customFormat="1" ht="16.5" customHeight="1" x14ac:dyDescent="0.25">
      <c r="A50" s="337" t="s">
        <v>60</v>
      </c>
      <c r="B50" s="336" t="s">
        <v>315</v>
      </c>
      <c r="C50" s="384" t="s">
        <v>186</v>
      </c>
      <c r="D50" s="384" t="s">
        <v>185</v>
      </c>
      <c r="E50" s="384" t="s">
        <v>186</v>
      </c>
      <c r="F50" s="384" t="s">
        <v>186</v>
      </c>
      <c r="G50" s="384" t="s">
        <v>186</v>
      </c>
      <c r="H50" s="384" t="s">
        <v>186</v>
      </c>
      <c r="I50" s="384" t="s">
        <v>186</v>
      </c>
      <c r="J50" s="387"/>
      <c r="K50" s="384" t="s">
        <v>186</v>
      </c>
      <c r="L50" s="384" t="s">
        <v>186</v>
      </c>
      <c r="M50" s="384" t="s">
        <v>186</v>
      </c>
      <c r="N50" s="384" t="s">
        <v>186</v>
      </c>
      <c r="O50" s="384" t="s">
        <v>186</v>
      </c>
      <c r="P50" s="384" t="s">
        <v>186</v>
      </c>
      <c r="Q50" s="384" t="s">
        <v>186</v>
      </c>
      <c r="R50" s="384" t="s">
        <v>185</v>
      </c>
      <c r="S50" s="384" t="s">
        <v>186</v>
      </c>
      <c r="T50" s="384" t="s">
        <v>185</v>
      </c>
      <c r="U50" s="384" t="s">
        <v>186</v>
      </c>
    </row>
    <row r="51" spans="1:21" s="14" customFormat="1" ht="16.5" customHeight="1" x14ac:dyDescent="0.25">
      <c r="A51" s="337" t="s">
        <v>60</v>
      </c>
      <c r="B51" s="336" t="s">
        <v>200</v>
      </c>
      <c r="C51" s="384" t="s">
        <v>185</v>
      </c>
      <c r="D51" s="384" t="s">
        <v>185</v>
      </c>
      <c r="E51" s="384" t="s">
        <v>186</v>
      </c>
      <c r="F51" s="384" t="s">
        <v>186</v>
      </c>
      <c r="G51" s="384" t="s">
        <v>186</v>
      </c>
      <c r="H51" s="384" t="s">
        <v>186</v>
      </c>
      <c r="I51" s="384" t="s">
        <v>186</v>
      </c>
      <c r="J51" s="387"/>
      <c r="K51" s="384" t="s">
        <v>185</v>
      </c>
      <c r="L51" s="384" t="s">
        <v>186</v>
      </c>
      <c r="M51" s="384" t="s">
        <v>185</v>
      </c>
      <c r="N51" s="384" t="s">
        <v>185</v>
      </c>
      <c r="O51" s="384" t="s">
        <v>186</v>
      </c>
      <c r="P51" s="384" t="s">
        <v>185</v>
      </c>
      <c r="Q51" s="384" t="s">
        <v>185</v>
      </c>
      <c r="R51" s="384" t="s">
        <v>185</v>
      </c>
      <c r="S51" s="384" t="s">
        <v>186</v>
      </c>
      <c r="T51" s="384" t="s">
        <v>185</v>
      </c>
      <c r="U51" s="384" t="s">
        <v>186</v>
      </c>
    </row>
    <row r="52" spans="1:21" s="14" customFormat="1" ht="16.5" customHeight="1" x14ac:dyDescent="0.25">
      <c r="A52" s="337" t="s">
        <v>60</v>
      </c>
      <c r="B52" s="336" t="s">
        <v>201</v>
      </c>
      <c r="C52" s="384" t="s">
        <v>186</v>
      </c>
      <c r="D52" s="384" t="s">
        <v>185</v>
      </c>
      <c r="E52" s="384" t="s">
        <v>186</v>
      </c>
      <c r="F52" s="384" t="s">
        <v>186</v>
      </c>
      <c r="G52" s="384" t="s">
        <v>186</v>
      </c>
      <c r="H52" s="384" t="s">
        <v>186</v>
      </c>
      <c r="I52" s="384" t="s">
        <v>186</v>
      </c>
      <c r="J52" s="387"/>
      <c r="K52" s="384" t="s">
        <v>186</v>
      </c>
      <c r="L52" s="384" t="s">
        <v>186</v>
      </c>
      <c r="M52" s="384" t="s">
        <v>186</v>
      </c>
      <c r="N52" s="384" t="s">
        <v>186</v>
      </c>
      <c r="O52" s="384" t="s">
        <v>186</v>
      </c>
      <c r="P52" s="384" t="s">
        <v>186</v>
      </c>
      <c r="Q52" s="384" t="s">
        <v>186</v>
      </c>
      <c r="R52" s="384" t="s">
        <v>186</v>
      </c>
      <c r="S52" s="384" t="s">
        <v>186</v>
      </c>
      <c r="T52" s="384" t="s">
        <v>186</v>
      </c>
      <c r="U52" s="384" t="s">
        <v>185</v>
      </c>
    </row>
    <row r="53" spans="1:21" s="14" customFormat="1" ht="16.5" customHeight="1" x14ac:dyDescent="0.25">
      <c r="A53" s="337" t="s">
        <v>60</v>
      </c>
      <c r="B53" s="336" t="s">
        <v>316</v>
      </c>
      <c r="C53" s="384" t="s">
        <v>186</v>
      </c>
      <c r="D53" s="384" t="s">
        <v>185</v>
      </c>
      <c r="E53" s="384" t="s">
        <v>186</v>
      </c>
      <c r="F53" s="384" t="s">
        <v>186</v>
      </c>
      <c r="G53" s="384" t="s">
        <v>186</v>
      </c>
      <c r="H53" s="384" t="s">
        <v>186</v>
      </c>
      <c r="I53" s="384" t="s">
        <v>186</v>
      </c>
      <c r="J53" s="387"/>
      <c r="K53" s="384" t="s">
        <v>186</v>
      </c>
      <c r="L53" s="384" t="s">
        <v>186</v>
      </c>
      <c r="M53" s="384" t="s">
        <v>186</v>
      </c>
      <c r="N53" s="384" t="s">
        <v>186</v>
      </c>
      <c r="O53" s="384" t="s">
        <v>186</v>
      </c>
      <c r="P53" s="384" t="s">
        <v>186</v>
      </c>
      <c r="Q53" s="384" t="s">
        <v>185</v>
      </c>
      <c r="R53" s="384" t="s">
        <v>186</v>
      </c>
      <c r="S53" s="384" t="s">
        <v>186</v>
      </c>
      <c r="T53" s="384" t="s">
        <v>185</v>
      </c>
      <c r="U53" s="384" t="s">
        <v>186</v>
      </c>
    </row>
    <row r="54" spans="1:21" s="14" customFormat="1" ht="16.5" customHeight="1" x14ac:dyDescent="0.25">
      <c r="A54" s="337" t="s">
        <v>60</v>
      </c>
      <c r="B54" s="336" t="s">
        <v>647</v>
      </c>
      <c r="C54" s="384" t="s">
        <v>186</v>
      </c>
      <c r="D54" s="384" t="s">
        <v>185</v>
      </c>
      <c r="E54" s="384" t="s">
        <v>186</v>
      </c>
      <c r="F54" s="384" t="s">
        <v>186</v>
      </c>
      <c r="G54" s="384" t="s">
        <v>186</v>
      </c>
      <c r="H54" s="384" t="s">
        <v>186</v>
      </c>
      <c r="I54" s="384" t="s">
        <v>186</v>
      </c>
      <c r="J54" s="387"/>
      <c r="K54" s="384" t="s">
        <v>186</v>
      </c>
      <c r="L54" s="384" t="s">
        <v>186</v>
      </c>
      <c r="M54" s="384" t="s">
        <v>185</v>
      </c>
      <c r="N54" s="384" t="s">
        <v>185</v>
      </c>
      <c r="O54" s="384" t="s">
        <v>186</v>
      </c>
      <c r="P54" s="384" t="s">
        <v>185</v>
      </c>
      <c r="Q54" s="384" t="s">
        <v>185</v>
      </c>
      <c r="R54" s="384" t="s">
        <v>185</v>
      </c>
      <c r="S54" s="384" t="s">
        <v>186</v>
      </c>
      <c r="T54" s="384" t="s">
        <v>185</v>
      </c>
      <c r="U54" s="384" t="s">
        <v>186</v>
      </c>
    </row>
    <row r="55" spans="1:21" s="14" customFormat="1" ht="16.5" customHeight="1" x14ac:dyDescent="0.25">
      <c r="A55" s="337" t="s">
        <v>60</v>
      </c>
      <c r="B55" s="336" t="s">
        <v>317</v>
      </c>
      <c r="C55" s="384" t="s">
        <v>186</v>
      </c>
      <c r="D55" s="384" t="s">
        <v>185</v>
      </c>
      <c r="E55" s="384" t="s">
        <v>186</v>
      </c>
      <c r="F55" s="384" t="s">
        <v>186</v>
      </c>
      <c r="G55" s="384" t="s">
        <v>186</v>
      </c>
      <c r="H55" s="384" t="s">
        <v>186</v>
      </c>
      <c r="I55" s="384" t="s">
        <v>186</v>
      </c>
      <c r="J55" s="387"/>
      <c r="K55" s="384" t="s">
        <v>185</v>
      </c>
      <c r="L55" s="384" t="s">
        <v>186</v>
      </c>
      <c r="M55" s="384" t="s">
        <v>186</v>
      </c>
      <c r="N55" s="384" t="s">
        <v>186</v>
      </c>
      <c r="O55" s="384" t="s">
        <v>186</v>
      </c>
      <c r="P55" s="384" t="s">
        <v>186</v>
      </c>
      <c r="Q55" s="384" t="s">
        <v>186</v>
      </c>
      <c r="R55" s="384" t="s">
        <v>186</v>
      </c>
      <c r="S55" s="384" t="s">
        <v>185</v>
      </c>
      <c r="T55" s="384" t="s">
        <v>185</v>
      </c>
      <c r="U55" s="384" t="s">
        <v>186</v>
      </c>
    </row>
    <row r="56" spans="1:21" s="14" customFormat="1" ht="16.5" customHeight="1" x14ac:dyDescent="0.25">
      <c r="A56" s="337" t="s">
        <v>60</v>
      </c>
      <c r="B56" s="336" t="s">
        <v>202</v>
      </c>
      <c r="C56" s="384" t="s">
        <v>186</v>
      </c>
      <c r="D56" s="384" t="s">
        <v>185</v>
      </c>
      <c r="E56" s="384" t="s">
        <v>186</v>
      </c>
      <c r="F56" s="384" t="s">
        <v>186</v>
      </c>
      <c r="G56" s="384" t="s">
        <v>186</v>
      </c>
      <c r="H56" s="384" t="s">
        <v>186</v>
      </c>
      <c r="I56" s="384" t="s">
        <v>186</v>
      </c>
      <c r="J56" s="387"/>
      <c r="K56" s="384" t="s">
        <v>186</v>
      </c>
      <c r="L56" s="384" t="s">
        <v>186</v>
      </c>
      <c r="M56" s="384" t="s">
        <v>186</v>
      </c>
      <c r="N56" s="384" t="s">
        <v>185</v>
      </c>
      <c r="O56" s="384" t="s">
        <v>186</v>
      </c>
      <c r="P56" s="384" t="s">
        <v>186</v>
      </c>
      <c r="Q56" s="384" t="s">
        <v>186</v>
      </c>
      <c r="R56" s="384" t="s">
        <v>186</v>
      </c>
      <c r="S56" s="384" t="s">
        <v>186</v>
      </c>
      <c r="T56" s="384" t="s">
        <v>186</v>
      </c>
      <c r="U56" s="384" t="s">
        <v>186</v>
      </c>
    </row>
    <row r="57" spans="1:21" s="14" customFormat="1" ht="16.5" customHeight="1" x14ac:dyDescent="0.25">
      <c r="A57" s="337" t="s">
        <v>60</v>
      </c>
      <c r="B57" s="336" t="s">
        <v>318</v>
      </c>
      <c r="C57" s="384" t="s">
        <v>186</v>
      </c>
      <c r="D57" s="384" t="s">
        <v>185</v>
      </c>
      <c r="E57" s="384" t="s">
        <v>186</v>
      </c>
      <c r="F57" s="384" t="s">
        <v>186</v>
      </c>
      <c r="G57" s="384" t="s">
        <v>186</v>
      </c>
      <c r="H57" s="384" t="s">
        <v>186</v>
      </c>
      <c r="I57" s="384" t="s">
        <v>186</v>
      </c>
      <c r="J57" s="387"/>
      <c r="K57" s="384" t="s">
        <v>186</v>
      </c>
      <c r="L57" s="384" t="s">
        <v>186</v>
      </c>
      <c r="M57" s="384" t="s">
        <v>186</v>
      </c>
      <c r="N57" s="384" t="s">
        <v>186</v>
      </c>
      <c r="O57" s="384" t="s">
        <v>186</v>
      </c>
      <c r="P57" s="384" t="s">
        <v>186</v>
      </c>
      <c r="Q57" s="384" t="s">
        <v>186</v>
      </c>
      <c r="R57" s="384" t="s">
        <v>186</v>
      </c>
      <c r="S57" s="384" t="s">
        <v>186</v>
      </c>
      <c r="T57" s="384" t="s">
        <v>186</v>
      </c>
      <c r="U57" s="384" t="s">
        <v>186</v>
      </c>
    </row>
    <row r="58" spans="1:21" s="14" customFormat="1" ht="16.5" customHeight="1" x14ac:dyDescent="0.25">
      <c r="A58" s="337" t="s">
        <v>60</v>
      </c>
      <c r="B58" s="336" t="s">
        <v>203</v>
      </c>
      <c r="C58" s="384" t="s">
        <v>186</v>
      </c>
      <c r="D58" s="384" t="s">
        <v>186</v>
      </c>
      <c r="E58" s="384" t="s">
        <v>186</v>
      </c>
      <c r="F58" s="384" t="s">
        <v>186</v>
      </c>
      <c r="G58" s="384" t="s">
        <v>186</v>
      </c>
      <c r="H58" s="384" t="s">
        <v>186</v>
      </c>
      <c r="I58" s="384" t="s">
        <v>186</v>
      </c>
      <c r="J58" s="387"/>
      <c r="K58" s="384" t="s">
        <v>186</v>
      </c>
      <c r="L58" s="384" t="s">
        <v>186</v>
      </c>
      <c r="M58" s="384" t="s">
        <v>186</v>
      </c>
      <c r="N58" s="384" t="s">
        <v>186</v>
      </c>
      <c r="O58" s="384" t="s">
        <v>186</v>
      </c>
      <c r="P58" s="384" t="s">
        <v>186</v>
      </c>
      <c r="Q58" s="384" t="s">
        <v>185</v>
      </c>
      <c r="R58" s="384" t="s">
        <v>185</v>
      </c>
      <c r="S58" s="384" t="s">
        <v>186</v>
      </c>
      <c r="T58" s="384" t="s">
        <v>186</v>
      </c>
      <c r="U58" s="384" t="s">
        <v>186</v>
      </c>
    </row>
    <row r="59" spans="1:21" s="14" customFormat="1" ht="16.5" customHeight="1" x14ac:dyDescent="0.25">
      <c r="A59" s="337" t="s">
        <v>60</v>
      </c>
      <c r="B59" s="336" t="s">
        <v>204</v>
      </c>
      <c r="C59" s="384" t="s">
        <v>186</v>
      </c>
      <c r="D59" s="384" t="s">
        <v>185</v>
      </c>
      <c r="E59" s="384" t="s">
        <v>186</v>
      </c>
      <c r="F59" s="384" t="s">
        <v>186</v>
      </c>
      <c r="G59" s="384" t="s">
        <v>186</v>
      </c>
      <c r="H59" s="384" t="s">
        <v>186</v>
      </c>
      <c r="I59" s="384" t="s">
        <v>186</v>
      </c>
      <c r="J59" s="387"/>
      <c r="K59" s="384" t="s">
        <v>186</v>
      </c>
      <c r="L59" s="384" t="s">
        <v>186</v>
      </c>
      <c r="M59" s="384" t="s">
        <v>186</v>
      </c>
      <c r="N59" s="384" t="s">
        <v>186</v>
      </c>
      <c r="O59" s="384" t="s">
        <v>186</v>
      </c>
      <c r="P59" s="384" t="s">
        <v>186</v>
      </c>
      <c r="Q59" s="384" t="s">
        <v>185</v>
      </c>
      <c r="R59" s="384" t="s">
        <v>185</v>
      </c>
      <c r="S59" s="384" t="s">
        <v>185</v>
      </c>
      <c r="T59" s="384" t="s">
        <v>186</v>
      </c>
      <c r="U59" s="384" t="s">
        <v>186</v>
      </c>
    </row>
    <row r="60" spans="1:21" s="14" customFormat="1" ht="16.5" customHeight="1" x14ac:dyDescent="0.25">
      <c r="A60" s="337" t="s">
        <v>60</v>
      </c>
      <c r="B60" s="336" t="s">
        <v>205</v>
      </c>
      <c r="C60" s="384" t="s">
        <v>186</v>
      </c>
      <c r="D60" s="384" t="s">
        <v>185</v>
      </c>
      <c r="E60" s="384" t="s">
        <v>186</v>
      </c>
      <c r="F60" s="384" t="s">
        <v>186</v>
      </c>
      <c r="G60" s="384" t="s">
        <v>186</v>
      </c>
      <c r="H60" s="384" t="s">
        <v>186</v>
      </c>
      <c r="I60" s="384" t="s">
        <v>186</v>
      </c>
      <c r="J60" s="387"/>
      <c r="K60" s="384" t="s">
        <v>186</v>
      </c>
      <c r="L60" s="384" t="s">
        <v>186</v>
      </c>
      <c r="M60" s="384" t="s">
        <v>186</v>
      </c>
      <c r="N60" s="384" t="s">
        <v>186</v>
      </c>
      <c r="O60" s="384" t="s">
        <v>186</v>
      </c>
      <c r="P60" s="384" t="s">
        <v>186</v>
      </c>
      <c r="Q60" s="384" t="s">
        <v>185</v>
      </c>
      <c r="R60" s="384" t="s">
        <v>185</v>
      </c>
      <c r="S60" s="384" t="s">
        <v>185</v>
      </c>
      <c r="T60" s="384" t="s">
        <v>186</v>
      </c>
      <c r="U60" s="384" t="s">
        <v>186</v>
      </c>
    </row>
    <row r="61" spans="1:21" s="14" customFormat="1" ht="16.5" customHeight="1" x14ac:dyDescent="0.25">
      <c r="A61" s="337" t="s">
        <v>60</v>
      </c>
      <c r="B61" s="336" t="s">
        <v>319</v>
      </c>
      <c r="C61" s="384" t="s">
        <v>186</v>
      </c>
      <c r="D61" s="384" t="s">
        <v>186</v>
      </c>
      <c r="E61" s="384" t="s">
        <v>186</v>
      </c>
      <c r="F61" s="384" t="s">
        <v>186</v>
      </c>
      <c r="G61" s="384" t="s">
        <v>186</v>
      </c>
      <c r="H61" s="384" t="s">
        <v>186</v>
      </c>
      <c r="I61" s="384" t="s">
        <v>186</v>
      </c>
      <c r="J61" s="387"/>
      <c r="K61" s="384" t="s">
        <v>186</v>
      </c>
      <c r="L61" s="384" t="s">
        <v>186</v>
      </c>
      <c r="M61" s="384" t="s">
        <v>186</v>
      </c>
      <c r="N61" s="384" t="s">
        <v>186</v>
      </c>
      <c r="O61" s="384" t="s">
        <v>186</v>
      </c>
      <c r="P61" s="384" t="s">
        <v>186</v>
      </c>
      <c r="Q61" s="384" t="s">
        <v>186</v>
      </c>
      <c r="R61" s="384" t="s">
        <v>186</v>
      </c>
      <c r="S61" s="384" t="s">
        <v>186</v>
      </c>
      <c r="T61" s="384" t="s">
        <v>186</v>
      </c>
      <c r="U61" s="384" t="s">
        <v>186</v>
      </c>
    </row>
    <row r="62" spans="1:21" s="14" customFormat="1" ht="16.5" customHeight="1" x14ac:dyDescent="0.25">
      <c r="A62" s="337" t="s">
        <v>60</v>
      </c>
      <c r="B62" s="336" t="s">
        <v>320</v>
      </c>
      <c r="C62" s="384" t="s">
        <v>186</v>
      </c>
      <c r="D62" s="384" t="s">
        <v>186</v>
      </c>
      <c r="E62" s="384" t="s">
        <v>186</v>
      </c>
      <c r="F62" s="384" t="s">
        <v>186</v>
      </c>
      <c r="G62" s="384" t="s">
        <v>186</v>
      </c>
      <c r="H62" s="384" t="s">
        <v>186</v>
      </c>
      <c r="I62" s="384" t="s">
        <v>186</v>
      </c>
      <c r="J62" s="387"/>
      <c r="K62" s="384" t="s">
        <v>186</v>
      </c>
      <c r="L62" s="384" t="s">
        <v>186</v>
      </c>
      <c r="M62" s="384" t="s">
        <v>186</v>
      </c>
      <c r="N62" s="384" t="s">
        <v>186</v>
      </c>
      <c r="O62" s="384" t="s">
        <v>186</v>
      </c>
      <c r="P62" s="384" t="s">
        <v>186</v>
      </c>
      <c r="Q62" s="384" t="s">
        <v>185</v>
      </c>
      <c r="R62" s="384" t="s">
        <v>185</v>
      </c>
      <c r="S62" s="384" t="s">
        <v>186</v>
      </c>
      <c r="T62" s="384" t="s">
        <v>185</v>
      </c>
      <c r="U62" s="384" t="s">
        <v>186</v>
      </c>
    </row>
    <row r="63" spans="1:21" s="14" customFormat="1" ht="16.5" customHeight="1" x14ac:dyDescent="0.25">
      <c r="A63" s="337" t="s">
        <v>60</v>
      </c>
      <c r="B63" s="336" t="s">
        <v>321</v>
      </c>
      <c r="C63" s="384" t="s">
        <v>186</v>
      </c>
      <c r="D63" s="384" t="s">
        <v>185</v>
      </c>
      <c r="E63" s="384" t="s">
        <v>186</v>
      </c>
      <c r="F63" s="384" t="s">
        <v>186</v>
      </c>
      <c r="G63" s="384" t="s">
        <v>186</v>
      </c>
      <c r="H63" s="384" t="s">
        <v>186</v>
      </c>
      <c r="I63" s="384" t="s">
        <v>186</v>
      </c>
      <c r="J63" s="387"/>
      <c r="K63" s="384" t="s">
        <v>186</v>
      </c>
      <c r="L63" s="384" t="s">
        <v>186</v>
      </c>
      <c r="M63" s="384" t="s">
        <v>186</v>
      </c>
      <c r="N63" s="384" t="s">
        <v>186</v>
      </c>
      <c r="O63" s="384" t="s">
        <v>186</v>
      </c>
      <c r="P63" s="384" t="s">
        <v>186</v>
      </c>
      <c r="Q63" s="384" t="s">
        <v>186</v>
      </c>
      <c r="R63" s="384" t="s">
        <v>186</v>
      </c>
      <c r="S63" s="384" t="s">
        <v>186</v>
      </c>
      <c r="T63" s="384" t="s">
        <v>186</v>
      </c>
      <c r="U63" s="384" t="s">
        <v>186</v>
      </c>
    </row>
    <row r="64" spans="1:21" s="14" customFormat="1" ht="16.5" customHeight="1" x14ac:dyDescent="0.25">
      <c r="A64" s="337" t="s">
        <v>60</v>
      </c>
      <c r="B64" s="336" t="s">
        <v>322</v>
      </c>
      <c r="C64" s="384" t="s">
        <v>186</v>
      </c>
      <c r="D64" s="384" t="s">
        <v>185</v>
      </c>
      <c r="E64" s="384" t="s">
        <v>186</v>
      </c>
      <c r="F64" s="384" t="s">
        <v>186</v>
      </c>
      <c r="G64" s="384" t="s">
        <v>186</v>
      </c>
      <c r="H64" s="384" t="s">
        <v>186</v>
      </c>
      <c r="I64" s="384" t="s">
        <v>186</v>
      </c>
      <c r="J64" s="387"/>
      <c r="K64" s="384" t="s">
        <v>186</v>
      </c>
      <c r="L64" s="384" t="s">
        <v>186</v>
      </c>
      <c r="M64" s="384" t="s">
        <v>186</v>
      </c>
      <c r="N64" s="384" t="s">
        <v>186</v>
      </c>
      <c r="O64" s="384" t="s">
        <v>186</v>
      </c>
      <c r="P64" s="384" t="s">
        <v>186</v>
      </c>
      <c r="Q64" s="384" t="s">
        <v>185</v>
      </c>
      <c r="R64" s="384" t="s">
        <v>185</v>
      </c>
      <c r="S64" s="384" t="s">
        <v>185</v>
      </c>
      <c r="T64" s="384" t="s">
        <v>186</v>
      </c>
      <c r="U64" s="384" t="s">
        <v>186</v>
      </c>
    </row>
    <row r="65" spans="1:21" s="14" customFormat="1" ht="16.5" customHeight="1" x14ac:dyDescent="0.25">
      <c r="A65" s="337" t="s">
        <v>60</v>
      </c>
      <c r="B65" s="336" t="s">
        <v>646</v>
      </c>
      <c r="C65" s="384" t="s">
        <v>186</v>
      </c>
      <c r="D65" s="384" t="s">
        <v>185</v>
      </c>
      <c r="E65" s="384" t="s">
        <v>186</v>
      </c>
      <c r="F65" s="384" t="s">
        <v>186</v>
      </c>
      <c r="G65" s="384" t="s">
        <v>186</v>
      </c>
      <c r="H65" s="384" t="s">
        <v>186</v>
      </c>
      <c r="I65" s="384" t="s">
        <v>186</v>
      </c>
      <c r="J65" s="387"/>
      <c r="K65" s="384" t="s">
        <v>186</v>
      </c>
      <c r="L65" s="384" t="s">
        <v>186</v>
      </c>
      <c r="M65" s="384" t="s">
        <v>186</v>
      </c>
      <c r="N65" s="384" t="s">
        <v>186</v>
      </c>
      <c r="O65" s="384" t="s">
        <v>186</v>
      </c>
      <c r="P65" s="384" t="s">
        <v>186</v>
      </c>
      <c r="Q65" s="384" t="s">
        <v>186</v>
      </c>
      <c r="R65" s="384" t="s">
        <v>186</v>
      </c>
      <c r="S65" s="384" t="s">
        <v>185</v>
      </c>
      <c r="T65" s="384" t="s">
        <v>185</v>
      </c>
      <c r="U65" s="384" t="s">
        <v>186</v>
      </c>
    </row>
    <row r="66" spans="1:21" s="14" customFormat="1" ht="16.5" customHeight="1" x14ac:dyDescent="0.25">
      <c r="A66" s="337" t="s">
        <v>60</v>
      </c>
      <c r="B66" s="336" t="s">
        <v>323</v>
      </c>
      <c r="C66" s="384" t="s">
        <v>186</v>
      </c>
      <c r="D66" s="384" t="s">
        <v>186</v>
      </c>
      <c r="E66" s="384" t="s">
        <v>186</v>
      </c>
      <c r="F66" s="384" t="s">
        <v>186</v>
      </c>
      <c r="G66" s="384" t="s">
        <v>186</v>
      </c>
      <c r="H66" s="384" t="s">
        <v>186</v>
      </c>
      <c r="I66" s="384" t="s">
        <v>186</v>
      </c>
      <c r="J66" s="387"/>
      <c r="K66" s="384" t="s">
        <v>186</v>
      </c>
      <c r="L66" s="384" t="s">
        <v>186</v>
      </c>
      <c r="M66" s="384" t="s">
        <v>186</v>
      </c>
      <c r="N66" s="384" t="s">
        <v>186</v>
      </c>
      <c r="O66" s="384" t="s">
        <v>186</v>
      </c>
      <c r="P66" s="384" t="s">
        <v>186</v>
      </c>
      <c r="Q66" s="384" t="s">
        <v>186</v>
      </c>
      <c r="R66" s="384" t="s">
        <v>186</v>
      </c>
      <c r="S66" s="384" t="s">
        <v>186</v>
      </c>
      <c r="T66" s="384" t="s">
        <v>186</v>
      </c>
      <c r="U66" s="384" t="s">
        <v>186</v>
      </c>
    </row>
    <row r="67" spans="1:21" s="14" customFormat="1" ht="16.5" customHeight="1" x14ac:dyDescent="0.25">
      <c r="A67" s="337" t="s">
        <v>60</v>
      </c>
      <c r="B67" s="336" t="s">
        <v>206</v>
      </c>
      <c r="C67" s="384" t="s">
        <v>186</v>
      </c>
      <c r="D67" s="384" t="s">
        <v>186</v>
      </c>
      <c r="E67" s="384" t="s">
        <v>186</v>
      </c>
      <c r="F67" s="384" t="s">
        <v>186</v>
      </c>
      <c r="G67" s="384" t="s">
        <v>186</v>
      </c>
      <c r="H67" s="384" t="s">
        <v>186</v>
      </c>
      <c r="I67" s="384" t="s">
        <v>186</v>
      </c>
      <c r="J67" s="387"/>
      <c r="K67" s="384" t="s">
        <v>185</v>
      </c>
      <c r="L67" s="384" t="s">
        <v>186</v>
      </c>
      <c r="M67" s="384" t="s">
        <v>186</v>
      </c>
      <c r="N67" s="384" t="s">
        <v>186</v>
      </c>
      <c r="O67" s="384" t="s">
        <v>185</v>
      </c>
      <c r="P67" s="384" t="s">
        <v>186</v>
      </c>
      <c r="Q67" s="384" t="s">
        <v>185</v>
      </c>
      <c r="R67" s="384" t="s">
        <v>185</v>
      </c>
      <c r="S67" s="384" t="s">
        <v>185</v>
      </c>
      <c r="T67" s="384" t="s">
        <v>185</v>
      </c>
      <c r="U67" s="384" t="s">
        <v>186</v>
      </c>
    </row>
    <row r="68" spans="1:21" s="14" customFormat="1" ht="16.5" customHeight="1" x14ac:dyDescent="0.25">
      <c r="A68" s="337" t="s">
        <v>60</v>
      </c>
      <c r="B68" s="336" t="s">
        <v>324</v>
      </c>
      <c r="C68" s="384" t="s">
        <v>186</v>
      </c>
      <c r="D68" s="384" t="s">
        <v>185</v>
      </c>
      <c r="E68" s="384" t="s">
        <v>186</v>
      </c>
      <c r="F68" s="384" t="s">
        <v>186</v>
      </c>
      <c r="G68" s="384" t="s">
        <v>186</v>
      </c>
      <c r="H68" s="384" t="s">
        <v>186</v>
      </c>
      <c r="I68" s="384" t="s">
        <v>186</v>
      </c>
      <c r="J68" s="387"/>
      <c r="K68" s="384" t="s">
        <v>186</v>
      </c>
      <c r="L68" s="384" t="s">
        <v>186</v>
      </c>
      <c r="M68" s="384" t="s">
        <v>186</v>
      </c>
      <c r="N68" s="384" t="s">
        <v>186</v>
      </c>
      <c r="O68" s="384" t="s">
        <v>186</v>
      </c>
      <c r="P68" s="384" t="s">
        <v>186</v>
      </c>
      <c r="Q68" s="384" t="s">
        <v>186</v>
      </c>
      <c r="R68" s="384" t="s">
        <v>186</v>
      </c>
      <c r="S68" s="384" t="s">
        <v>186</v>
      </c>
      <c r="T68" s="384" t="s">
        <v>186</v>
      </c>
      <c r="U68" s="384" t="s">
        <v>186</v>
      </c>
    </row>
    <row r="69" spans="1:21" s="14" customFormat="1" ht="16.5" customHeight="1" x14ac:dyDescent="0.25">
      <c r="A69" s="337" t="s">
        <v>60</v>
      </c>
      <c r="B69" s="336" t="s">
        <v>325</v>
      </c>
      <c r="C69" s="384" t="s">
        <v>186</v>
      </c>
      <c r="D69" s="384" t="s">
        <v>185</v>
      </c>
      <c r="E69" s="384" t="s">
        <v>186</v>
      </c>
      <c r="F69" s="384" t="s">
        <v>186</v>
      </c>
      <c r="G69" s="384" t="s">
        <v>186</v>
      </c>
      <c r="H69" s="384" t="s">
        <v>186</v>
      </c>
      <c r="I69" s="384" t="s">
        <v>186</v>
      </c>
      <c r="J69" s="387"/>
      <c r="K69" s="384" t="s">
        <v>186</v>
      </c>
      <c r="L69" s="384" t="s">
        <v>185</v>
      </c>
      <c r="M69" s="384" t="s">
        <v>186</v>
      </c>
      <c r="N69" s="384" t="s">
        <v>186</v>
      </c>
      <c r="O69" s="384" t="s">
        <v>185</v>
      </c>
      <c r="P69" s="384" t="s">
        <v>185</v>
      </c>
      <c r="Q69" s="384" t="s">
        <v>185</v>
      </c>
      <c r="R69" s="384" t="s">
        <v>185</v>
      </c>
      <c r="S69" s="384" t="s">
        <v>185</v>
      </c>
      <c r="T69" s="384" t="s">
        <v>185</v>
      </c>
      <c r="U69" s="384" t="s">
        <v>186</v>
      </c>
    </row>
    <row r="70" spans="1:21" s="14" customFormat="1" ht="16.5" customHeight="1" x14ac:dyDescent="0.25">
      <c r="A70" s="337" t="s">
        <v>60</v>
      </c>
      <c r="B70" s="336" t="s">
        <v>326</v>
      </c>
      <c r="C70" s="384" t="s">
        <v>186</v>
      </c>
      <c r="D70" s="384" t="s">
        <v>185</v>
      </c>
      <c r="E70" s="384" t="s">
        <v>186</v>
      </c>
      <c r="F70" s="384" t="s">
        <v>186</v>
      </c>
      <c r="G70" s="384" t="s">
        <v>186</v>
      </c>
      <c r="H70" s="384" t="s">
        <v>186</v>
      </c>
      <c r="I70" s="384" t="s">
        <v>186</v>
      </c>
      <c r="J70" s="387"/>
      <c r="K70" s="384" t="s">
        <v>186</v>
      </c>
      <c r="L70" s="384" t="s">
        <v>186</v>
      </c>
      <c r="M70" s="384" t="s">
        <v>186</v>
      </c>
      <c r="N70" s="384" t="s">
        <v>186</v>
      </c>
      <c r="O70" s="384" t="s">
        <v>186</v>
      </c>
      <c r="P70" s="384" t="s">
        <v>186</v>
      </c>
      <c r="Q70" s="384" t="s">
        <v>185</v>
      </c>
      <c r="R70" s="384" t="s">
        <v>185</v>
      </c>
      <c r="S70" s="384" t="s">
        <v>185</v>
      </c>
      <c r="T70" s="384" t="s">
        <v>186</v>
      </c>
      <c r="U70" s="384" t="s">
        <v>186</v>
      </c>
    </row>
    <row r="71" spans="1:21" s="14" customFormat="1" ht="16.5" customHeight="1" x14ac:dyDescent="0.25">
      <c r="A71" s="337" t="s">
        <v>60</v>
      </c>
      <c r="B71" s="336" t="s">
        <v>207</v>
      </c>
      <c r="C71" s="384" t="s">
        <v>186</v>
      </c>
      <c r="D71" s="384" t="s">
        <v>185</v>
      </c>
      <c r="E71" s="384" t="s">
        <v>186</v>
      </c>
      <c r="F71" s="384" t="s">
        <v>186</v>
      </c>
      <c r="G71" s="384" t="s">
        <v>186</v>
      </c>
      <c r="H71" s="384" t="s">
        <v>186</v>
      </c>
      <c r="I71" s="384" t="s">
        <v>186</v>
      </c>
      <c r="J71" s="387"/>
      <c r="K71" s="384" t="s">
        <v>186</v>
      </c>
      <c r="L71" s="384" t="s">
        <v>186</v>
      </c>
      <c r="M71" s="384" t="s">
        <v>185</v>
      </c>
      <c r="N71" s="384" t="s">
        <v>186</v>
      </c>
      <c r="O71" s="384" t="s">
        <v>186</v>
      </c>
      <c r="P71" s="384" t="s">
        <v>186</v>
      </c>
      <c r="Q71" s="384" t="s">
        <v>185</v>
      </c>
      <c r="R71" s="384" t="s">
        <v>185</v>
      </c>
      <c r="S71" s="384" t="s">
        <v>185</v>
      </c>
      <c r="T71" s="384" t="s">
        <v>186</v>
      </c>
      <c r="U71" s="384" t="s">
        <v>185</v>
      </c>
    </row>
    <row r="72" spans="1:21" s="14" customFormat="1" ht="16.5" customHeight="1" x14ac:dyDescent="0.25">
      <c r="A72" s="337" t="s">
        <v>60</v>
      </c>
      <c r="B72" s="336" t="s">
        <v>208</v>
      </c>
      <c r="C72" s="384" t="s">
        <v>186</v>
      </c>
      <c r="D72" s="384" t="s">
        <v>185</v>
      </c>
      <c r="E72" s="384" t="s">
        <v>186</v>
      </c>
      <c r="F72" s="384" t="s">
        <v>186</v>
      </c>
      <c r="G72" s="384" t="s">
        <v>186</v>
      </c>
      <c r="H72" s="384" t="s">
        <v>186</v>
      </c>
      <c r="I72" s="384" t="s">
        <v>186</v>
      </c>
      <c r="J72" s="387"/>
      <c r="K72" s="384" t="s">
        <v>186</v>
      </c>
      <c r="L72" s="384" t="s">
        <v>186</v>
      </c>
      <c r="M72" s="384" t="s">
        <v>186</v>
      </c>
      <c r="N72" s="384" t="s">
        <v>186</v>
      </c>
      <c r="O72" s="384" t="s">
        <v>186</v>
      </c>
      <c r="P72" s="384" t="s">
        <v>186</v>
      </c>
      <c r="Q72" s="384" t="s">
        <v>185</v>
      </c>
      <c r="R72" s="384" t="s">
        <v>185</v>
      </c>
      <c r="S72" s="384" t="s">
        <v>185</v>
      </c>
      <c r="T72" s="384" t="s">
        <v>185</v>
      </c>
      <c r="U72" s="384" t="s">
        <v>186</v>
      </c>
    </row>
    <row r="73" spans="1:21" s="14" customFormat="1" ht="16.5" customHeight="1" x14ac:dyDescent="0.25">
      <c r="A73" s="337" t="s">
        <v>60</v>
      </c>
      <c r="B73" s="336" t="s">
        <v>209</v>
      </c>
      <c r="C73" s="384" t="s">
        <v>186</v>
      </c>
      <c r="D73" s="384" t="s">
        <v>185</v>
      </c>
      <c r="E73" s="384" t="s">
        <v>186</v>
      </c>
      <c r="F73" s="384" t="s">
        <v>186</v>
      </c>
      <c r="G73" s="384" t="s">
        <v>186</v>
      </c>
      <c r="H73" s="384" t="s">
        <v>186</v>
      </c>
      <c r="I73" s="384" t="s">
        <v>186</v>
      </c>
      <c r="J73" s="387"/>
      <c r="K73" s="384" t="s">
        <v>186</v>
      </c>
      <c r="L73" s="384" t="s">
        <v>186</v>
      </c>
      <c r="M73" s="384" t="s">
        <v>186</v>
      </c>
      <c r="N73" s="384" t="s">
        <v>186</v>
      </c>
      <c r="O73" s="384" t="s">
        <v>186</v>
      </c>
      <c r="P73" s="384" t="s">
        <v>186</v>
      </c>
      <c r="Q73" s="384" t="s">
        <v>185</v>
      </c>
      <c r="R73" s="384" t="s">
        <v>185</v>
      </c>
      <c r="S73" s="384" t="s">
        <v>186</v>
      </c>
      <c r="T73" s="384" t="s">
        <v>186</v>
      </c>
      <c r="U73" s="384" t="s">
        <v>186</v>
      </c>
    </row>
    <row r="74" spans="1:21" s="14" customFormat="1" ht="16.5" customHeight="1" x14ac:dyDescent="0.25">
      <c r="A74" s="337" t="s">
        <v>60</v>
      </c>
      <c r="B74" s="336" t="s">
        <v>327</v>
      </c>
      <c r="C74" s="384" t="s">
        <v>186</v>
      </c>
      <c r="D74" s="384" t="s">
        <v>185</v>
      </c>
      <c r="E74" s="384" t="s">
        <v>186</v>
      </c>
      <c r="F74" s="384" t="s">
        <v>186</v>
      </c>
      <c r="G74" s="384" t="s">
        <v>186</v>
      </c>
      <c r="H74" s="384" t="s">
        <v>186</v>
      </c>
      <c r="I74" s="384" t="s">
        <v>186</v>
      </c>
      <c r="J74" s="387"/>
      <c r="K74" s="384" t="s">
        <v>186</v>
      </c>
      <c r="L74" s="384" t="s">
        <v>186</v>
      </c>
      <c r="M74" s="384" t="s">
        <v>186</v>
      </c>
      <c r="N74" s="384" t="s">
        <v>186</v>
      </c>
      <c r="O74" s="384" t="s">
        <v>186</v>
      </c>
      <c r="P74" s="384" t="s">
        <v>186</v>
      </c>
      <c r="Q74" s="384" t="s">
        <v>186</v>
      </c>
      <c r="R74" s="384" t="s">
        <v>186</v>
      </c>
      <c r="S74" s="384" t="s">
        <v>186</v>
      </c>
      <c r="T74" s="384" t="s">
        <v>186</v>
      </c>
      <c r="U74" s="384" t="s">
        <v>186</v>
      </c>
    </row>
    <row r="75" spans="1:21" s="14" customFormat="1" ht="16.5" customHeight="1" x14ac:dyDescent="0.25">
      <c r="A75" s="337" t="s">
        <v>62</v>
      </c>
      <c r="B75" s="336" t="s">
        <v>328</v>
      </c>
      <c r="C75" s="384" t="s">
        <v>186</v>
      </c>
      <c r="D75" s="384" t="s">
        <v>185</v>
      </c>
      <c r="E75" s="384" t="s">
        <v>186</v>
      </c>
      <c r="F75" s="384" t="s">
        <v>186</v>
      </c>
      <c r="G75" s="384" t="s">
        <v>186</v>
      </c>
      <c r="H75" s="384" t="s">
        <v>186</v>
      </c>
      <c r="I75" s="384" t="s">
        <v>186</v>
      </c>
      <c r="J75" s="387"/>
      <c r="K75" s="384" t="s">
        <v>186</v>
      </c>
      <c r="L75" s="384" t="s">
        <v>186</v>
      </c>
      <c r="M75" s="384" t="s">
        <v>186</v>
      </c>
      <c r="N75" s="384" t="s">
        <v>186</v>
      </c>
      <c r="O75" s="384" t="s">
        <v>186</v>
      </c>
      <c r="P75" s="384" t="s">
        <v>186</v>
      </c>
      <c r="Q75" s="384" t="s">
        <v>186</v>
      </c>
      <c r="R75" s="384" t="s">
        <v>186</v>
      </c>
      <c r="S75" s="384" t="s">
        <v>186</v>
      </c>
      <c r="T75" s="384" t="s">
        <v>186</v>
      </c>
      <c r="U75" s="384" t="s">
        <v>186</v>
      </c>
    </row>
    <row r="76" spans="1:21" s="14" customFormat="1" ht="16.5" customHeight="1" x14ac:dyDescent="0.25">
      <c r="A76" s="337" t="s">
        <v>62</v>
      </c>
      <c r="B76" s="336" t="s">
        <v>211</v>
      </c>
      <c r="C76" s="384" t="s">
        <v>186</v>
      </c>
      <c r="D76" s="384" t="s">
        <v>185</v>
      </c>
      <c r="E76" s="384" t="s">
        <v>186</v>
      </c>
      <c r="F76" s="384" t="s">
        <v>186</v>
      </c>
      <c r="G76" s="384" t="s">
        <v>186</v>
      </c>
      <c r="H76" s="384" t="s">
        <v>186</v>
      </c>
      <c r="I76" s="384" t="s">
        <v>186</v>
      </c>
      <c r="J76" s="387"/>
      <c r="K76" s="384" t="s">
        <v>186</v>
      </c>
      <c r="L76" s="384" t="s">
        <v>186</v>
      </c>
      <c r="M76" s="384" t="s">
        <v>186</v>
      </c>
      <c r="N76" s="384" t="s">
        <v>186</v>
      </c>
      <c r="O76" s="384" t="s">
        <v>186</v>
      </c>
      <c r="P76" s="384" t="s">
        <v>186</v>
      </c>
      <c r="Q76" s="384" t="s">
        <v>185</v>
      </c>
      <c r="R76" s="384" t="s">
        <v>186</v>
      </c>
      <c r="S76" s="384" t="s">
        <v>186</v>
      </c>
      <c r="T76" s="384" t="s">
        <v>186</v>
      </c>
      <c r="U76" s="384" t="s">
        <v>186</v>
      </c>
    </row>
    <row r="77" spans="1:21" s="14" customFormat="1" ht="16.5" customHeight="1" x14ac:dyDescent="0.25">
      <c r="A77" s="337" t="s">
        <v>62</v>
      </c>
      <c r="B77" s="336" t="s">
        <v>212</v>
      </c>
      <c r="C77" s="384" t="s">
        <v>186</v>
      </c>
      <c r="D77" s="384" t="s">
        <v>185</v>
      </c>
      <c r="E77" s="384" t="s">
        <v>186</v>
      </c>
      <c r="F77" s="384" t="s">
        <v>186</v>
      </c>
      <c r="G77" s="384" t="s">
        <v>186</v>
      </c>
      <c r="H77" s="384" t="s">
        <v>186</v>
      </c>
      <c r="I77" s="384" t="s">
        <v>186</v>
      </c>
      <c r="J77" s="387"/>
      <c r="K77" s="384" t="s">
        <v>186</v>
      </c>
      <c r="L77" s="384" t="s">
        <v>186</v>
      </c>
      <c r="M77" s="384" t="s">
        <v>186</v>
      </c>
      <c r="N77" s="384" t="s">
        <v>186</v>
      </c>
      <c r="O77" s="384" t="s">
        <v>186</v>
      </c>
      <c r="P77" s="384" t="s">
        <v>186</v>
      </c>
      <c r="Q77" s="384" t="s">
        <v>186</v>
      </c>
      <c r="R77" s="384" t="s">
        <v>186</v>
      </c>
      <c r="S77" s="384" t="s">
        <v>186</v>
      </c>
      <c r="T77" s="384" t="s">
        <v>186</v>
      </c>
      <c r="U77" s="384" t="s">
        <v>186</v>
      </c>
    </row>
    <row r="78" spans="1:21" s="14" customFormat="1" ht="16.5" customHeight="1" x14ac:dyDescent="0.25">
      <c r="A78" s="337" t="s">
        <v>62</v>
      </c>
      <c r="B78" s="336" t="s">
        <v>329</v>
      </c>
      <c r="C78" s="384" t="s">
        <v>186</v>
      </c>
      <c r="D78" s="384" t="s">
        <v>186</v>
      </c>
      <c r="E78" s="384" t="s">
        <v>186</v>
      </c>
      <c r="F78" s="384" t="s">
        <v>186</v>
      </c>
      <c r="G78" s="384" t="s">
        <v>186</v>
      </c>
      <c r="H78" s="384" t="s">
        <v>186</v>
      </c>
      <c r="I78" s="384" t="s">
        <v>186</v>
      </c>
      <c r="J78" s="387"/>
      <c r="K78" s="384" t="s">
        <v>186</v>
      </c>
      <c r="L78" s="384" t="s">
        <v>186</v>
      </c>
      <c r="M78" s="384" t="s">
        <v>186</v>
      </c>
      <c r="N78" s="384" t="s">
        <v>186</v>
      </c>
      <c r="O78" s="384" t="s">
        <v>186</v>
      </c>
      <c r="P78" s="384" t="s">
        <v>186</v>
      </c>
      <c r="Q78" s="384" t="s">
        <v>186</v>
      </c>
      <c r="R78" s="384" t="s">
        <v>186</v>
      </c>
      <c r="S78" s="384" t="s">
        <v>186</v>
      </c>
      <c r="T78" s="384" t="s">
        <v>186</v>
      </c>
      <c r="U78" s="384" t="s">
        <v>186</v>
      </c>
    </row>
    <row r="79" spans="1:21" s="14" customFormat="1" ht="16.5" customHeight="1" x14ac:dyDescent="0.25">
      <c r="A79" s="337" t="s">
        <v>62</v>
      </c>
      <c r="B79" s="336" t="s">
        <v>213</v>
      </c>
      <c r="C79" s="384" t="s">
        <v>186</v>
      </c>
      <c r="D79" s="384" t="s">
        <v>185</v>
      </c>
      <c r="E79" s="384" t="s">
        <v>186</v>
      </c>
      <c r="F79" s="384" t="s">
        <v>186</v>
      </c>
      <c r="G79" s="384" t="s">
        <v>186</v>
      </c>
      <c r="H79" s="384" t="s">
        <v>186</v>
      </c>
      <c r="I79" s="384" t="s">
        <v>186</v>
      </c>
      <c r="J79" s="387"/>
      <c r="K79" s="384" t="s">
        <v>186</v>
      </c>
      <c r="L79" s="384" t="s">
        <v>186</v>
      </c>
      <c r="M79" s="384" t="s">
        <v>186</v>
      </c>
      <c r="N79" s="384" t="s">
        <v>186</v>
      </c>
      <c r="O79" s="384" t="s">
        <v>186</v>
      </c>
      <c r="P79" s="384" t="s">
        <v>186</v>
      </c>
      <c r="Q79" s="384" t="s">
        <v>186</v>
      </c>
      <c r="R79" s="384" t="s">
        <v>186</v>
      </c>
      <c r="S79" s="384" t="s">
        <v>186</v>
      </c>
      <c r="T79" s="384" t="s">
        <v>186</v>
      </c>
      <c r="U79" s="384" t="s">
        <v>186</v>
      </c>
    </row>
    <row r="80" spans="1:21" s="14" customFormat="1" ht="16.5" customHeight="1" x14ac:dyDescent="0.25">
      <c r="A80" s="337" t="s">
        <v>62</v>
      </c>
      <c r="B80" s="336" t="s">
        <v>215</v>
      </c>
      <c r="C80" s="384" t="s">
        <v>186</v>
      </c>
      <c r="D80" s="384" t="s">
        <v>185</v>
      </c>
      <c r="E80" s="384" t="s">
        <v>186</v>
      </c>
      <c r="F80" s="384" t="s">
        <v>186</v>
      </c>
      <c r="G80" s="384" t="s">
        <v>186</v>
      </c>
      <c r="H80" s="384" t="s">
        <v>186</v>
      </c>
      <c r="I80" s="384" t="s">
        <v>186</v>
      </c>
      <c r="J80" s="387"/>
      <c r="K80" s="384" t="s">
        <v>185</v>
      </c>
      <c r="L80" s="384" t="s">
        <v>186</v>
      </c>
      <c r="M80" s="384" t="s">
        <v>186</v>
      </c>
      <c r="N80" s="384" t="s">
        <v>186</v>
      </c>
      <c r="O80" s="384" t="s">
        <v>186</v>
      </c>
      <c r="P80" s="384" t="s">
        <v>186</v>
      </c>
      <c r="Q80" s="384" t="s">
        <v>185</v>
      </c>
      <c r="R80" s="384" t="s">
        <v>185</v>
      </c>
      <c r="S80" s="384" t="s">
        <v>186</v>
      </c>
      <c r="T80" s="384" t="s">
        <v>185</v>
      </c>
      <c r="U80" s="384" t="s">
        <v>186</v>
      </c>
    </row>
    <row r="81" spans="1:21" s="14" customFormat="1" ht="16.5" customHeight="1" x14ac:dyDescent="0.25">
      <c r="A81" s="337" t="s">
        <v>62</v>
      </c>
      <c r="B81" s="336" t="s">
        <v>330</v>
      </c>
      <c r="C81" s="384" t="s">
        <v>186</v>
      </c>
      <c r="D81" s="384" t="s">
        <v>185</v>
      </c>
      <c r="E81" s="384" t="s">
        <v>186</v>
      </c>
      <c r="F81" s="384" t="s">
        <v>186</v>
      </c>
      <c r="G81" s="384" t="s">
        <v>186</v>
      </c>
      <c r="H81" s="384" t="s">
        <v>186</v>
      </c>
      <c r="I81" s="384" t="s">
        <v>186</v>
      </c>
      <c r="J81" s="387"/>
      <c r="K81" s="384" t="s">
        <v>186</v>
      </c>
      <c r="L81" s="384" t="s">
        <v>186</v>
      </c>
      <c r="M81" s="384" t="s">
        <v>186</v>
      </c>
      <c r="N81" s="384" t="s">
        <v>186</v>
      </c>
      <c r="O81" s="384" t="s">
        <v>186</v>
      </c>
      <c r="P81" s="384" t="s">
        <v>186</v>
      </c>
      <c r="Q81" s="384" t="s">
        <v>186</v>
      </c>
      <c r="R81" s="384" t="s">
        <v>186</v>
      </c>
      <c r="S81" s="384" t="s">
        <v>186</v>
      </c>
      <c r="T81" s="384" t="s">
        <v>186</v>
      </c>
      <c r="U81" s="384" t="s">
        <v>186</v>
      </c>
    </row>
    <row r="82" spans="1:21" s="14" customFormat="1" ht="16.5" customHeight="1" x14ac:dyDescent="0.25">
      <c r="A82" s="337" t="s">
        <v>62</v>
      </c>
      <c r="B82" s="336" t="s">
        <v>331</v>
      </c>
      <c r="C82" s="384" t="s">
        <v>186</v>
      </c>
      <c r="D82" s="384" t="s">
        <v>185</v>
      </c>
      <c r="E82" s="384" t="s">
        <v>186</v>
      </c>
      <c r="F82" s="384" t="s">
        <v>186</v>
      </c>
      <c r="G82" s="384" t="s">
        <v>186</v>
      </c>
      <c r="H82" s="384" t="s">
        <v>186</v>
      </c>
      <c r="I82" s="384" t="s">
        <v>186</v>
      </c>
      <c r="J82" s="387"/>
      <c r="K82" s="384" t="s">
        <v>186</v>
      </c>
      <c r="L82" s="384" t="s">
        <v>186</v>
      </c>
      <c r="M82" s="384" t="s">
        <v>186</v>
      </c>
      <c r="N82" s="384" t="s">
        <v>186</v>
      </c>
      <c r="O82" s="384" t="s">
        <v>186</v>
      </c>
      <c r="P82" s="384" t="s">
        <v>186</v>
      </c>
      <c r="Q82" s="384" t="s">
        <v>186</v>
      </c>
      <c r="R82" s="384" t="s">
        <v>186</v>
      </c>
      <c r="S82" s="384" t="s">
        <v>186</v>
      </c>
      <c r="T82" s="384" t="s">
        <v>186</v>
      </c>
      <c r="U82" s="384" t="s">
        <v>186</v>
      </c>
    </row>
    <row r="83" spans="1:21" s="14" customFormat="1" ht="16.5" customHeight="1" x14ac:dyDescent="0.25">
      <c r="A83" s="337" t="s">
        <v>62</v>
      </c>
      <c r="B83" s="336" t="s">
        <v>214</v>
      </c>
      <c r="C83" s="384" t="s">
        <v>186</v>
      </c>
      <c r="D83" s="384" t="s">
        <v>185</v>
      </c>
      <c r="E83" s="384" t="s">
        <v>186</v>
      </c>
      <c r="F83" s="384" t="s">
        <v>186</v>
      </c>
      <c r="G83" s="384" t="s">
        <v>186</v>
      </c>
      <c r="H83" s="384" t="s">
        <v>186</v>
      </c>
      <c r="I83" s="384" t="s">
        <v>186</v>
      </c>
      <c r="J83" s="387"/>
      <c r="K83" s="384" t="s">
        <v>186</v>
      </c>
      <c r="L83" s="384" t="s">
        <v>186</v>
      </c>
      <c r="M83" s="384" t="s">
        <v>186</v>
      </c>
      <c r="N83" s="384" t="s">
        <v>186</v>
      </c>
      <c r="O83" s="384" t="s">
        <v>186</v>
      </c>
      <c r="P83" s="384" t="s">
        <v>186</v>
      </c>
      <c r="Q83" s="384" t="s">
        <v>186</v>
      </c>
      <c r="R83" s="384" t="s">
        <v>186</v>
      </c>
      <c r="S83" s="384" t="s">
        <v>186</v>
      </c>
      <c r="T83" s="384" t="s">
        <v>186</v>
      </c>
      <c r="U83" s="384" t="s">
        <v>186</v>
      </c>
    </row>
    <row r="84" spans="1:21" s="14" customFormat="1" ht="16.5" customHeight="1" x14ac:dyDescent="0.25">
      <c r="A84" s="337" t="s">
        <v>62</v>
      </c>
      <c r="B84" s="336" t="s">
        <v>332</v>
      </c>
      <c r="C84" s="384" t="s">
        <v>186</v>
      </c>
      <c r="D84" s="384" t="s">
        <v>185</v>
      </c>
      <c r="E84" s="384" t="s">
        <v>186</v>
      </c>
      <c r="F84" s="384" t="s">
        <v>186</v>
      </c>
      <c r="G84" s="384" t="s">
        <v>186</v>
      </c>
      <c r="H84" s="384" t="s">
        <v>186</v>
      </c>
      <c r="I84" s="384" t="s">
        <v>186</v>
      </c>
      <c r="J84" s="387"/>
      <c r="K84" s="384" t="s">
        <v>186</v>
      </c>
      <c r="L84" s="384" t="s">
        <v>186</v>
      </c>
      <c r="M84" s="384" t="s">
        <v>186</v>
      </c>
      <c r="N84" s="384" t="s">
        <v>186</v>
      </c>
      <c r="O84" s="384" t="s">
        <v>186</v>
      </c>
      <c r="P84" s="384" t="s">
        <v>186</v>
      </c>
      <c r="Q84" s="384" t="s">
        <v>186</v>
      </c>
      <c r="R84" s="384" t="s">
        <v>186</v>
      </c>
      <c r="S84" s="384" t="s">
        <v>185</v>
      </c>
      <c r="T84" s="384" t="s">
        <v>186</v>
      </c>
      <c r="U84" s="384" t="s">
        <v>186</v>
      </c>
    </row>
    <row r="85" spans="1:21" s="14" customFormat="1" ht="16.5" customHeight="1" x14ac:dyDescent="0.25">
      <c r="A85" s="337" t="s">
        <v>62</v>
      </c>
      <c r="B85" s="336" t="s">
        <v>210</v>
      </c>
      <c r="C85" s="384" t="s">
        <v>186</v>
      </c>
      <c r="D85" s="384" t="s">
        <v>185</v>
      </c>
      <c r="E85" s="384" t="s">
        <v>186</v>
      </c>
      <c r="F85" s="384" t="s">
        <v>186</v>
      </c>
      <c r="G85" s="384" t="s">
        <v>186</v>
      </c>
      <c r="H85" s="384" t="s">
        <v>186</v>
      </c>
      <c r="I85" s="384" t="s">
        <v>186</v>
      </c>
      <c r="J85" s="387"/>
      <c r="K85" s="384" t="s">
        <v>186</v>
      </c>
      <c r="L85" s="384" t="s">
        <v>186</v>
      </c>
      <c r="M85" s="384" t="s">
        <v>186</v>
      </c>
      <c r="N85" s="384" t="s">
        <v>185</v>
      </c>
      <c r="O85" s="384" t="s">
        <v>186</v>
      </c>
      <c r="P85" s="384" t="s">
        <v>186</v>
      </c>
      <c r="Q85" s="384" t="s">
        <v>185</v>
      </c>
      <c r="R85" s="384" t="s">
        <v>186</v>
      </c>
      <c r="S85" s="384" t="s">
        <v>185</v>
      </c>
      <c r="T85" s="384" t="s">
        <v>186</v>
      </c>
      <c r="U85" s="384" t="s">
        <v>186</v>
      </c>
    </row>
    <row r="86" spans="1:21" s="14" customFormat="1" ht="16.5" customHeight="1" x14ac:dyDescent="0.25">
      <c r="A86" s="337" t="s">
        <v>62</v>
      </c>
      <c r="B86" s="336" t="s">
        <v>648</v>
      </c>
      <c r="C86" s="384" t="s">
        <v>186</v>
      </c>
      <c r="D86" s="384" t="s">
        <v>185</v>
      </c>
      <c r="E86" s="384" t="s">
        <v>186</v>
      </c>
      <c r="F86" s="384" t="s">
        <v>186</v>
      </c>
      <c r="G86" s="384" t="s">
        <v>186</v>
      </c>
      <c r="H86" s="384" t="s">
        <v>186</v>
      </c>
      <c r="I86" s="384" t="s">
        <v>186</v>
      </c>
      <c r="J86" s="387"/>
      <c r="K86" s="384" t="s">
        <v>185</v>
      </c>
      <c r="L86" s="384" t="s">
        <v>186</v>
      </c>
      <c r="M86" s="384" t="s">
        <v>186</v>
      </c>
      <c r="N86" s="384" t="s">
        <v>186</v>
      </c>
      <c r="O86" s="384" t="s">
        <v>186</v>
      </c>
      <c r="P86" s="384" t="s">
        <v>186</v>
      </c>
      <c r="Q86" s="384" t="s">
        <v>186</v>
      </c>
      <c r="R86" s="384" t="s">
        <v>186</v>
      </c>
      <c r="S86" s="384" t="s">
        <v>186</v>
      </c>
      <c r="T86" s="384" t="s">
        <v>186</v>
      </c>
      <c r="U86" s="384" t="s">
        <v>186</v>
      </c>
    </row>
    <row r="87" spans="1:21" s="14" customFormat="1" ht="16.5" customHeight="1" x14ac:dyDescent="0.25">
      <c r="A87" s="337" t="s">
        <v>62</v>
      </c>
      <c r="B87" s="336" t="s">
        <v>642</v>
      </c>
      <c r="C87" s="384" t="s">
        <v>186</v>
      </c>
      <c r="D87" s="384" t="s">
        <v>185</v>
      </c>
      <c r="E87" s="384" t="s">
        <v>186</v>
      </c>
      <c r="F87" s="384" t="s">
        <v>186</v>
      </c>
      <c r="G87" s="384" t="s">
        <v>186</v>
      </c>
      <c r="H87" s="384" t="s">
        <v>186</v>
      </c>
      <c r="I87" s="384" t="s">
        <v>186</v>
      </c>
      <c r="J87" s="387"/>
      <c r="K87" s="384" t="s">
        <v>186</v>
      </c>
      <c r="L87" s="384" t="s">
        <v>186</v>
      </c>
      <c r="M87" s="384" t="s">
        <v>186</v>
      </c>
      <c r="N87" s="384" t="s">
        <v>186</v>
      </c>
      <c r="O87" s="384" t="s">
        <v>186</v>
      </c>
      <c r="P87" s="384" t="s">
        <v>186</v>
      </c>
      <c r="Q87" s="384" t="s">
        <v>185</v>
      </c>
      <c r="R87" s="384" t="s">
        <v>185</v>
      </c>
      <c r="S87" s="384" t="s">
        <v>185</v>
      </c>
      <c r="T87" s="384" t="s">
        <v>185</v>
      </c>
      <c r="U87" s="384" t="s">
        <v>186</v>
      </c>
    </row>
    <row r="88" spans="1:21" s="14" customFormat="1" ht="16.5" customHeight="1" x14ac:dyDescent="0.25">
      <c r="A88" s="337" t="s">
        <v>64</v>
      </c>
      <c r="B88" s="336" t="s">
        <v>333</v>
      </c>
      <c r="C88" s="384" t="s">
        <v>186</v>
      </c>
      <c r="D88" s="384" t="s">
        <v>185</v>
      </c>
      <c r="E88" s="384" t="s">
        <v>186</v>
      </c>
      <c r="F88" s="384" t="s">
        <v>186</v>
      </c>
      <c r="G88" s="384" t="s">
        <v>186</v>
      </c>
      <c r="H88" s="384" t="s">
        <v>186</v>
      </c>
      <c r="I88" s="384" t="s">
        <v>186</v>
      </c>
      <c r="J88" s="387"/>
      <c r="K88" s="384" t="s">
        <v>186</v>
      </c>
      <c r="L88" s="384" t="s">
        <v>186</v>
      </c>
      <c r="M88" s="384" t="s">
        <v>186</v>
      </c>
      <c r="N88" s="384" t="s">
        <v>186</v>
      </c>
      <c r="O88" s="384" t="s">
        <v>186</v>
      </c>
      <c r="P88" s="384" t="s">
        <v>186</v>
      </c>
      <c r="Q88" s="384" t="s">
        <v>185</v>
      </c>
      <c r="R88" s="384" t="s">
        <v>185</v>
      </c>
      <c r="S88" s="384" t="s">
        <v>185</v>
      </c>
      <c r="T88" s="384" t="s">
        <v>185</v>
      </c>
      <c r="U88" s="384" t="s">
        <v>186</v>
      </c>
    </row>
    <row r="89" spans="1:21" s="14" customFormat="1" ht="16.5" customHeight="1" x14ac:dyDescent="0.25">
      <c r="A89" s="337" t="s">
        <v>64</v>
      </c>
      <c r="B89" s="336" t="s">
        <v>334</v>
      </c>
      <c r="C89" s="384" t="s">
        <v>185</v>
      </c>
      <c r="D89" s="384" t="s">
        <v>185</v>
      </c>
      <c r="E89" s="384" t="s">
        <v>186</v>
      </c>
      <c r="F89" s="384" t="s">
        <v>186</v>
      </c>
      <c r="G89" s="384" t="s">
        <v>186</v>
      </c>
      <c r="H89" s="384" t="s">
        <v>186</v>
      </c>
      <c r="I89" s="384" t="s">
        <v>186</v>
      </c>
      <c r="J89" s="387"/>
      <c r="K89" s="384" t="s">
        <v>186</v>
      </c>
      <c r="L89" s="384" t="s">
        <v>186</v>
      </c>
      <c r="M89" s="384" t="s">
        <v>186</v>
      </c>
      <c r="N89" s="384" t="s">
        <v>185</v>
      </c>
      <c r="O89" s="384" t="s">
        <v>186</v>
      </c>
      <c r="P89" s="384" t="s">
        <v>186</v>
      </c>
      <c r="Q89" s="384" t="s">
        <v>185</v>
      </c>
      <c r="R89" s="384" t="s">
        <v>185</v>
      </c>
      <c r="S89" s="384" t="s">
        <v>185</v>
      </c>
      <c r="T89" s="384" t="s">
        <v>185</v>
      </c>
      <c r="U89" s="384" t="s">
        <v>186</v>
      </c>
    </row>
    <row r="90" spans="1:21" s="14" customFormat="1" ht="16.5" customHeight="1" x14ac:dyDescent="0.25">
      <c r="A90" s="337" t="s">
        <v>66</v>
      </c>
      <c r="B90" s="336" t="s">
        <v>643</v>
      </c>
      <c r="C90" s="384" t="s">
        <v>186</v>
      </c>
      <c r="D90" s="384" t="s">
        <v>186</v>
      </c>
      <c r="E90" s="384" t="s">
        <v>186</v>
      </c>
      <c r="F90" s="384" t="s">
        <v>186</v>
      </c>
      <c r="G90" s="384" t="s">
        <v>186</v>
      </c>
      <c r="H90" s="384" t="s">
        <v>186</v>
      </c>
      <c r="I90" s="384" t="s">
        <v>186</v>
      </c>
      <c r="J90" s="387"/>
      <c r="K90" s="384" t="s">
        <v>186</v>
      </c>
      <c r="L90" s="384" t="s">
        <v>186</v>
      </c>
      <c r="M90" s="384" t="s">
        <v>186</v>
      </c>
      <c r="N90" s="384" t="s">
        <v>186</v>
      </c>
      <c r="O90" s="384" t="s">
        <v>186</v>
      </c>
      <c r="P90" s="384" t="s">
        <v>186</v>
      </c>
      <c r="Q90" s="384" t="s">
        <v>185</v>
      </c>
      <c r="R90" s="384" t="s">
        <v>185</v>
      </c>
      <c r="S90" s="384" t="s">
        <v>185</v>
      </c>
      <c r="T90" s="384" t="s">
        <v>185</v>
      </c>
      <c r="U90" s="384" t="s">
        <v>186</v>
      </c>
    </row>
    <row r="91" spans="1:21" s="14" customFormat="1" ht="16.5" customHeight="1" x14ac:dyDescent="0.25">
      <c r="A91" s="337" t="s">
        <v>66</v>
      </c>
      <c r="B91" s="336" t="s">
        <v>335</v>
      </c>
      <c r="C91" s="384" t="s">
        <v>186</v>
      </c>
      <c r="D91" s="384" t="s">
        <v>185</v>
      </c>
      <c r="E91" s="384" t="s">
        <v>186</v>
      </c>
      <c r="F91" s="384" t="s">
        <v>186</v>
      </c>
      <c r="G91" s="384" t="s">
        <v>186</v>
      </c>
      <c r="H91" s="384" t="s">
        <v>186</v>
      </c>
      <c r="I91" s="384" t="s">
        <v>186</v>
      </c>
      <c r="J91" s="387"/>
      <c r="K91" s="384" t="s">
        <v>186</v>
      </c>
      <c r="L91" s="384" t="s">
        <v>186</v>
      </c>
      <c r="M91" s="384" t="s">
        <v>186</v>
      </c>
      <c r="N91" s="384" t="s">
        <v>186</v>
      </c>
      <c r="O91" s="384" t="s">
        <v>186</v>
      </c>
      <c r="P91" s="384" t="s">
        <v>186</v>
      </c>
      <c r="Q91" s="384" t="s">
        <v>186</v>
      </c>
      <c r="R91" s="384" t="s">
        <v>186</v>
      </c>
      <c r="S91" s="384" t="s">
        <v>185</v>
      </c>
      <c r="T91" s="384" t="s">
        <v>185</v>
      </c>
      <c r="U91" s="384" t="s">
        <v>186</v>
      </c>
    </row>
    <row r="92" spans="1:21" s="14" customFormat="1" ht="16.5" customHeight="1" x14ac:dyDescent="0.25">
      <c r="A92" s="337" t="s">
        <v>68</v>
      </c>
      <c r="B92" s="336" t="s">
        <v>336</v>
      </c>
      <c r="C92" s="384" t="s">
        <v>186</v>
      </c>
      <c r="D92" s="384" t="s">
        <v>185</v>
      </c>
      <c r="E92" s="384" t="s">
        <v>186</v>
      </c>
      <c r="F92" s="384" t="s">
        <v>186</v>
      </c>
      <c r="G92" s="384" t="s">
        <v>186</v>
      </c>
      <c r="H92" s="384" t="s">
        <v>186</v>
      </c>
      <c r="I92" s="384" t="s">
        <v>186</v>
      </c>
      <c r="J92" s="387"/>
      <c r="K92" s="384" t="s">
        <v>186</v>
      </c>
      <c r="L92" s="384" t="s">
        <v>186</v>
      </c>
      <c r="M92" s="384" t="s">
        <v>186</v>
      </c>
      <c r="N92" s="384" t="s">
        <v>186</v>
      </c>
      <c r="O92" s="384" t="s">
        <v>186</v>
      </c>
      <c r="P92" s="384" t="s">
        <v>186</v>
      </c>
      <c r="Q92" s="384" t="s">
        <v>185</v>
      </c>
      <c r="R92" s="384" t="s">
        <v>185</v>
      </c>
      <c r="S92" s="384" t="s">
        <v>185</v>
      </c>
      <c r="T92" s="384" t="s">
        <v>185</v>
      </c>
      <c r="U92" s="384" t="s">
        <v>186</v>
      </c>
    </row>
    <row r="93" spans="1:21" s="14" customFormat="1" ht="16.5" customHeight="1" x14ac:dyDescent="0.25">
      <c r="A93" s="337" t="s">
        <v>68</v>
      </c>
      <c r="B93" s="336" t="s">
        <v>337</v>
      </c>
      <c r="C93" s="384" t="s">
        <v>186</v>
      </c>
      <c r="D93" s="384" t="s">
        <v>186</v>
      </c>
      <c r="E93" s="384" t="s">
        <v>186</v>
      </c>
      <c r="F93" s="384" t="s">
        <v>186</v>
      </c>
      <c r="G93" s="384" t="s">
        <v>186</v>
      </c>
      <c r="H93" s="384" t="s">
        <v>186</v>
      </c>
      <c r="I93" s="384" t="s">
        <v>186</v>
      </c>
      <c r="J93" s="387"/>
      <c r="K93" s="384" t="s">
        <v>186</v>
      </c>
      <c r="L93" s="384" t="s">
        <v>186</v>
      </c>
      <c r="M93" s="384" t="s">
        <v>186</v>
      </c>
      <c r="N93" s="384" t="s">
        <v>186</v>
      </c>
      <c r="O93" s="384" t="s">
        <v>186</v>
      </c>
      <c r="P93" s="384" t="s">
        <v>186</v>
      </c>
      <c r="Q93" s="384" t="s">
        <v>185</v>
      </c>
      <c r="R93" s="384" t="s">
        <v>185</v>
      </c>
      <c r="S93" s="384" t="s">
        <v>186</v>
      </c>
      <c r="T93" s="384" t="s">
        <v>185</v>
      </c>
      <c r="U93" s="384" t="s">
        <v>186</v>
      </c>
    </row>
    <row r="94" spans="1:21" s="14" customFormat="1" ht="16.5" customHeight="1" x14ac:dyDescent="0.25">
      <c r="A94" s="337" t="s">
        <v>68</v>
      </c>
      <c r="B94" s="336" t="s">
        <v>216</v>
      </c>
      <c r="C94" s="384" t="s">
        <v>186</v>
      </c>
      <c r="D94" s="384" t="s">
        <v>186</v>
      </c>
      <c r="E94" s="384" t="s">
        <v>186</v>
      </c>
      <c r="F94" s="384" t="s">
        <v>186</v>
      </c>
      <c r="G94" s="384" t="s">
        <v>186</v>
      </c>
      <c r="H94" s="384" t="s">
        <v>186</v>
      </c>
      <c r="I94" s="384" t="s">
        <v>186</v>
      </c>
      <c r="J94" s="387"/>
      <c r="K94" s="384" t="s">
        <v>186</v>
      </c>
      <c r="L94" s="384" t="s">
        <v>186</v>
      </c>
      <c r="M94" s="384" t="s">
        <v>186</v>
      </c>
      <c r="N94" s="384" t="s">
        <v>185</v>
      </c>
      <c r="O94" s="384" t="s">
        <v>186</v>
      </c>
      <c r="P94" s="384" t="s">
        <v>186</v>
      </c>
      <c r="Q94" s="384" t="s">
        <v>186</v>
      </c>
      <c r="R94" s="384" t="s">
        <v>186</v>
      </c>
      <c r="S94" s="384" t="s">
        <v>185</v>
      </c>
      <c r="T94" s="384" t="s">
        <v>186</v>
      </c>
      <c r="U94" s="384" t="s">
        <v>186</v>
      </c>
    </row>
    <row r="95" spans="1:21" s="14" customFormat="1" ht="16.5" customHeight="1" x14ac:dyDescent="0.25">
      <c r="A95" s="337" t="s">
        <v>68</v>
      </c>
      <c r="B95" s="336" t="s">
        <v>338</v>
      </c>
      <c r="C95" s="384" t="s">
        <v>186</v>
      </c>
      <c r="D95" s="384" t="s">
        <v>186</v>
      </c>
      <c r="E95" s="384" t="s">
        <v>186</v>
      </c>
      <c r="F95" s="384" t="s">
        <v>186</v>
      </c>
      <c r="G95" s="384" t="s">
        <v>186</v>
      </c>
      <c r="H95" s="384" t="s">
        <v>186</v>
      </c>
      <c r="I95" s="384" t="s">
        <v>186</v>
      </c>
      <c r="J95" s="387"/>
      <c r="K95" s="384" t="s">
        <v>186</v>
      </c>
      <c r="L95" s="384" t="s">
        <v>186</v>
      </c>
      <c r="M95" s="384" t="s">
        <v>186</v>
      </c>
      <c r="N95" s="384" t="s">
        <v>186</v>
      </c>
      <c r="O95" s="384" t="s">
        <v>186</v>
      </c>
      <c r="P95" s="384" t="s">
        <v>186</v>
      </c>
      <c r="Q95" s="384" t="s">
        <v>185</v>
      </c>
      <c r="R95" s="384" t="s">
        <v>185</v>
      </c>
      <c r="S95" s="384" t="s">
        <v>185</v>
      </c>
      <c r="T95" s="384" t="s">
        <v>185</v>
      </c>
      <c r="U95" s="384" t="s">
        <v>186</v>
      </c>
    </row>
    <row r="96" spans="1:21" s="14" customFormat="1" ht="16.5" customHeight="1" x14ac:dyDescent="0.25">
      <c r="A96" s="337" t="s">
        <v>68</v>
      </c>
      <c r="B96" s="336" t="s">
        <v>339</v>
      </c>
      <c r="C96" s="384" t="s">
        <v>186</v>
      </c>
      <c r="D96" s="384" t="s">
        <v>185</v>
      </c>
      <c r="E96" s="384" t="s">
        <v>186</v>
      </c>
      <c r="F96" s="384" t="s">
        <v>186</v>
      </c>
      <c r="G96" s="384" t="s">
        <v>186</v>
      </c>
      <c r="H96" s="384" t="s">
        <v>186</v>
      </c>
      <c r="I96" s="384" t="s">
        <v>186</v>
      </c>
      <c r="J96" s="387"/>
      <c r="K96" s="384" t="s">
        <v>186</v>
      </c>
      <c r="L96" s="384" t="s">
        <v>186</v>
      </c>
      <c r="M96" s="384" t="s">
        <v>186</v>
      </c>
      <c r="N96" s="384" t="s">
        <v>186</v>
      </c>
      <c r="O96" s="384" t="s">
        <v>186</v>
      </c>
      <c r="P96" s="384" t="s">
        <v>186</v>
      </c>
      <c r="Q96" s="384" t="s">
        <v>185</v>
      </c>
      <c r="R96" s="384" t="s">
        <v>185</v>
      </c>
      <c r="S96" s="384" t="s">
        <v>186</v>
      </c>
      <c r="T96" s="384" t="s">
        <v>186</v>
      </c>
      <c r="U96" s="384" t="s">
        <v>186</v>
      </c>
    </row>
    <row r="97" spans="1:21" s="14" customFormat="1" ht="16.5" customHeight="1" x14ac:dyDescent="0.25">
      <c r="A97" s="337" t="s">
        <v>70</v>
      </c>
      <c r="B97" s="336" t="s">
        <v>340</v>
      </c>
      <c r="C97" s="384" t="s">
        <v>186</v>
      </c>
      <c r="D97" s="384" t="s">
        <v>185</v>
      </c>
      <c r="E97" s="384" t="s">
        <v>186</v>
      </c>
      <c r="F97" s="384" t="s">
        <v>186</v>
      </c>
      <c r="G97" s="384" t="s">
        <v>186</v>
      </c>
      <c r="H97" s="384" t="s">
        <v>186</v>
      </c>
      <c r="I97" s="384" t="s">
        <v>186</v>
      </c>
      <c r="J97" s="387"/>
      <c r="K97" s="384" t="s">
        <v>186</v>
      </c>
      <c r="L97" s="384" t="s">
        <v>186</v>
      </c>
      <c r="M97" s="384" t="s">
        <v>186</v>
      </c>
      <c r="N97" s="384" t="s">
        <v>186</v>
      </c>
      <c r="O97" s="384" t="s">
        <v>186</v>
      </c>
      <c r="P97" s="384" t="s">
        <v>186</v>
      </c>
      <c r="Q97" s="384" t="s">
        <v>185</v>
      </c>
      <c r="R97" s="384" t="s">
        <v>185</v>
      </c>
      <c r="S97" s="384" t="s">
        <v>186</v>
      </c>
      <c r="T97" s="384" t="s">
        <v>186</v>
      </c>
      <c r="U97" s="384" t="s">
        <v>186</v>
      </c>
    </row>
    <row r="98" spans="1:21" s="14" customFormat="1" ht="16.5" customHeight="1" x14ac:dyDescent="0.25">
      <c r="A98" s="337" t="s">
        <v>70</v>
      </c>
      <c r="B98" s="336" t="s">
        <v>217</v>
      </c>
      <c r="C98" s="384" t="s">
        <v>186</v>
      </c>
      <c r="D98" s="384" t="s">
        <v>185</v>
      </c>
      <c r="E98" s="384" t="s">
        <v>186</v>
      </c>
      <c r="F98" s="384" t="s">
        <v>185</v>
      </c>
      <c r="G98" s="384" t="s">
        <v>185</v>
      </c>
      <c r="H98" s="384" t="s">
        <v>186</v>
      </c>
      <c r="I98" s="384" t="s">
        <v>186</v>
      </c>
      <c r="J98" s="387"/>
      <c r="K98" s="384" t="s">
        <v>185</v>
      </c>
      <c r="L98" s="384" t="s">
        <v>186</v>
      </c>
      <c r="M98" s="384" t="s">
        <v>186</v>
      </c>
      <c r="N98" s="384" t="s">
        <v>186</v>
      </c>
      <c r="O98" s="384" t="s">
        <v>186</v>
      </c>
      <c r="P98" s="384" t="s">
        <v>186</v>
      </c>
      <c r="Q98" s="384" t="s">
        <v>185</v>
      </c>
      <c r="R98" s="384" t="s">
        <v>185</v>
      </c>
      <c r="S98" s="384" t="s">
        <v>185</v>
      </c>
      <c r="T98" s="384" t="s">
        <v>186</v>
      </c>
      <c r="U98" s="384" t="s">
        <v>186</v>
      </c>
    </row>
    <row r="99" spans="1:21" s="14" customFormat="1" ht="16.5" customHeight="1" x14ac:dyDescent="0.25">
      <c r="A99" s="337" t="s">
        <v>70</v>
      </c>
      <c r="B99" s="336" t="s">
        <v>218</v>
      </c>
      <c r="C99" s="384" t="s">
        <v>186</v>
      </c>
      <c r="D99" s="384" t="s">
        <v>186</v>
      </c>
      <c r="E99" s="384" t="s">
        <v>186</v>
      </c>
      <c r="F99" s="384" t="s">
        <v>186</v>
      </c>
      <c r="G99" s="384" t="s">
        <v>186</v>
      </c>
      <c r="H99" s="384" t="s">
        <v>186</v>
      </c>
      <c r="I99" s="384" t="s">
        <v>186</v>
      </c>
      <c r="J99" s="387"/>
      <c r="K99" s="384" t="s">
        <v>186</v>
      </c>
      <c r="L99" s="384" t="s">
        <v>186</v>
      </c>
      <c r="M99" s="384" t="s">
        <v>186</v>
      </c>
      <c r="N99" s="384" t="s">
        <v>186</v>
      </c>
      <c r="O99" s="384" t="s">
        <v>186</v>
      </c>
      <c r="P99" s="384" t="s">
        <v>186</v>
      </c>
      <c r="Q99" s="384" t="s">
        <v>185</v>
      </c>
      <c r="R99" s="384" t="s">
        <v>185</v>
      </c>
      <c r="S99" s="384" t="s">
        <v>185</v>
      </c>
      <c r="T99" s="384" t="s">
        <v>185</v>
      </c>
      <c r="U99" s="384" t="s">
        <v>186</v>
      </c>
    </row>
    <row r="100" spans="1:21" s="14" customFormat="1" ht="16.5" customHeight="1" x14ac:dyDescent="0.25">
      <c r="A100" s="337" t="s">
        <v>70</v>
      </c>
      <c r="B100" s="336" t="s">
        <v>219</v>
      </c>
      <c r="C100" s="384" t="s">
        <v>186</v>
      </c>
      <c r="D100" s="384" t="s">
        <v>185</v>
      </c>
      <c r="E100" s="384" t="s">
        <v>186</v>
      </c>
      <c r="F100" s="384" t="s">
        <v>186</v>
      </c>
      <c r="G100" s="384" t="s">
        <v>186</v>
      </c>
      <c r="H100" s="384" t="s">
        <v>186</v>
      </c>
      <c r="I100" s="384" t="s">
        <v>186</v>
      </c>
      <c r="J100" s="387"/>
      <c r="K100" s="384" t="s">
        <v>185</v>
      </c>
      <c r="L100" s="384" t="s">
        <v>186</v>
      </c>
      <c r="M100" s="384" t="s">
        <v>186</v>
      </c>
      <c r="N100" s="384" t="s">
        <v>186</v>
      </c>
      <c r="O100" s="384" t="s">
        <v>186</v>
      </c>
      <c r="P100" s="384" t="s">
        <v>186</v>
      </c>
      <c r="Q100" s="384" t="s">
        <v>186</v>
      </c>
      <c r="R100" s="384" t="s">
        <v>185</v>
      </c>
      <c r="S100" s="384" t="s">
        <v>185</v>
      </c>
      <c r="T100" s="384" t="s">
        <v>185</v>
      </c>
      <c r="U100" s="384" t="s">
        <v>185</v>
      </c>
    </row>
    <row r="101" spans="1:21" s="14" customFormat="1" ht="16.5" customHeight="1" x14ac:dyDescent="0.25">
      <c r="A101" s="337" t="s">
        <v>70</v>
      </c>
      <c r="B101" s="336" t="s">
        <v>341</v>
      </c>
      <c r="C101" s="384" t="s">
        <v>186</v>
      </c>
      <c r="D101" s="384" t="s">
        <v>185</v>
      </c>
      <c r="E101" s="384" t="s">
        <v>186</v>
      </c>
      <c r="F101" s="384" t="s">
        <v>186</v>
      </c>
      <c r="G101" s="384" t="s">
        <v>186</v>
      </c>
      <c r="H101" s="384" t="s">
        <v>186</v>
      </c>
      <c r="I101" s="384" t="s">
        <v>186</v>
      </c>
      <c r="J101" s="387"/>
      <c r="K101" s="384" t="s">
        <v>186</v>
      </c>
      <c r="L101" s="384" t="s">
        <v>186</v>
      </c>
      <c r="M101" s="384" t="s">
        <v>186</v>
      </c>
      <c r="N101" s="384" t="s">
        <v>186</v>
      </c>
      <c r="O101" s="384" t="s">
        <v>186</v>
      </c>
      <c r="P101" s="384" t="s">
        <v>186</v>
      </c>
      <c r="Q101" s="384" t="s">
        <v>186</v>
      </c>
      <c r="R101" s="384" t="s">
        <v>186</v>
      </c>
      <c r="S101" s="384" t="s">
        <v>185</v>
      </c>
      <c r="T101" s="384" t="s">
        <v>185</v>
      </c>
      <c r="U101" s="384" t="s">
        <v>186</v>
      </c>
    </row>
    <row r="102" spans="1:21" s="14" customFormat="1" ht="16.5" customHeight="1" x14ac:dyDescent="0.25">
      <c r="A102" s="337" t="s">
        <v>70</v>
      </c>
      <c r="B102" s="336" t="s">
        <v>342</v>
      </c>
      <c r="C102" s="384" t="s">
        <v>186</v>
      </c>
      <c r="D102" s="384" t="s">
        <v>185</v>
      </c>
      <c r="E102" s="384" t="s">
        <v>186</v>
      </c>
      <c r="F102" s="384" t="s">
        <v>186</v>
      </c>
      <c r="G102" s="384" t="s">
        <v>186</v>
      </c>
      <c r="H102" s="384" t="s">
        <v>186</v>
      </c>
      <c r="I102" s="384" t="s">
        <v>186</v>
      </c>
      <c r="J102" s="387"/>
      <c r="K102" s="384" t="s">
        <v>186</v>
      </c>
      <c r="L102" s="384" t="s">
        <v>186</v>
      </c>
      <c r="M102" s="384" t="s">
        <v>186</v>
      </c>
      <c r="N102" s="384" t="s">
        <v>186</v>
      </c>
      <c r="O102" s="384" t="s">
        <v>186</v>
      </c>
      <c r="P102" s="384" t="s">
        <v>186</v>
      </c>
      <c r="Q102" s="384" t="s">
        <v>185</v>
      </c>
      <c r="R102" s="384" t="s">
        <v>186</v>
      </c>
      <c r="S102" s="384" t="s">
        <v>185</v>
      </c>
      <c r="T102" s="384" t="s">
        <v>185</v>
      </c>
      <c r="U102" s="384" t="s">
        <v>186</v>
      </c>
    </row>
    <row r="103" spans="1:21" s="14" customFormat="1" ht="16.5" customHeight="1" x14ac:dyDescent="0.25">
      <c r="A103" s="337" t="s">
        <v>70</v>
      </c>
      <c r="B103" s="336" t="s">
        <v>343</v>
      </c>
      <c r="C103" s="384" t="s">
        <v>186</v>
      </c>
      <c r="D103" s="384" t="s">
        <v>185</v>
      </c>
      <c r="E103" s="384" t="s">
        <v>186</v>
      </c>
      <c r="F103" s="384" t="s">
        <v>186</v>
      </c>
      <c r="G103" s="384" t="s">
        <v>186</v>
      </c>
      <c r="H103" s="384" t="s">
        <v>186</v>
      </c>
      <c r="I103" s="384" t="s">
        <v>186</v>
      </c>
      <c r="J103" s="387"/>
      <c r="K103" s="384" t="s">
        <v>186</v>
      </c>
      <c r="L103" s="384" t="s">
        <v>186</v>
      </c>
      <c r="M103" s="384" t="s">
        <v>186</v>
      </c>
      <c r="N103" s="384" t="s">
        <v>186</v>
      </c>
      <c r="O103" s="384" t="s">
        <v>186</v>
      </c>
      <c r="P103" s="384" t="s">
        <v>186</v>
      </c>
      <c r="Q103" s="384" t="s">
        <v>185</v>
      </c>
      <c r="R103" s="384" t="s">
        <v>186</v>
      </c>
      <c r="S103" s="384" t="s">
        <v>186</v>
      </c>
      <c r="T103" s="384" t="s">
        <v>186</v>
      </c>
      <c r="U103" s="384" t="s">
        <v>186</v>
      </c>
    </row>
    <row r="104" spans="1:21" s="14" customFormat="1" ht="16.5" customHeight="1" x14ac:dyDescent="0.25">
      <c r="A104" s="337" t="s">
        <v>70</v>
      </c>
      <c r="B104" s="336" t="s">
        <v>344</v>
      </c>
      <c r="C104" s="384" t="s">
        <v>186</v>
      </c>
      <c r="D104" s="384" t="s">
        <v>185</v>
      </c>
      <c r="E104" s="384" t="s">
        <v>186</v>
      </c>
      <c r="F104" s="384" t="s">
        <v>186</v>
      </c>
      <c r="G104" s="384" t="s">
        <v>186</v>
      </c>
      <c r="H104" s="384" t="s">
        <v>186</v>
      </c>
      <c r="I104" s="384" t="s">
        <v>186</v>
      </c>
      <c r="J104" s="387"/>
      <c r="K104" s="384" t="s">
        <v>185</v>
      </c>
      <c r="L104" s="384" t="s">
        <v>186</v>
      </c>
      <c r="M104" s="384" t="s">
        <v>186</v>
      </c>
      <c r="N104" s="384" t="s">
        <v>186</v>
      </c>
      <c r="O104" s="384" t="s">
        <v>186</v>
      </c>
      <c r="P104" s="384" t="s">
        <v>186</v>
      </c>
      <c r="Q104" s="384" t="s">
        <v>185</v>
      </c>
      <c r="R104" s="384" t="s">
        <v>185</v>
      </c>
      <c r="S104" s="384" t="s">
        <v>185</v>
      </c>
      <c r="T104" s="384" t="s">
        <v>186</v>
      </c>
      <c r="U104" s="384" t="s">
        <v>186</v>
      </c>
    </row>
    <row r="105" spans="1:21" s="14" customFormat="1" ht="16.5" customHeight="1" x14ac:dyDescent="0.25">
      <c r="A105" s="337" t="s">
        <v>70</v>
      </c>
      <c r="B105" s="336" t="s">
        <v>220</v>
      </c>
      <c r="C105" s="384" t="s">
        <v>186</v>
      </c>
      <c r="D105" s="384" t="s">
        <v>186</v>
      </c>
      <c r="E105" s="384" t="s">
        <v>186</v>
      </c>
      <c r="F105" s="384" t="s">
        <v>186</v>
      </c>
      <c r="G105" s="384" t="s">
        <v>186</v>
      </c>
      <c r="H105" s="384" t="s">
        <v>186</v>
      </c>
      <c r="I105" s="384" t="s">
        <v>186</v>
      </c>
      <c r="J105" s="387"/>
      <c r="K105" s="384" t="s">
        <v>186</v>
      </c>
      <c r="L105" s="384" t="s">
        <v>186</v>
      </c>
      <c r="M105" s="384" t="s">
        <v>186</v>
      </c>
      <c r="N105" s="384" t="s">
        <v>186</v>
      </c>
      <c r="O105" s="384" t="s">
        <v>186</v>
      </c>
      <c r="P105" s="384" t="s">
        <v>186</v>
      </c>
      <c r="Q105" s="384" t="s">
        <v>186</v>
      </c>
      <c r="R105" s="384" t="s">
        <v>186</v>
      </c>
      <c r="S105" s="384" t="s">
        <v>186</v>
      </c>
      <c r="T105" s="384" t="s">
        <v>186</v>
      </c>
      <c r="U105" s="384" t="s">
        <v>186</v>
      </c>
    </row>
    <row r="106" spans="1:21" s="14" customFormat="1" ht="16.5" customHeight="1" x14ac:dyDescent="0.25">
      <c r="A106" s="337" t="s">
        <v>70</v>
      </c>
      <c r="B106" s="336" t="s">
        <v>345</v>
      </c>
      <c r="C106" s="384" t="s">
        <v>185</v>
      </c>
      <c r="D106" s="384" t="s">
        <v>185</v>
      </c>
      <c r="E106" s="384" t="s">
        <v>186</v>
      </c>
      <c r="F106" s="384" t="s">
        <v>186</v>
      </c>
      <c r="G106" s="384" t="s">
        <v>186</v>
      </c>
      <c r="H106" s="384" t="s">
        <v>186</v>
      </c>
      <c r="I106" s="384" t="s">
        <v>186</v>
      </c>
      <c r="J106" s="387"/>
      <c r="K106" s="384" t="s">
        <v>186</v>
      </c>
      <c r="L106" s="384" t="s">
        <v>186</v>
      </c>
      <c r="M106" s="384" t="s">
        <v>186</v>
      </c>
      <c r="N106" s="384" t="s">
        <v>186</v>
      </c>
      <c r="O106" s="384" t="s">
        <v>186</v>
      </c>
      <c r="P106" s="384" t="s">
        <v>186</v>
      </c>
      <c r="Q106" s="384" t="s">
        <v>186</v>
      </c>
      <c r="R106" s="384" t="s">
        <v>186</v>
      </c>
      <c r="S106" s="384" t="s">
        <v>186</v>
      </c>
      <c r="T106" s="384" t="s">
        <v>186</v>
      </c>
      <c r="U106" s="384" t="s">
        <v>186</v>
      </c>
    </row>
    <row r="107" spans="1:21" s="14" customFormat="1" ht="16.5" customHeight="1" x14ac:dyDescent="0.25">
      <c r="A107" s="337" t="s">
        <v>70</v>
      </c>
      <c r="B107" s="336" t="s">
        <v>221</v>
      </c>
      <c r="C107" s="384" t="s">
        <v>186</v>
      </c>
      <c r="D107" s="384" t="s">
        <v>185</v>
      </c>
      <c r="E107" s="384" t="s">
        <v>186</v>
      </c>
      <c r="F107" s="384" t="s">
        <v>186</v>
      </c>
      <c r="G107" s="384" t="s">
        <v>186</v>
      </c>
      <c r="H107" s="384" t="s">
        <v>186</v>
      </c>
      <c r="I107" s="384" t="s">
        <v>186</v>
      </c>
      <c r="J107" s="387"/>
      <c r="K107" s="384" t="s">
        <v>186</v>
      </c>
      <c r="L107" s="384" t="s">
        <v>186</v>
      </c>
      <c r="M107" s="384" t="s">
        <v>185</v>
      </c>
      <c r="N107" s="384" t="s">
        <v>185</v>
      </c>
      <c r="O107" s="384" t="s">
        <v>186</v>
      </c>
      <c r="P107" s="384" t="s">
        <v>186</v>
      </c>
      <c r="Q107" s="384" t="s">
        <v>186</v>
      </c>
      <c r="R107" s="384" t="s">
        <v>185</v>
      </c>
      <c r="S107" s="384" t="s">
        <v>185</v>
      </c>
      <c r="T107" s="384" t="s">
        <v>186</v>
      </c>
      <c r="U107" s="384" t="s">
        <v>186</v>
      </c>
    </row>
    <row r="108" spans="1:21" s="14" customFormat="1" ht="16.5" customHeight="1" x14ac:dyDescent="0.25">
      <c r="A108" s="337" t="s">
        <v>72</v>
      </c>
      <c r="B108" s="336" t="s">
        <v>222</v>
      </c>
      <c r="C108" s="384" t="s">
        <v>186</v>
      </c>
      <c r="D108" s="384" t="s">
        <v>185</v>
      </c>
      <c r="E108" s="384" t="s">
        <v>186</v>
      </c>
      <c r="F108" s="384" t="s">
        <v>186</v>
      </c>
      <c r="G108" s="384" t="s">
        <v>186</v>
      </c>
      <c r="H108" s="384" t="s">
        <v>186</v>
      </c>
      <c r="I108" s="384" t="s">
        <v>186</v>
      </c>
      <c r="J108" s="387"/>
      <c r="K108" s="384" t="s">
        <v>186</v>
      </c>
      <c r="L108" s="384" t="s">
        <v>186</v>
      </c>
      <c r="M108" s="384" t="s">
        <v>186</v>
      </c>
      <c r="N108" s="384" t="s">
        <v>186</v>
      </c>
      <c r="O108" s="384" t="s">
        <v>186</v>
      </c>
      <c r="P108" s="384" t="s">
        <v>186</v>
      </c>
      <c r="Q108" s="384" t="s">
        <v>185</v>
      </c>
      <c r="R108" s="384" t="s">
        <v>185</v>
      </c>
      <c r="S108" s="384" t="s">
        <v>185</v>
      </c>
      <c r="T108" s="384" t="s">
        <v>185</v>
      </c>
      <c r="U108" s="384" t="s">
        <v>186</v>
      </c>
    </row>
    <row r="109" spans="1:21" s="14" customFormat="1" ht="16.5" customHeight="1" x14ac:dyDescent="0.25">
      <c r="A109" s="337" t="s">
        <v>72</v>
      </c>
      <c r="B109" s="336" t="s">
        <v>223</v>
      </c>
      <c r="C109" s="384" t="s">
        <v>186</v>
      </c>
      <c r="D109" s="384" t="s">
        <v>185</v>
      </c>
      <c r="E109" s="384" t="s">
        <v>186</v>
      </c>
      <c r="F109" s="384" t="s">
        <v>186</v>
      </c>
      <c r="G109" s="384" t="s">
        <v>186</v>
      </c>
      <c r="H109" s="384" t="s">
        <v>186</v>
      </c>
      <c r="I109" s="384" t="s">
        <v>186</v>
      </c>
      <c r="J109" s="387"/>
      <c r="K109" s="384" t="s">
        <v>186</v>
      </c>
      <c r="L109" s="384" t="s">
        <v>186</v>
      </c>
      <c r="M109" s="384" t="s">
        <v>186</v>
      </c>
      <c r="N109" s="384" t="s">
        <v>186</v>
      </c>
      <c r="O109" s="384" t="s">
        <v>186</v>
      </c>
      <c r="P109" s="384" t="s">
        <v>186</v>
      </c>
      <c r="Q109" s="384" t="s">
        <v>186</v>
      </c>
      <c r="R109" s="384" t="s">
        <v>186</v>
      </c>
      <c r="S109" s="384" t="s">
        <v>186</v>
      </c>
      <c r="T109" s="384" t="s">
        <v>186</v>
      </c>
      <c r="U109" s="384" t="s">
        <v>186</v>
      </c>
    </row>
    <row r="110" spans="1:21" s="14" customFormat="1" ht="16.5" customHeight="1" x14ac:dyDescent="0.25">
      <c r="A110" s="337" t="s">
        <v>72</v>
      </c>
      <c r="B110" s="336" t="s">
        <v>224</v>
      </c>
      <c r="C110" s="384" t="s">
        <v>186</v>
      </c>
      <c r="D110" s="384" t="s">
        <v>185</v>
      </c>
      <c r="E110" s="384" t="s">
        <v>186</v>
      </c>
      <c r="F110" s="384" t="s">
        <v>186</v>
      </c>
      <c r="G110" s="384" t="s">
        <v>186</v>
      </c>
      <c r="H110" s="384" t="s">
        <v>186</v>
      </c>
      <c r="I110" s="384" t="s">
        <v>186</v>
      </c>
      <c r="J110" s="387"/>
      <c r="K110" s="384" t="s">
        <v>186</v>
      </c>
      <c r="L110" s="384" t="s">
        <v>186</v>
      </c>
      <c r="M110" s="384" t="s">
        <v>186</v>
      </c>
      <c r="N110" s="384" t="s">
        <v>186</v>
      </c>
      <c r="O110" s="384" t="s">
        <v>186</v>
      </c>
      <c r="P110" s="384" t="s">
        <v>186</v>
      </c>
      <c r="Q110" s="384" t="s">
        <v>186</v>
      </c>
      <c r="R110" s="384" t="s">
        <v>186</v>
      </c>
      <c r="S110" s="384" t="s">
        <v>185</v>
      </c>
      <c r="T110" s="384" t="s">
        <v>186</v>
      </c>
      <c r="U110" s="384" t="s">
        <v>186</v>
      </c>
    </row>
    <row r="111" spans="1:21" s="14" customFormat="1" ht="16.5" customHeight="1" x14ac:dyDescent="0.25">
      <c r="A111" s="337" t="s">
        <v>72</v>
      </c>
      <c r="B111" s="336" t="s">
        <v>225</v>
      </c>
      <c r="C111" s="384" t="s">
        <v>186</v>
      </c>
      <c r="D111" s="384" t="s">
        <v>185</v>
      </c>
      <c r="E111" s="384" t="s">
        <v>186</v>
      </c>
      <c r="F111" s="384" t="s">
        <v>186</v>
      </c>
      <c r="G111" s="384" t="s">
        <v>186</v>
      </c>
      <c r="H111" s="384" t="s">
        <v>186</v>
      </c>
      <c r="I111" s="384" t="s">
        <v>186</v>
      </c>
      <c r="J111" s="387"/>
      <c r="K111" s="384" t="s">
        <v>186</v>
      </c>
      <c r="L111" s="384" t="s">
        <v>186</v>
      </c>
      <c r="M111" s="384" t="s">
        <v>186</v>
      </c>
      <c r="N111" s="384" t="s">
        <v>186</v>
      </c>
      <c r="O111" s="384" t="s">
        <v>186</v>
      </c>
      <c r="P111" s="384" t="s">
        <v>186</v>
      </c>
      <c r="Q111" s="384" t="s">
        <v>185</v>
      </c>
      <c r="R111" s="384" t="s">
        <v>185</v>
      </c>
      <c r="S111" s="384" t="s">
        <v>185</v>
      </c>
      <c r="T111" s="384" t="s">
        <v>185</v>
      </c>
      <c r="U111" s="384" t="s">
        <v>186</v>
      </c>
    </row>
    <row r="112" spans="1:21" s="14" customFormat="1" ht="16.5" customHeight="1" x14ac:dyDescent="0.25">
      <c r="A112" s="337" t="s">
        <v>72</v>
      </c>
      <c r="B112" s="336" t="s">
        <v>346</v>
      </c>
      <c r="C112" s="384" t="s">
        <v>186</v>
      </c>
      <c r="D112" s="384" t="s">
        <v>185</v>
      </c>
      <c r="E112" s="384" t="s">
        <v>186</v>
      </c>
      <c r="F112" s="384" t="s">
        <v>186</v>
      </c>
      <c r="G112" s="384" t="s">
        <v>186</v>
      </c>
      <c r="H112" s="384" t="s">
        <v>186</v>
      </c>
      <c r="I112" s="384" t="s">
        <v>186</v>
      </c>
      <c r="J112" s="387"/>
      <c r="K112" s="384" t="s">
        <v>186</v>
      </c>
      <c r="L112" s="384" t="s">
        <v>186</v>
      </c>
      <c r="M112" s="384" t="s">
        <v>186</v>
      </c>
      <c r="N112" s="384" t="s">
        <v>186</v>
      </c>
      <c r="O112" s="384" t="s">
        <v>186</v>
      </c>
      <c r="P112" s="384" t="s">
        <v>186</v>
      </c>
      <c r="Q112" s="384" t="s">
        <v>186</v>
      </c>
      <c r="R112" s="384" t="s">
        <v>185</v>
      </c>
      <c r="S112" s="384" t="s">
        <v>185</v>
      </c>
      <c r="T112" s="384" t="s">
        <v>185</v>
      </c>
      <c r="U112" s="384" t="s">
        <v>186</v>
      </c>
    </row>
    <row r="113" spans="1:21" s="14" customFormat="1" ht="16.5" customHeight="1" x14ac:dyDescent="0.25">
      <c r="A113" s="337" t="s">
        <v>72</v>
      </c>
      <c r="B113" s="336" t="s">
        <v>347</v>
      </c>
      <c r="C113" s="384" t="s">
        <v>186</v>
      </c>
      <c r="D113" s="384" t="s">
        <v>185</v>
      </c>
      <c r="E113" s="384" t="s">
        <v>186</v>
      </c>
      <c r="F113" s="384" t="s">
        <v>186</v>
      </c>
      <c r="G113" s="384" t="s">
        <v>186</v>
      </c>
      <c r="H113" s="384" t="s">
        <v>186</v>
      </c>
      <c r="I113" s="384" t="s">
        <v>186</v>
      </c>
      <c r="J113" s="387"/>
      <c r="K113" s="384" t="s">
        <v>186</v>
      </c>
      <c r="L113" s="384" t="s">
        <v>186</v>
      </c>
      <c r="M113" s="384" t="s">
        <v>186</v>
      </c>
      <c r="N113" s="384" t="s">
        <v>186</v>
      </c>
      <c r="O113" s="384" t="s">
        <v>186</v>
      </c>
      <c r="P113" s="384" t="s">
        <v>186</v>
      </c>
      <c r="Q113" s="384" t="s">
        <v>185</v>
      </c>
      <c r="R113" s="384" t="s">
        <v>186</v>
      </c>
      <c r="S113" s="384" t="s">
        <v>185</v>
      </c>
      <c r="T113" s="384" t="s">
        <v>186</v>
      </c>
      <c r="U113" s="384" t="s">
        <v>186</v>
      </c>
    </row>
    <row r="114" spans="1:21" s="14" customFormat="1" ht="16.5" customHeight="1" x14ac:dyDescent="0.25">
      <c r="A114" s="337" t="s">
        <v>72</v>
      </c>
      <c r="B114" s="336" t="s">
        <v>348</v>
      </c>
      <c r="C114" s="384" t="s">
        <v>186</v>
      </c>
      <c r="D114" s="384" t="s">
        <v>185</v>
      </c>
      <c r="E114" s="384" t="s">
        <v>186</v>
      </c>
      <c r="F114" s="384" t="s">
        <v>186</v>
      </c>
      <c r="G114" s="384" t="s">
        <v>186</v>
      </c>
      <c r="H114" s="384" t="s">
        <v>186</v>
      </c>
      <c r="I114" s="384" t="s">
        <v>186</v>
      </c>
      <c r="J114" s="387"/>
      <c r="K114" s="384" t="s">
        <v>186</v>
      </c>
      <c r="L114" s="384" t="s">
        <v>186</v>
      </c>
      <c r="M114" s="384" t="s">
        <v>186</v>
      </c>
      <c r="N114" s="384" t="s">
        <v>186</v>
      </c>
      <c r="O114" s="384" t="s">
        <v>186</v>
      </c>
      <c r="P114" s="384" t="s">
        <v>186</v>
      </c>
      <c r="Q114" s="384" t="s">
        <v>186</v>
      </c>
      <c r="R114" s="384" t="s">
        <v>185</v>
      </c>
      <c r="S114" s="384" t="s">
        <v>185</v>
      </c>
      <c r="T114" s="384" t="s">
        <v>185</v>
      </c>
      <c r="U114" s="384" t="s">
        <v>186</v>
      </c>
    </row>
    <row r="115" spans="1:21" s="14" customFormat="1" ht="16.5" customHeight="1" x14ac:dyDescent="0.25">
      <c r="A115" s="337" t="s">
        <v>72</v>
      </c>
      <c r="B115" s="336" t="s">
        <v>349</v>
      </c>
      <c r="C115" s="384" t="s">
        <v>186</v>
      </c>
      <c r="D115" s="384" t="s">
        <v>186</v>
      </c>
      <c r="E115" s="384" t="s">
        <v>186</v>
      </c>
      <c r="F115" s="384" t="s">
        <v>186</v>
      </c>
      <c r="G115" s="384" t="s">
        <v>186</v>
      </c>
      <c r="H115" s="384" t="s">
        <v>186</v>
      </c>
      <c r="I115" s="384" t="s">
        <v>186</v>
      </c>
      <c r="J115" s="387"/>
      <c r="K115" s="384" t="s">
        <v>186</v>
      </c>
      <c r="L115" s="384" t="s">
        <v>186</v>
      </c>
      <c r="M115" s="384" t="s">
        <v>186</v>
      </c>
      <c r="N115" s="384" t="s">
        <v>186</v>
      </c>
      <c r="O115" s="384" t="s">
        <v>186</v>
      </c>
      <c r="P115" s="384" t="s">
        <v>186</v>
      </c>
      <c r="Q115" s="384" t="s">
        <v>186</v>
      </c>
      <c r="R115" s="384" t="s">
        <v>186</v>
      </c>
      <c r="S115" s="384" t="s">
        <v>186</v>
      </c>
      <c r="T115" s="384" t="s">
        <v>186</v>
      </c>
      <c r="U115" s="384" t="s">
        <v>186</v>
      </c>
    </row>
    <row r="116" spans="1:21" s="14" customFormat="1" ht="16.5" customHeight="1" x14ac:dyDescent="0.25">
      <c r="A116" s="337" t="s">
        <v>72</v>
      </c>
      <c r="B116" s="336" t="s">
        <v>350</v>
      </c>
      <c r="C116" s="384" t="s">
        <v>186</v>
      </c>
      <c r="D116" s="384" t="s">
        <v>185</v>
      </c>
      <c r="E116" s="384" t="s">
        <v>186</v>
      </c>
      <c r="F116" s="384" t="s">
        <v>186</v>
      </c>
      <c r="G116" s="384" t="s">
        <v>185</v>
      </c>
      <c r="H116" s="384" t="s">
        <v>186</v>
      </c>
      <c r="I116" s="384" t="s">
        <v>186</v>
      </c>
      <c r="J116" s="387"/>
      <c r="K116" s="384" t="s">
        <v>185</v>
      </c>
      <c r="L116" s="384" t="s">
        <v>186</v>
      </c>
      <c r="M116" s="384" t="s">
        <v>185</v>
      </c>
      <c r="N116" s="384" t="s">
        <v>185</v>
      </c>
      <c r="O116" s="384" t="s">
        <v>186</v>
      </c>
      <c r="P116" s="384" t="s">
        <v>186</v>
      </c>
      <c r="Q116" s="384" t="s">
        <v>185</v>
      </c>
      <c r="R116" s="384" t="s">
        <v>185</v>
      </c>
      <c r="S116" s="384" t="s">
        <v>185</v>
      </c>
      <c r="T116" s="384" t="s">
        <v>186</v>
      </c>
      <c r="U116" s="384" t="s">
        <v>186</v>
      </c>
    </row>
    <row r="117" spans="1:21" s="14" customFormat="1" ht="16.5" customHeight="1" x14ac:dyDescent="0.25">
      <c r="A117" s="337" t="s">
        <v>74</v>
      </c>
      <c r="B117" s="336" t="s">
        <v>226</v>
      </c>
      <c r="C117" s="384" t="s">
        <v>186</v>
      </c>
      <c r="D117" s="384" t="s">
        <v>186</v>
      </c>
      <c r="E117" s="384" t="s">
        <v>186</v>
      </c>
      <c r="F117" s="384" t="s">
        <v>186</v>
      </c>
      <c r="G117" s="384" t="s">
        <v>186</v>
      </c>
      <c r="H117" s="384" t="s">
        <v>186</v>
      </c>
      <c r="I117" s="384" t="s">
        <v>186</v>
      </c>
      <c r="J117" s="387"/>
      <c r="K117" s="384" t="s">
        <v>186</v>
      </c>
      <c r="L117" s="384" t="s">
        <v>186</v>
      </c>
      <c r="M117" s="384" t="s">
        <v>186</v>
      </c>
      <c r="N117" s="384" t="s">
        <v>186</v>
      </c>
      <c r="O117" s="384" t="s">
        <v>186</v>
      </c>
      <c r="P117" s="384" t="s">
        <v>186</v>
      </c>
      <c r="Q117" s="384" t="s">
        <v>185</v>
      </c>
      <c r="R117" s="384" t="s">
        <v>185</v>
      </c>
      <c r="S117" s="384" t="s">
        <v>185</v>
      </c>
      <c r="T117" s="384" t="s">
        <v>186</v>
      </c>
      <c r="U117" s="384" t="s">
        <v>186</v>
      </c>
    </row>
    <row r="118" spans="1:21" s="14" customFormat="1" ht="16.5" customHeight="1" x14ac:dyDescent="0.25">
      <c r="A118" s="337" t="s">
        <v>74</v>
      </c>
      <c r="B118" s="336" t="s">
        <v>351</v>
      </c>
      <c r="C118" s="384" t="s">
        <v>186</v>
      </c>
      <c r="D118" s="384" t="s">
        <v>185</v>
      </c>
      <c r="E118" s="384" t="s">
        <v>186</v>
      </c>
      <c r="F118" s="384" t="s">
        <v>186</v>
      </c>
      <c r="G118" s="384" t="s">
        <v>186</v>
      </c>
      <c r="H118" s="384" t="s">
        <v>186</v>
      </c>
      <c r="I118" s="384" t="s">
        <v>186</v>
      </c>
      <c r="J118" s="387"/>
      <c r="K118" s="384" t="s">
        <v>186</v>
      </c>
      <c r="L118" s="384" t="s">
        <v>186</v>
      </c>
      <c r="M118" s="384" t="s">
        <v>186</v>
      </c>
      <c r="N118" s="384" t="s">
        <v>186</v>
      </c>
      <c r="O118" s="384" t="s">
        <v>186</v>
      </c>
      <c r="P118" s="384" t="s">
        <v>186</v>
      </c>
      <c r="Q118" s="384" t="s">
        <v>185</v>
      </c>
      <c r="R118" s="384" t="s">
        <v>185</v>
      </c>
      <c r="S118" s="384" t="s">
        <v>186</v>
      </c>
      <c r="T118" s="384" t="s">
        <v>185</v>
      </c>
      <c r="U118" s="384" t="s">
        <v>186</v>
      </c>
    </row>
    <row r="119" spans="1:21" s="14" customFormat="1" ht="16.5" customHeight="1" x14ac:dyDescent="0.25">
      <c r="A119" s="337" t="s">
        <v>74</v>
      </c>
      <c r="B119" s="336" t="s">
        <v>352</v>
      </c>
      <c r="C119" s="384" t="s">
        <v>186</v>
      </c>
      <c r="D119" s="384" t="s">
        <v>185</v>
      </c>
      <c r="E119" s="384" t="s">
        <v>186</v>
      </c>
      <c r="F119" s="384" t="s">
        <v>186</v>
      </c>
      <c r="G119" s="384" t="s">
        <v>186</v>
      </c>
      <c r="H119" s="384" t="s">
        <v>186</v>
      </c>
      <c r="I119" s="384" t="s">
        <v>186</v>
      </c>
      <c r="J119" s="387"/>
      <c r="K119" s="384" t="s">
        <v>186</v>
      </c>
      <c r="L119" s="384" t="s">
        <v>186</v>
      </c>
      <c r="M119" s="384" t="s">
        <v>186</v>
      </c>
      <c r="N119" s="384" t="s">
        <v>186</v>
      </c>
      <c r="O119" s="384" t="s">
        <v>186</v>
      </c>
      <c r="P119" s="384" t="s">
        <v>186</v>
      </c>
      <c r="Q119" s="384" t="s">
        <v>186</v>
      </c>
      <c r="R119" s="384" t="s">
        <v>186</v>
      </c>
      <c r="S119" s="384" t="s">
        <v>185</v>
      </c>
      <c r="T119" s="384" t="s">
        <v>186</v>
      </c>
      <c r="U119" s="384" t="s">
        <v>186</v>
      </c>
    </row>
    <row r="120" spans="1:21" s="14" customFormat="1" ht="16.5" customHeight="1" x14ac:dyDescent="0.25">
      <c r="A120" s="337" t="s">
        <v>74</v>
      </c>
      <c r="B120" s="336" t="s">
        <v>353</v>
      </c>
      <c r="C120" s="384" t="s">
        <v>186</v>
      </c>
      <c r="D120" s="384" t="s">
        <v>185</v>
      </c>
      <c r="E120" s="384" t="s">
        <v>186</v>
      </c>
      <c r="F120" s="384" t="s">
        <v>186</v>
      </c>
      <c r="G120" s="384" t="s">
        <v>186</v>
      </c>
      <c r="H120" s="384" t="s">
        <v>186</v>
      </c>
      <c r="I120" s="384" t="s">
        <v>186</v>
      </c>
      <c r="J120" s="387"/>
      <c r="K120" s="384" t="s">
        <v>186</v>
      </c>
      <c r="L120" s="384" t="s">
        <v>186</v>
      </c>
      <c r="M120" s="384" t="s">
        <v>186</v>
      </c>
      <c r="N120" s="384" t="s">
        <v>186</v>
      </c>
      <c r="O120" s="384" t="s">
        <v>186</v>
      </c>
      <c r="P120" s="384" t="s">
        <v>186</v>
      </c>
      <c r="Q120" s="384" t="s">
        <v>186</v>
      </c>
      <c r="R120" s="384" t="s">
        <v>185</v>
      </c>
      <c r="S120" s="384" t="s">
        <v>185</v>
      </c>
      <c r="T120" s="384" t="s">
        <v>185</v>
      </c>
      <c r="U120" s="384" t="s">
        <v>185</v>
      </c>
    </row>
    <row r="121" spans="1:21" s="14" customFormat="1" ht="16.5" customHeight="1" x14ac:dyDescent="0.25">
      <c r="A121" s="337" t="s">
        <v>76</v>
      </c>
      <c r="B121" s="336" t="s">
        <v>656</v>
      </c>
      <c r="C121" s="384" t="s">
        <v>185</v>
      </c>
      <c r="D121" s="384" t="s">
        <v>185</v>
      </c>
      <c r="E121" s="384" t="s">
        <v>186</v>
      </c>
      <c r="F121" s="384" t="s">
        <v>186</v>
      </c>
      <c r="G121" s="384" t="s">
        <v>186</v>
      </c>
      <c r="H121" s="384" t="s">
        <v>185</v>
      </c>
      <c r="I121" s="384" t="s">
        <v>186</v>
      </c>
      <c r="J121" s="387"/>
      <c r="K121" s="384" t="s">
        <v>186</v>
      </c>
      <c r="L121" s="384" t="s">
        <v>186</v>
      </c>
      <c r="M121" s="384" t="s">
        <v>186</v>
      </c>
      <c r="N121" s="384" t="s">
        <v>186</v>
      </c>
      <c r="O121" s="384" t="s">
        <v>186</v>
      </c>
      <c r="P121" s="384" t="s">
        <v>186</v>
      </c>
      <c r="Q121" s="384" t="s">
        <v>186</v>
      </c>
      <c r="R121" s="384" t="s">
        <v>186</v>
      </c>
      <c r="S121" s="384" t="s">
        <v>186</v>
      </c>
      <c r="T121" s="384" t="s">
        <v>186</v>
      </c>
      <c r="U121" s="384" t="s">
        <v>186</v>
      </c>
    </row>
    <row r="122" spans="1:21" s="14" customFormat="1" ht="16.5" customHeight="1" x14ac:dyDescent="0.25">
      <c r="A122" s="337" t="s">
        <v>76</v>
      </c>
      <c r="B122" s="336" t="s">
        <v>354</v>
      </c>
      <c r="C122" s="384" t="s">
        <v>185</v>
      </c>
      <c r="D122" s="384" t="s">
        <v>185</v>
      </c>
      <c r="E122" s="384" t="s">
        <v>186</v>
      </c>
      <c r="F122" s="384" t="s">
        <v>186</v>
      </c>
      <c r="G122" s="384" t="s">
        <v>186</v>
      </c>
      <c r="H122" s="384" t="s">
        <v>185</v>
      </c>
      <c r="I122" s="384" t="s">
        <v>186</v>
      </c>
      <c r="J122" s="387"/>
      <c r="K122" s="384" t="s">
        <v>186</v>
      </c>
      <c r="L122" s="384" t="s">
        <v>186</v>
      </c>
      <c r="M122" s="384" t="s">
        <v>185</v>
      </c>
      <c r="N122" s="384" t="s">
        <v>185</v>
      </c>
      <c r="O122" s="384" t="s">
        <v>186</v>
      </c>
      <c r="P122" s="384" t="s">
        <v>186</v>
      </c>
      <c r="Q122" s="384" t="s">
        <v>185</v>
      </c>
      <c r="R122" s="384" t="s">
        <v>185</v>
      </c>
      <c r="S122" s="384" t="s">
        <v>185</v>
      </c>
      <c r="T122" s="384" t="s">
        <v>186</v>
      </c>
      <c r="U122" s="384" t="s">
        <v>186</v>
      </c>
    </row>
    <row r="123" spans="1:21" s="14" customFormat="1" ht="16.5" customHeight="1" x14ac:dyDescent="0.25">
      <c r="A123" s="337" t="s">
        <v>79</v>
      </c>
      <c r="B123" s="336" t="s">
        <v>355</v>
      </c>
      <c r="C123" s="384" t="s">
        <v>185</v>
      </c>
      <c r="D123" s="384" t="s">
        <v>185</v>
      </c>
      <c r="E123" s="384" t="s">
        <v>186</v>
      </c>
      <c r="F123" s="384" t="s">
        <v>186</v>
      </c>
      <c r="G123" s="384" t="s">
        <v>186</v>
      </c>
      <c r="H123" s="384" t="s">
        <v>186</v>
      </c>
      <c r="I123" s="384" t="s">
        <v>186</v>
      </c>
      <c r="J123" s="387"/>
      <c r="K123" s="384" t="s">
        <v>186</v>
      </c>
      <c r="L123" s="384" t="s">
        <v>186</v>
      </c>
      <c r="M123" s="384" t="s">
        <v>186</v>
      </c>
      <c r="N123" s="384" t="s">
        <v>186</v>
      </c>
      <c r="O123" s="384" t="s">
        <v>186</v>
      </c>
      <c r="P123" s="384" t="s">
        <v>186</v>
      </c>
      <c r="Q123" s="384" t="s">
        <v>186</v>
      </c>
      <c r="R123" s="384" t="s">
        <v>185</v>
      </c>
      <c r="S123" s="384" t="s">
        <v>186</v>
      </c>
      <c r="T123" s="384" t="s">
        <v>186</v>
      </c>
      <c r="U123" s="384" t="s">
        <v>186</v>
      </c>
    </row>
    <row r="124" spans="1:21" s="14" customFormat="1" ht="16.5" customHeight="1" x14ac:dyDescent="0.25">
      <c r="A124" s="337" t="s">
        <v>81</v>
      </c>
      <c r="B124" s="336" t="s">
        <v>356</v>
      </c>
      <c r="C124" s="384" t="s">
        <v>186</v>
      </c>
      <c r="D124" s="384" t="s">
        <v>185</v>
      </c>
      <c r="E124" s="384" t="s">
        <v>186</v>
      </c>
      <c r="F124" s="384" t="s">
        <v>186</v>
      </c>
      <c r="G124" s="384" t="s">
        <v>186</v>
      </c>
      <c r="H124" s="384" t="s">
        <v>186</v>
      </c>
      <c r="I124" s="384" t="s">
        <v>186</v>
      </c>
      <c r="J124" s="387"/>
      <c r="K124" s="384" t="s">
        <v>186</v>
      </c>
      <c r="L124" s="384" t="s">
        <v>186</v>
      </c>
      <c r="M124" s="384" t="s">
        <v>186</v>
      </c>
      <c r="N124" s="384" t="s">
        <v>186</v>
      </c>
      <c r="O124" s="384" t="s">
        <v>186</v>
      </c>
      <c r="P124" s="384" t="s">
        <v>186</v>
      </c>
      <c r="Q124" s="384" t="s">
        <v>186</v>
      </c>
      <c r="R124" s="384" t="s">
        <v>185</v>
      </c>
      <c r="S124" s="384" t="s">
        <v>186</v>
      </c>
      <c r="T124" s="384" t="s">
        <v>185</v>
      </c>
      <c r="U124" s="384" t="s">
        <v>185</v>
      </c>
    </row>
    <row r="125" spans="1:21" s="14" customFormat="1" ht="16.5" customHeight="1" x14ac:dyDescent="0.25">
      <c r="A125" s="337" t="s">
        <v>83</v>
      </c>
      <c r="B125" s="336" t="s">
        <v>357</v>
      </c>
      <c r="C125" s="384" t="s">
        <v>186</v>
      </c>
      <c r="D125" s="384" t="s">
        <v>186</v>
      </c>
      <c r="E125" s="384" t="s">
        <v>186</v>
      </c>
      <c r="F125" s="384" t="s">
        <v>186</v>
      </c>
      <c r="G125" s="384" t="s">
        <v>186</v>
      </c>
      <c r="H125" s="384" t="s">
        <v>186</v>
      </c>
      <c r="I125" s="384" t="s">
        <v>186</v>
      </c>
      <c r="J125" s="387"/>
      <c r="K125" s="384" t="s">
        <v>186</v>
      </c>
      <c r="L125" s="384" t="s">
        <v>186</v>
      </c>
      <c r="M125" s="384" t="s">
        <v>186</v>
      </c>
      <c r="N125" s="384" t="s">
        <v>186</v>
      </c>
      <c r="O125" s="384" t="s">
        <v>186</v>
      </c>
      <c r="P125" s="384" t="s">
        <v>186</v>
      </c>
      <c r="Q125" s="384" t="s">
        <v>186</v>
      </c>
      <c r="R125" s="384" t="s">
        <v>186</v>
      </c>
      <c r="S125" s="384" t="s">
        <v>186</v>
      </c>
      <c r="T125" s="384" t="s">
        <v>186</v>
      </c>
      <c r="U125" s="384" t="s">
        <v>186</v>
      </c>
    </row>
    <row r="126" spans="1:21" s="14" customFormat="1" ht="16.5" customHeight="1" x14ac:dyDescent="0.25">
      <c r="A126" s="337" t="s">
        <v>83</v>
      </c>
      <c r="B126" s="336" t="s">
        <v>358</v>
      </c>
      <c r="C126" s="384" t="s">
        <v>186</v>
      </c>
      <c r="D126" s="384" t="s">
        <v>185</v>
      </c>
      <c r="E126" s="384" t="s">
        <v>185</v>
      </c>
      <c r="F126" s="384" t="s">
        <v>186</v>
      </c>
      <c r="G126" s="384" t="s">
        <v>186</v>
      </c>
      <c r="H126" s="384" t="s">
        <v>186</v>
      </c>
      <c r="I126" s="384" t="s">
        <v>186</v>
      </c>
      <c r="J126" s="387"/>
      <c r="K126" s="384" t="s">
        <v>185</v>
      </c>
      <c r="L126" s="384" t="s">
        <v>186</v>
      </c>
      <c r="M126" s="384" t="s">
        <v>186</v>
      </c>
      <c r="N126" s="384" t="s">
        <v>186</v>
      </c>
      <c r="O126" s="384" t="s">
        <v>186</v>
      </c>
      <c r="P126" s="384" t="s">
        <v>186</v>
      </c>
      <c r="Q126" s="384" t="s">
        <v>185</v>
      </c>
      <c r="R126" s="384" t="s">
        <v>185</v>
      </c>
      <c r="S126" s="384" t="s">
        <v>185</v>
      </c>
      <c r="T126" s="384" t="s">
        <v>185</v>
      </c>
      <c r="U126" s="384" t="s">
        <v>186</v>
      </c>
    </row>
    <row r="127" spans="1:21" s="14" customFormat="1" ht="16.5" customHeight="1" x14ac:dyDescent="0.25">
      <c r="A127" s="337" t="s">
        <v>83</v>
      </c>
      <c r="B127" s="336" t="s">
        <v>227</v>
      </c>
      <c r="C127" s="384" t="s">
        <v>186</v>
      </c>
      <c r="D127" s="384" t="s">
        <v>186</v>
      </c>
      <c r="E127" s="384" t="s">
        <v>186</v>
      </c>
      <c r="F127" s="384" t="s">
        <v>186</v>
      </c>
      <c r="G127" s="384" t="s">
        <v>186</v>
      </c>
      <c r="H127" s="384" t="s">
        <v>186</v>
      </c>
      <c r="I127" s="384" t="s">
        <v>186</v>
      </c>
      <c r="J127" s="387"/>
      <c r="K127" s="384" t="s">
        <v>186</v>
      </c>
      <c r="L127" s="384" t="s">
        <v>186</v>
      </c>
      <c r="M127" s="384" t="s">
        <v>186</v>
      </c>
      <c r="N127" s="384" t="s">
        <v>186</v>
      </c>
      <c r="O127" s="384" t="s">
        <v>186</v>
      </c>
      <c r="P127" s="384" t="s">
        <v>186</v>
      </c>
      <c r="Q127" s="384" t="s">
        <v>185</v>
      </c>
      <c r="R127" s="384" t="s">
        <v>185</v>
      </c>
      <c r="S127" s="384" t="s">
        <v>185</v>
      </c>
      <c r="T127" s="384" t="s">
        <v>186</v>
      </c>
      <c r="U127" s="384" t="s">
        <v>186</v>
      </c>
    </row>
    <row r="128" spans="1:21" s="14" customFormat="1" ht="16.5" customHeight="1" x14ac:dyDescent="0.25">
      <c r="A128" s="337" t="s">
        <v>83</v>
      </c>
      <c r="B128" s="336" t="s">
        <v>228</v>
      </c>
      <c r="C128" s="384" t="s">
        <v>185</v>
      </c>
      <c r="D128" s="384" t="s">
        <v>185</v>
      </c>
      <c r="E128" s="384" t="s">
        <v>186</v>
      </c>
      <c r="F128" s="384" t="s">
        <v>186</v>
      </c>
      <c r="G128" s="384" t="s">
        <v>186</v>
      </c>
      <c r="H128" s="384" t="s">
        <v>186</v>
      </c>
      <c r="I128" s="384" t="s">
        <v>185</v>
      </c>
      <c r="J128" s="387"/>
      <c r="K128" s="384" t="s">
        <v>185</v>
      </c>
      <c r="L128" s="384" t="s">
        <v>185</v>
      </c>
      <c r="M128" s="384" t="s">
        <v>185</v>
      </c>
      <c r="N128" s="384" t="s">
        <v>185</v>
      </c>
      <c r="O128" s="384" t="s">
        <v>185</v>
      </c>
      <c r="P128" s="384" t="s">
        <v>185</v>
      </c>
      <c r="Q128" s="384" t="s">
        <v>185</v>
      </c>
      <c r="R128" s="384" t="s">
        <v>185</v>
      </c>
      <c r="S128" s="384" t="s">
        <v>185</v>
      </c>
      <c r="T128" s="384" t="s">
        <v>185</v>
      </c>
      <c r="U128" s="384" t="s">
        <v>185</v>
      </c>
    </row>
    <row r="129" spans="1:21" s="14" customFormat="1" ht="16.5" customHeight="1" x14ac:dyDescent="0.25">
      <c r="A129" s="337" t="s">
        <v>83</v>
      </c>
      <c r="B129" s="336" t="s">
        <v>359</v>
      </c>
      <c r="C129" s="384" t="s">
        <v>186</v>
      </c>
      <c r="D129" s="384" t="s">
        <v>185</v>
      </c>
      <c r="E129" s="384" t="s">
        <v>186</v>
      </c>
      <c r="F129" s="384" t="s">
        <v>186</v>
      </c>
      <c r="G129" s="384" t="s">
        <v>186</v>
      </c>
      <c r="H129" s="384" t="s">
        <v>186</v>
      </c>
      <c r="I129" s="384" t="s">
        <v>186</v>
      </c>
      <c r="J129" s="387"/>
      <c r="K129" s="384" t="s">
        <v>186</v>
      </c>
      <c r="L129" s="384" t="s">
        <v>186</v>
      </c>
      <c r="M129" s="384" t="s">
        <v>186</v>
      </c>
      <c r="N129" s="384" t="s">
        <v>186</v>
      </c>
      <c r="O129" s="384" t="s">
        <v>186</v>
      </c>
      <c r="P129" s="384" t="s">
        <v>186</v>
      </c>
      <c r="Q129" s="384" t="s">
        <v>186</v>
      </c>
      <c r="R129" s="384" t="s">
        <v>185</v>
      </c>
      <c r="S129" s="384" t="s">
        <v>185</v>
      </c>
      <c r="T129" s="384" t="s">
        <v>186</v>
      </c>
      <c r="U129" s="384" t="s">
        <v>186</v>
      </c>
    </row>
    <row r="130" spans="1:21" s="14" customFormat="1" ht="16.5" customHeight="1" x14ac:dyDescent="0.25">
      <c r="A130" s="337" t="s">
        <v>83</v>
      </c>
      <c r="B130" s="336" t="s">
        <v>229</v>
      </c>
      <c r="C130" s="384" t="s">
        <v>186</v>
      </c>
      <c r="D130" s="384" t="s">
        <v>185</v>
      </c>
      <c r="E130" s="384" t="s">
        <v>186</v>
      </c>
      <c r="F130" s="384" t="s">
        <v>186</v>
      </c>
      <c r="G130" s="384" t="s">
        <v>186</v>
      </c>
      <c r="H130" s="384" t="s">
        <v>186</v>
      </c>
      <c r="I130" s="384" t="s">
        <v>186</v>
      </c>
      <c r="J130" s="387"/>
      <c r="K130" s="384" t="s">
        <v>186</v>
      </c>
      <c r="L130" s="384" t="s">
        <v>186</v>
      </c>
      <c r="M130" s="384" t="s">
        <v>186</v>
      </c>
      <c r="N130" s="384" t="s">
        <v>186</v>
      </c>
      <c r="O130" s="384" t="s">
        <v>186</v>
      </c>
      <c r="P130" s="384" t="s">
        <v>186</v>
      </c>
      <c r="Q130" s="384" t="s">
        <v>186</v>
      </c>
      <c r="R130" s="384" t="s">
        <v>185</v>
      </c>
      <c r="S130" s="384" t="s">
        <v>185</v>
      </c>
      <c r="T130" s="384" t="s">
        <v>186</v>
      </c>
      <c r="U130" s="384" t="s">
        <v>186</v>
      </c>
    </row>
    <row r="131" spans="1:21" s="14" customFormat="1" ht="16.5" customHeight="1" x14ac:dyDescent="0.25">
      <c r="A131" s="337" t="s">
        <v>83</v>
      </c>
      <c r="B131" s="336" t="s">
        <v>360</v>
      </c>
      <c r="C131" s="384" t="s">
        <v>186</v>
      </c>
      <c r="D131" s="384" t="s">
        <v>186</v>
      </c>
      <c r="E131" s="384" t="s">
        <v>186</v>
      </c>
      <c r="F131" s="384" t="s">
        <v>186</v>
      </c>
      <c r="G131" s="384" t="s">
        <v>186</v>
      </c>
      <c r="H131" s="384" t="s">
        <v>186</v>
      </c>
      <c r="I131" s="384" t="s">
        <v>186</v>
      </c>
      <c r="J131" s="387"/>
      <c r="K131" s="384" t="s">
        <v>186</v>
      </c>
      <c r="L131" s="384" t="s">
        <v>186</v>
      </c>
      <c r="M131" s="384" t="s">
        <v>186</v>
      </c>
      <c r="N131" s="384" t="s">
        <v>186</v>
      </c>
      <c r="O131" s="384" t="s">
        <v>186</v>
      </c>
      <c r="P131" s="384" t="s">
        <v>186</v>
      </c>
      <c r="Q131" s="384" t="s">
        <v>185</v>
      </c>
      <c r="R131" s="384" t="s">
        <v>185</v>
      </c>
      <c r="S131" s="384" t="s">
        <v>186</v>
      </c>
      <c r="T131" s="384" t="s">
        <v>185</v>
      </c>
      <c r="U131" s="384" t="s">
        <v>186</v>
      </c>
    </row>
    <row r="132" spans="1:21" s="14" customFormat="1" ht="16.5" customHeight="1" x14ac:dyDescent="0.25">
      <c r="A132" s="337" t="s">
        <v>83</v>
      </c>
      <c r="B132" s="336" t="s">
        <v>361</v>
      </c>
      <c r="C132" s="384" t="s">
        <v>186</v>
      </c>
      <c r="D132" s="384" t="s">
        <v>186</v>
      </c>
      <c r="E132" s="384" t="s">
        <v>186</v>
      </c>
      <c r="F132" s="384" t="s">
        <v>186</v>
      </c>
      <c r="G132" s="384" t="s">
        <v>186</v>
      </c>
      <c r="H132" s="384" t="s">
        <v>186</v>
      </c>
      <c r="I132" s="384" t="s">
        <v>186</v>
      </c>
      <c r="J132" s="387"/>
      <c r="K132" s="384" t="s">
        <v>186</v>
      </c>
      <c r="L132" s="384" t="s">
        <v>186</v>
      </c>
      <c r="M132" s="384" t="s">
        <v>186</v>
      </c>
      <c r="N132" s="384" t="s">
        <v>186</v>
      </c>
      <c r="O132" s="384" t="s">
        <v>186</v>
      </c>
      <c r="P132" s="384" t="s">
        <v>186</v>
      </c>
      <c r="Q132" s="384" t="s">
        <v>186</v>
      </c>
      <c r="R132" s="384" t="s">
        <v>185</v>
      </c>
      <c r="S132" s="384" t="s">
        <v>186</v>
      </c>
      <c r="T132" s="384" t="s">
        <v>185</v>
      </c>
      <c r="U132" s="384" t="s">
        <v>185</v>
      </c>
    </row>
    <row r="133" spans="1:21" s="14" customFormat="1" ht="16.5" customHeight="1" x14ac:dyDescent="0.25">
      <c r="A133" s="337" t="s">
        <v>83</v>
      </c>
      <c r="B133" s="336" t="s">
        <v>362</v>
      </c>
      <c r="C133" s="384" t="s">
        <v>186</v>
      </c>
      <c r="D133" s="384" t="s">
        <v>185</v>
      </c>
      <c r="E133" s="384" t="s">
        <v>186</v>
      </c>
      <c r="F133" s="384" t="s">
        <v>186</v>
      </c>
      <c r="G133" s="384" t="s">
        <v>186</v>
      </c>
      <c r="H133" s="384" t="s">
        <v>186</v>
      </c>
      <c r="I133" s="384" t="s">
        <v>186</v>
      </c>
      <c r="J133" s="387"/>
      <c r="K133" s="384" t="s">
        <v>185</v>
      </c>
      <c r="L133" s="384" t="s">
        <v>186</v>
      </c>
      <c r="M133" s="384" t="s">
        <v>186</v>
      </c>
      <c r="N133" s="384" t="s">
        <v>186</v>
      </c>
      <c r="O133" s="384" t="s">
        <v>186</v>
      </c>
      <c r="P133" s="384" t="s">
        <v>186</v>
      </c>
      <c r="Q133" s="384" t="s">
        <v>186</v>
      </c>
      <c r="R133" s="384" t="s">
        <v>186</v>
      </c>
      <c r="S133" s="384" t="s">
        <v>186</v>
      </c>
      <c r="T133" s="384" t="s">
        <v>186</v>
      </c>
      <c r="U133" s="384" t="s">
        <v>186</v>
      </c>
    </row>
    <row r="134" spans="1:21" s="14" customFormat="1" ht="16.5" customHeight="1" x14ac:dyDescent="0.25">
      <c r="A134" s="337" t="s">
        <v>85</v>
      </c>
      <c r="B134" s="336" t="s">
        <v>230</v>
      </c>
      <c r="C134" s="384" t="s">
        <v>186</v>
      </c>
      <c r="D134" s="384" t="s">
        <v>185</v>
      </c>
      <c r="E134" s="384" t="s">
        <v>186</v>
      </c>
      <c r="F134" s="384" t="s">
        <v>186</v>
      </c>
      <c r="G134" s="384" t="s">
        <v>186</v>
      </c>
      <c r="H134" s="384" t="s">
        <v>186</v>
      </c>
      <c r="I134" s="384" t="s">
        <v>186</v>
      </c>
      <c r="J134" s="387"/>
      <c r="K134" s="384" t="s">
        <v>186</v>
      </c>
      <c r="L134" s="384" t="s">
        <v>186</v>
      </c>
      <c r="M134" s="384" t="s">
        <v>186</v>
      </c>
      <c r="N134" s="384" t="s">
        <v>186</v>
      </c>
      <c r="O134" s="384" t="s">
        <v>186</v>
      </c>
      <c r="P134" s="384" t="s">
        <v>186</v>
      </c>
      <c r="Q134" s="384" t="s">
        <v>185</v>
      </c>
      <c r="R134" s="384" t="s">
        <v>185</v>
      </c>
      <c r="S134" s="384" t="s">
        <v>185</v>
      </c>
      <c r="T134" s="384" t="s">
        <v>185</v>
      </c>
      <c r="U134" s="384" t="s">
        <v>186</v>
      </c>
    </row>
    <row r="135" spans="1:21" s="14" customFormat="1" ht="16.5" customHeight="1" x14ac:dyDescent="0.25">
      <c r="A135" s="337" t="s">
        <v>85</v>
      </c>
      <c r="B135" s="336" t="s">
        <v>231</v>
      </c>
      <c r="C135" s="384" t="s">
        <v>186</v>
      </c>
      <c r="D135" s="384" t="s">
        <v>186</v>
      </c>
      <c r="E135" s="384" t="s">
        <v>186</v>
      </c>
      <c r="F135" s="384" t="s">
        <v>186</v>
      </c>
      <c r="G135" s="384" t="s">
        <v>186</v>
      </c>
      <c r="H135" s="384" t="s">
        <v>186</v>
      </c>
      <c r="I135" s="384" t="s">
        <v>186</v>
      </c>
      <c r="J135" s="387"/>
      <c r="K135" s="384" t="s">
        <v>186</v>
      </c>
      <c r="L135" s="384" t="s">
        <v>186</v>
      </c>
      <c r="M135" s="384" t="s">
        <v>186</v>
      </c>
      <c r="N135" s="384" t="s">
        <v>186</v>
      </c>
      <c r="O135" s="384" t="s">
        <v>186</v>
      </c>
      <c r="P135" s="384" t="s">
        <v>186</v>
      </c>
      <c r="Q135" s="384" t="s">
        <v>186</v>
      </c>
      <c r="R135" s="384" t="s">
        <v>186</v>
      </c>
      <c r="S135" s="384" t="s">
        <v>185</v>
      </c>
      <c r="T135" s="384" t="s">
        <v>185</v>
      </c>
      <c r="U135" s="384" t="s">
        <v>186</v>
      </c>
    </row>
    <row r="136" spans="1:21" s="14" customFormat="1" ht="16.5" customHeight="1" x14ac:dyDescent="0.25">
      <c r="A136" s="337" t="s">
        <v>85</v>
      </c>
      <c r="B136" s="336" t="s">
        <v>232</v>
      </c>
      <c r="C136" s="384" t="s">
        <v>186</v>
      </c>
      <c r="D136" s="384" t="s">
        <v>185</v>
      </c>
      <c r="E136" s="384" t="s">
        <v>186</v>
      </c>
      <c r="F136" s="384" t="s">
        <v>186</v>
      </c>
      <c r="G136" s="384" t="s">
        <v>186</v>
      </c>
      <c r="H136" s="384" t="s">
        <v>186</v>
      </c>
      <c r="I136" s="384" t="s">
        <v>186</v>
      </c>
      <c r="J136" s="387"/>
      <c r="K136" s="384" t="s">
        <v>186</v>
      </c>
      <c r="L136" s="384" t="s">
        <v>185</v>
      </c>
      <c r="M136" s="384" t="s">
        <v>186</v>
      </c>
      <c r="N136" s="384" t="s">
        <v>186</v>
      </c>
      <c r="O136" s="384" t="s">
        <v>186</v>
      </c>
      <c r="P136" s="384" t="s">
        <v>186</v>
      </c>
      <c r="Q136" s="384" t="s">
        <v>186</v>
      </c>
      <c r="R136" s="384" t="s">
        <v>186</v>
      </c>
      <c r="S136" s="384" t="s">
        <v>185</v>
      </c>
      <c r="T136" s="384" t="s">
        <v>185</v>
      </c>
      <c r="U136" s="384" t="s">
        <v>186</v>
      </c>
    </row>
    <row r="137" spans="1:21" s="14" customFormat="1" ht="16.5" customHeight="1" x14ac:dyDescent="0.25">
      <c r="A137" s="337" t="s">
        <v>85</v>
      </c>
      <c r="B137" s="336" t="s">
        <v>233</v>
      </c>
      <c r="C137" s="384" t="s">
        <v>186</v>
      </c>
      <c r="D137" s="384" t="s">
        <v>185</v>
      </c>
      <c r="E137" s="384" t="s">
        <v>186</v>
      </c>
      <c r="F137" s="384" t="s">
        <v>186</v>
      </c>
      <c r="G137" s="384" t="s">
        <v>186</v>
      </c>
      <c r="H137" s="384" t="s">
        <v>186</v>
      </c>
      <c r="I137" s="384" t="s">
        <v>186</v>
      </c>
      <c r="J137" s="387"/>
      <c r="K137" s="384" t="s">
        <v>185</v>
      </c>
      <c r="L137" s="384" t="s">
        <v>186</v>
      </c>
      <c r="M137" s="384" t="s">
        <v>186</v>
      </c>
      <c r="N137" s="384" t="s">
        <v>186</v>
      </c>
      <c r="O137" s="384" t="s">
        <v>186</v>
      </c>
      <c r="P137" s="384" t="s">
        <v>185</v>
      </c>
      <c r="Q137" s="384" t="s">
        <v>185</v>
      </c>
      <c r="R137" s="384" t="s">
        <v>185</v>
      </c>
      <c r="S137" s="384" t="s">
        <v>185</v>
      </c>
      <c r="T137" s="384" t="s">
        <v>185</v>
      </c>
      <c r="U137" s="384" t="s">
        <v>186</v>
      </c>
    </row>
    <row r="138" spans="1:21" s="14" customFormat="1" ht="16.5" customHeight="1" x14ac:dyDescent="0.25">
      <c r="A138" s="337" t="s">
        <v>85</v>
      </c>
      <c r="B138" s="336" t="s">
        <v>363</v>
      </c>
      <c r="C138" s="384" t="s">
        <v>186</v>
      </c>
      <c r="D138" s="384" t="s">
        <v>185</v>
      </c>
      <c r="E138" s="384" t="s">
        <v>186</v>
      </c>
      <c r="F138" s="384" t="s">
        <v>186</v>
      </c>
      <c r="G138" s="384" t="s">
        <v>186</v>
      </c>
      <c r="H138" s="384" t="s">
        <v>186</v>
      </c>
      <c r="I138" s="384" t="s">
        <v>186</v>
      </c>
      <c r="J138" s="387"/>
      <c r="K138" s="384" t="s">
        <v>186</v>
      </c>
      <c r="L138" s="384" t="s">
        <v>186</v>
      </c>
      <c r="M138" s="384" t="s">
        <v>186</v>
      </c>
      <c r="N138" s="384" t="s">
        <v>186</v>
      </c>
      <c r="O138" s="384" t="s">
        <v>186</v>
      </c>
      <c r="P138" s="384" t="s">
        <v>186</v>
      </c>
      <c r="Q138" s="384" t="s">
        <v>186</v>
      </c>
      <c r="R138" s="384" t="s">
        <v>186</v>
      </c>
      <c r="S138" s="384" t="s">
        <v>186</v>
      </c>
      <c r="T138" s="384" t="s">
        <v>186</v>
      </c>
      <c r="U138" s="384" t="s">
        <v>186</v>
      </c>
    </row>
    <row r="139" spans="1:21" s="14" customFormat="1" ht="16.5" customHeight="1" x14ac:dyDescent="0.25">
      <c r="A139" s="337" t="s">
        <v>85</v>
      </c>
      <c r="B139" s="336" t="s">
        <v>364</v>
      </c>
      <c r="C139" s="384" t="s">
        <v>185</v>
      </c>
      <c r="D139" s="384" t="s">
        <v>185</v>
      </c>
      <c r="E139" s="384" t="s">
        <v>186</v>
      </c>
      <c r="F139" s="384" t="s">
        <v>186</v>
      </c>
      <c r="G139" s="384" t="s">
        <v>186</v>
      </c>
      <c r="H139" s="384" t="s">
        <v>186</v>
      </c>
      <c r="I139" s="384" t="s">
        <v>186</v>
      </c>
      <c r="J139" s="387"/>
      <c r="K139" s="384" t="s">
        <v>186</v>
      </c>
      <c r="L139" s="384" t="s">
        <v>186</v>
      </c>
      <c r="M139" s="384" t="s">
        <v>186</v>
      </c>
      <c r="N139" s="384" t="s">
        <v>186</v>
      </c>
      <c r="O139" s="384" t="s">
        <v>186</v>
      </c>
      <c r="P139" s="384" t="s">
        <v>186</v>
      </c>
      <c r="Q139" s="384" t="s">
        <v>186</v>
      </c>
      <c r="R139" s="384" t="s">
        <v>186</v>
      </c>
      <c r="S139" s="384" t="s">
        <v>186</v>
      </c>
      <c r="T139" s="384" t="s">
        <v>186</v>
      </c>
      <c r="U139" s="384" t="s">
        <v>186</v>
      </c>
    </row>
    <row r="140" spans="1:21" s="14" customFormat="1" ht="16.5" customHeight="1" x14ac:dyDescent="0.25">
      <c r="A140" s="337" t="s">
        <v>85</v>
      </c>
      <c r="B140" s="336" t="s">
        <v>234</v>
      </c>
      <c r="C140" s="384" t="s">
        <v>186</v>
      </c>
      <c r="D140" s="384" t="s">
        <v>186</v>
      </c>
      <c r="E140" s="384" t="s">
        <v>186</v>
      </c>
      <c r="F140" s="384" t="s">
        <v>186</v>
      </c>
      <c r="G140" s="384" t="s">
        <v>186</v>
      </c>
      <c r="H140" s="384" t="s">
        <v>186</v>
      </c>
      <c r="I140" s="384" t="s">
        <v>186</v>
      </c>
      <c r="J140" s="387"/>
      <c r="K140" s="384" t="s">
        <v>185</v>
      </c>
      <c r="L140" s="384" t="s">
        <v>186</v>
      </c>
      <c r="M140" s="384" t="s">
        <v>186</v>
      </c>
      <c r="N140" s="384" t="s">
        <v>186</v>
      </c>
      <c r="O140" s="384" t="s">
        <v>186</v>
      </c>
      <c r="P140" s="384" t="s">
        <v>186</v>
      </c>
      <c r="Q140" s="384" t="s">
        <v>185</v>
      </c>
      <c r="R140" s="384" t="s">
        <v>186</v>
      </c>
      <c r="S140" s="384" t="s">
        <v>186</v>
      </c>
      <c r="T140" s="384" t="s">
        <v>185</v>
      </c>
      <c r="U140" s="384" t="s">
        <v>186</v>
      </c>
    </row>
    <row r="141" spans="1:21" s="14" customFormat="1" ht="16.5" customHeight="1" x14ac:dyDescent="0.25">
      <c r="A141" s="337" t="s">
        <v>85</v>
      </c>
      <c r="B141" s="336" t="s">
        <v>365</v>
      </c>
      <c r="C141" s="384" t="s">
        <v>186</v>
      </c>
      <c r="D141" s="384" t="s">
        <v>185</v>
      </c>
      <c r="E141" s="384" t="s">
        <v>186</v>
      </c>
      <c r="F141" s="384" t="s">
        <v>186</v>
      </c>
      <c r="G141" s="384" t="s">
        <v>186</v>
      </c>
      <c r="H141" s="384" t="s">
        <v>186</v>
      </c>
      <c r="I141" s="384" t="s">
        <v>186</v>
      </c>
      <c r="J141" s="387"/>
      <c r="K141" s="384" t="s">
        <v>186</v>
      </c>
      <c r="L141" s="384" t="s">
        <v>186</v>
      </c>
      <c r="M141" s="384" t="s">
        <v>186</v>
      </c>
      <c r="N141" s="384" t="s">
        <v>186</v>
      </c>
      <c r="O141" s="384" t="s">
        <v>186</v>
      </c>
      <c r="P141" s="384" t="s">
        <v>186</v>
      </c>
      <c r="Q141" s="384" t="s">
        <v>186</v>
      </c>
      <c r="R141" s="384" t="s">
        <v>186</v>
      </c>
      <c r="S141" s="384" t="s">
        <v>186</v>
      </c>
      <c r="T141" s="384" t="s">
        <v>186</v>
      </c>
      <c r="U141" s="384" t="s">
        <v>186</v>
      </c>
    </row>
    <row r="142" spans="1:21" s="14" customFormat="1" ht="16.5" customHeight="1" x14ac:dyDescent="0.25">
      <c r="A142" s="337" t="s">
        <v>85</v>
      </c>
      <c r="B142" s="336" t="s">
        <v>366</v>
      </c>
      <c r="C142" s="384" t="s">
        <v>186</v>
      </c>
      <c r="D142" s="384" t="s">
        <v>185</v>
      </c>
      <c r="E142" s="384" t="s">
        <v>186</v>
      </c>
      <c r="F142" s="384" t="s">
        <v>186</v>
      </c>
      <c r="G142" s="384" t="s">
        <v>186</v>
      </c>
      <c r="H142" s="384" t="s">
        <v>186</v>
      </c>
      <c r="I142" s="384" t="s">
        <v>186</v>
      </c>
      <c r="J142" s="387"/>
      <c r="K142" s="384" t="s">
        <v>186</v>
      </c>
      <c r="L142" s="384" t="s">
        <v>186</v>
      </c>
      <c r="M142" s="384" t="s">
        <v>186</v>
      </c>
      <c r="N142" s="384" t="s">
        <v>186</v>
      </c>
      <c r="O142" s="384" t="s">
        <v>186</v>
      </c>
      <c r="P142" s="384" t="s">
        <v>186</v>
      </c>
      <c r="Q142" s="384" t="s">
        <v>185</v>
      </c>
      <c r="R142" s="384" t="s">
        <v>186</v>
      </c>
      <c r="S142" s="384" t="s">
        <v>186</v>
      </c>
      <c r="T142" s="384" t="s">
        <v>185</v>
      </c>
      <c r="U142" s="384" t="s">
        <v>186</v>
      </c>
    </row>
    <row r="143" spans="1:21" s="14" customFormat="1" ht="16.5" customHeight="1" x14ac:dyDescent="0.25">
      <c r="A143" s="337" t="s">
        <v>85</v>
      </c>
      <c r="B143" s="336" t="s">
        <v>235</v>
      </c>
      <c r="C143" s="384" t="s">
        <v>186</v>
      </c>
      <c r="D143" s="384" t="s">
        <v>185</v>
      </c>
      <c r="E143" s="384" t="s">
        <v>186</v>
      </c>
      <c r="F143" s="384" t="s">
        <v>186</v>
      </c>
      <c r="G143" s="384" t="s">
        <v>186</v>
      </c>
      <c r="H143" s="384" t="s">
        <v>186</v>
      </c>
      <c r="I143" s="384" t="s">
        <v>186</v>
      </c>
      <c r="J143" s="387"/>
      <c r="K143" s="384" t="s">
        <v>186</v>
      </c>
      <c r="L143" s="384" t="s">
        <v>186</v>
      </c>
      <c r="M143" s="384" t="s">
        <v>186</v>
      </c>
      <c r="N143" s="384" t="s">
        <v>186</v>
      </c>
      <c r="O143" s="384" t="s">
        <v>186</v>
      </c>
      <c r="P143" s="384" t="s">
        <v>186</v>
      </c>
      <c r="Q143" s="384" t="s">
        <v>185</v>
      </c>
      <c r="R143" s="384" t="s">
        <v>186</v>
      </c>
      <c r="S143" s="384" t="s">
        <v>186</v>
      </c>
      <c r="T143" s="384" t="s">
        <v>185</v>
      </c>
      <c r="U143" s="384" t="s">
        <v>186</v>
      </c>
    </row>
    <row r="144" spans="1:21" s="14" customFormat="1" ht="16.5" customHeight="1" x14ac:dyDescent="0.25">
      <c r="A144" s="337" t="s">
        <v>87</v>
      </c>
      <c r="B144" s="336" t="s">
        <v>367</v>
      </c>
      <c r="C144" s="384" t="s">
        <v>186</v>
      </c>
      <c r="D144" s="384" t="s">
        <v>185</v>
      </c>
      <c r="E144" s="384" t="s">
        <v>186</v>
      </c>
      <c r="F144" s="384" t="s">
        <v>186</v>
      </c>
      <c r="G144" s="384" t="s">
        <v>186</v>
      </c>
      <c r="H144" s="384" t="s">
        <v>186</v>
      </c>
      <c r="I144" s="384" t="s">
        <v>186</v>
      </c>
      <c r="J144" s="387"/>
      <c r="K144" s="384" t="s">
        <v>186</v>
      </c>
      <c r="L144" s="384" t="s">
        <v>186</v>
      </c>
      <c r="M144" s="384" t="s">
        <v>186</v>
      </c>
      <c r="N144" s="384" t="s">
        <v>186</v>
      </c>
      <c r="O144" s="384" t="s">
        <v>186</v>
      </c>
      <c r="P144" s="384" t="s">
        <v>186</v>
      </c>
      <c r="Q144" s="384" t="s">
        <v>186</v>
      </c>
      <c r="R144" s="384" t="s">
        <v>186</v>
      </c>
      <c r="S144" s="384" t="s">
        <v>185</v>
      </c>
      <c r="T144" s="384" t="s">
        <v>186</v>
      </c>
      <c r="U144" s="384" t="s">
        <v>186</v>
      </c>
    </row>
    <row r="145" spans="1:21" s="14" customFormat="1" ht="16.5" customHeight="1" x14ac:dyDescent="0.25">
      <c r="A145" s="337" t="s">
        <v>87</v>
      </c>
      <c r="B145" s="336" t="s">
        <v>236</v>
      </c>
      <c r="C145" s="384" t="s">
        <v>186</v>
      </c>
      <c r="D145" s="384" t="s">
        <v>185</v>
      </c>
      <c r="E145" s="384" t="s">
        <v>186</v>
      </c>
      <c r="F145" s="384" t="s">
        <v>186</v>
      </c>
      <c r="G145" s="384" t="s">
        <v>186</v>
      </c>
      <c r="H145" s="384" t="s">
        <v>186</v>
      </c>
      <c r="I145" s="384" t="s">
        <v>186</v>
      </c>
      <c r="J145" s="387"/>
      <c r="K145" s="384" t="s">
        <v>186</v>
      </c>
      <c r="L145" s="384" t="s">
        <v>186</v>
      </c>
      <c r="M145" s="384" t="s">
        <v>186</v>
      </c>
      <c r="N145" s="384" t="s">
        <v>186</v>
      </c>
      <c r="O145" s="384" t="s">
        <v>186</v>
      </c>
      <c r="P145" s="384" t="s">
        <v>186</v>
      </c>
      <c r="Q145" s="384" t="s">
        <v>185</v>
      </c>
      <c r="R145" s="384" t="s">
        <v>186</v>
      </c>
      <c r="S145" s="384" t="s">
        <v>185</v>
      </c>
      <c r="T145" s="384" t="s">
        <v>186</v>
      </c>
      <c r="U145" s="384" t="s">
        <v>185</v>
      </c>
    </row>
    <row r="146" spans="1:21" s="14" customFormat="1" ht="16.5" customHeight="1" x14ac:dyDescent="0.25">
      <c r="A146" s="337" t="s">
        <v>87</v>
      </c>
      <c r="B146" s="336" t="s">
        <v>368</v>
      </c>
      <c r="C146" s="384" t="s">
        <v>186</v>
      </c>
      <c r="D146" s="384" t="s">
        <v>186</v>
      </c>
      <c r="E146" s="384" t="s">
        <v>186</v>
      </c>
      <c r="F146" s="384" t="s">
        <v>186</v>
      </c>
      <c r="G146" s="384" t="s">
        <v>186</v>
      </c>
      <c r="H146" s="384" t="s">
        <v>186</v>
      </c>
      <c r="I146" s="384" t="s">
        <v>186</v>
      </c>
      <c r="J146" s="387"/>
      <c r="K146" s="384" t="s">
        <v>186</v>
      </c>
      <c r="L146" s="384" t="s">
        <v>186</v>
      </c>
      <c r="M146" s="384" t="s">
        <v>186</v>
      </c>
      <c r="N146" s="384" t="s">
        <v>186</v>
      </c>
      <c r="O146" s="384" t="s">
        <v>186</v>
      </c>
      <c r="P146" s="384" t="s">
        <v>186</v>
      </c>
      <c r="Q146" s="384" t="s">
        <v>186</v>
      </c>
      <c r="R146" s="384" t="s">
        <v>186</v>
      </c>
      <c r="S146" s="384" t="s">
        <v>185</v>
      </c>
      <c r="T146" s="384" t="s">
        <v>186</v>
      </c>
      <c r="U146" s="384" t="s">
        <v>186</v>
      </c>
    </row>
    <row r="147" spans="1:21" s="14" customFormat="1" ht="16.5" customHeight="1" x14ac:dyDescent="0.25">
      <c r="A147" s="337" t="s">
        <v>87</v>
      </c>
      <c r="B147" s="336" t="s">
        <v>369</v>
      </c>
      <c r="C147" s="384" t="s">
        <v>186</v>
      </c>
      <c r="D147" s="384" t="s">
        <v>185</v>
      </c>
      <c r="E147" s="384" t="s">
        <v>186</v>
      </c>
      <c r="F147" s="384" t="s">
        <v>186</v>
      </c>
      <c r="G147" s="384" t="s">
        <v>186</v>
      </c>
      <c r="H147" s="384" t="s">
        <v>186</v>
      </c>
      <c r="I147" s="384" t="s">
        <v>186</v>
      </c>
      <c r="J147" s="387"/>
      <c r="K147" s="384" t="s">
        <v>186</v>
      </c>
      <c r="L147" s="384" t="s">
        <v>186</v>
      </c>
      <c r="M147" s="384" t="s">
        <v>186</v>
      </c>
      <c r="N147" s="384" t="s">
        <v>185</v>
      </c>
      <c r="O147" s="384" t="s">
        <v>186</v>
      </c>
      <c r="P147" s="384" t="s">
        <v>186</v>
      </c>
      <c r="Q147" s="384" t="s">
        <v>185</v>
      </c>
      <c r="R147" s="384" t="s">
        <v>186</v>
      </c>
      <c r="S147" s="384" t="s">
        <v>185</v>
      </c>
      <c r="T147" s="384" t="s">
        <v>185</v>
      </c>
      <c r="U147" s="384" t="s">
        <v>186</v>
      </c>
    </row>
    <row r="148" spans="1:21" s="14" customFormat="1" ht="16.5" customHeight="1" x14ac:dyDescent="0.25">
      <c r="A148" s="337" t="s">
        <v>87</v>
      </c>
      <c r="B148" s="336" t="s">
        <v>237</v>
      </c>
      <c r="C148" s="384" t="s">
        <v>186</v>
      </c>
      <c r="D148" s="384" t="s">
        <v>185</v>
      </c>
      <c r="E148" s="384" t="s">
        <v>186</v>
      </c>
      <c r="F148" s="384" t="s">
        <v>186</v>
      </c>
      <c r="G148" s="384" t="s">
        <v>186</v>
      </c>
      <c r="H148" s="384" t="s">
        <v>186</v>
      </c>
      <c r="I148" s="384" t="s">
        <v>186</v>
      </c>
      <c r="J148" s="387"/>
      <c r="K148" s="384" t="s">
        <v>186</v>
      </c>
      <c r="L148" s="384" t="s">
        <v>186</v>
      </c>
      <c r="M148" s="384" t="s">
        <v>186</v>
      </c>
      <c r="N148" s="384" t="s">
        <v>186</v>
      </c>
      <c r="O148" s="384" t="s">
        <v>186</v>
      </c>
      <c r="P148" s="384" t="s">
        <v>186</v>
      </c>
      <c r="Q148" s="384" t="s">
        <v>185</v>
      </c>
      <c r="R148" s="384" t="s">
        <v>185</v>
      </c>
      <c r="S148" s="384" t="s">
        <v>185</v>
      </c>
      <c r="T148" s="384" t="s">
        <v>185</v>
      </c>
      <c r="U148" s="384" t="s">
        <v>186</v>
      </c>
    </row>
    <row r="149" spans="1:21" s="14" customFormat="1" ht="16.5" customHeight="1" x14ac:dyDescent="0.25">
      <c r="A149" s="337" t="s">
        <v>87</v>
      </c>
      <c r="B149" s="336" t="s">
        <v>370</v>
      </c>
      <c r="C149" s="384" t="s">
        <v>186</v>
      </c>
      <c r="D149" s="384" t="s">
        <v>185</v>
      </c>
      <c r="E149" s="384" t="s">
        <v>186</v>
      </c>
      <c r="F149" s="384" t="s">
        <v>186</v>
      </c>
      <c r="G149" s="384" t="s">
        <v>186</v>
      </c>
      <c r="H149" s="384" t="s">
        <v>186</v>
      </c>
      <c r="I149" s="384" t="s">
        <v>186</v>
      </c>
      <c r="J149" s="387"/>
      <c r="K149" s="384" t="s">
        <v>186</v>
      </c>
      <c r="L149" s="384" t="s">
        <v>186</v>
      </c>
      <c r="M149" s="384" t="s">
        <v>186</v>
      </c>
      <c r="N149" s="384" t="s">
        <v>186</v>
      </c>
      <c r="O149" s="384" t="s">
        <v>186</v>
      </c>
      <c r="P149" s="384" t="s">
        <v>186</v>
      </c>
      <c r="Q149" s="384" t="s">
        <v>186</v>
      </c>
      <c r="R149" s="384" t="s">
        <v>186</v>
      </c>
      <c r="S149" s="384" t="s">
        <v>186</v>
      </c>
      <c r="T149" s="384" t="s">
        <v>186</v>
      </c>
      <c r="U149" s="384" t="s">
        <v>186</v>
      </c>
    </row>
    <row r="150" spans="1:21" s="14" customFormat="1" ht="16.5" customHeight="1" x14ac:dyDescent="0.25">
      <c r="A150" s="337" t="s">
        <v>87</v>
      </c>
      <c r="B150" s="336" t="s">
        <v>371</v>
      </c>
      <c r="C150" s="384" t="s">
        <v>186</v>
      </c>
      <c r="D150" s="384" t="s">
        <v>185</v>
      </c>
      <c r="E150" s="384" t="s">
        <v>186</v>
      </c>
      <c r="F150" s="384" t="s">
        <v>186</v>
      </c>
      <c r="G150" s="384" t="s">
        <v>186</v>
      </c>
      <c r="H150" s="384" t="s">
        <v>186</v>
      </c>
      <c r="I150" s="384" t="s">
        <v>186</v>
      </c>
      <c r="J150" s="387"/>
      <c r="K150" s="384" t="s">
        <v>186</v>
      </c>
      <c r="L150" s="384" t="s">
        <v>186</v>
      </c>
      <c r="M150" s="384" t="s">
        <v>186</v>
      </c>
      <c r="N150" s="384" t="s">
        <v>186</v>
      </c>
      <c r="O150" s="384" t="s">
        <v>186</v>
      </c>
      <c r="P150" s="384" t="s">
        <v>186</v>
      </c>
      <c r="Q150" s="384" t="s">
        <v>186</v>
      </c>
      <c r="R150" s="384" t="s">
        <v>186</v>
      </c>
      <c r="S150" s="384" t="s">
        <v>185</v>
      </c>
      <c r="T150" s="384" t="s">
        <v>186</v>
      </c>
      <c r="U150" s="384" t="s">
        <v>186</v>
      </c>
    </row>
    <row r="151" spans="1:21" s="14" customFormat="1" ht="16.5" customHeight="1" x14ac:dyDescent="0.25">
      <c r="A151" s="337" t="s">
        <v>87</v>
      </c>
      <c r="B151" s="336" t="s">
        <v>238</v>
      </c>
      <c r="C151" s="384" t="s">
        <v>186</v>
      </c>
      <c r="D151" s="384" t="s">
        <v>185</v>
      </c>
      <c r="E151" s="384" t="s">
        <v>186</v>
      </c>
      <c r="F151" s="384" t="s">
        <v>186</v>
      </c>
      <c r="G151" s="384" t="s">
        <v>186</v>
      </c>
      <c r="H151" s="384" t="s">
        <v>186</v>
      </c>
      <c r="I151" s="384" t="s">
        <v>186</v>
      </c>
      <c r="J151" s="387"/>
      <c r="K151" s="384" t="s">
        <v>186</v>
      </c>
      <c r="L151" s="384" t="s">
        <v>186</v>
      </c>
      <c r="M151" s="384" t="s">
        <v>186</v>
      </c>
      <c r="N151" s="384" t="s">
        <v>186</v>
      </c>
      <c r="O151" s="384" t="s">
        <v>186</v>
      </c>
      <c r="P151" s="384" t="s">
        <v>186</v>
      </c>
      <c r="Q151" s="384" t="s">
        <v>185</v>
      </c>
      <c r="R151" s="384" t="s">
        <v>185</v>
      </c>
      <c r="S151" s="384" t="s">
        <v>185</v>
      </c>
      <c r="T151" s="384" t="s">
        <v>185</v>
      </c>
      <c r="U151" s="384" t="s">
        <v>186</v>
      </c>
    </row>
    <row r="152" spans="1:21" s="14" customFormat="1" ht="16.5" customHeight="1" x14ac:dyDescent="0.25">
      <c r="A152" s="337" t="s">
        <v>87</v>
      </c>
      <c r="B152" s="336" t="s">
        <v>372</v>
      </c>
      <c r="C152" s="384" t="s">
        <v>186</v>
      </c>
      <c r="D152" s="384" t="s">
        <v>186</v>
      </c>
      <c r="E152" s="384" t="s">
        <v>186</v>
      </c>
      <c r="F152" s="384" t="s">
        <v>186</v>
      </c>
      <c r="G152" s="384" t="s">
        <v>186</v>
      </c>
      <c r="H152" s="384" t="s">
        <v>186</v>
      </c>
      <c r="I152" s="384" t="s">
        <v>186</v>
      </c>
      <c r="J152" s="387"/>
      <c r="K152" s="384" t="s">
        <v>186</v>
      </c>
      <c r="L152" s="384" t="s">
        <v>186</v>
      </c>
      <c r="M152" s="384" t="s">
        <v>186</v>
      </c>
      <c r="N152" s="384" t="s">
        <v>185</v>
      </c>
      <c r="O152" s="384" t="s">
        <v>186</v>
      </c>
      <c r="P152" s="384" t="s">
        <v>186</v>
      </c>
      <c r="Q152" s="384" t="s">
        <v>185</v>
      </c>
      <c r="R152" s="384" t="s">
        <v>185</v>
      </c>
      <c r="S152" s="384" t="s">
        <v>185</v>
      </c>
      <c r="T152" s="384" t="s">
        <v>186</v>
      </c>
      <c r="U152" s="384" t="s">
        <v>186</v>
      </c>
    </row>
    <row r="153" spans="1:21" s="14" customFormat="1" ht="16.5" customHeight="1" x14ac:dyDescent="0.25">
      <c r="A153" s="337" t="s">
        <v>87</v>
      </c>
      <c r="B153" s="336" t="s">
        <v>373</v>
      </c>
      <c r="C153" s="384" t="s">
        <v>186</v>
      </c>
      <c r="D153" s="384" t="s">
        <v>186</v>
      </c>
      <c r="E153" s="384" t="s">
        <v>186</v>
      </c>
      <c r="F153" s="384" t="s">
        <v>186</v>
      </c>
      <c r="G153" s="384" t="s">
        <v>186</v>
      </c>
      <c r="H153" s="384" t="s">
        <v>186</v>
      </c>
      <c r="I153" s="384" t="s">
        <v>186</v>
      </c>
      <c r="J153" s="387"/>
      <c r="K153" s="384" t="s">
        <v>186</v>
      </c>
      <c r="L153" s="384" t="s">
        <v>186</v>
      </c>
      <c r="M153" s="384" t="s">
        <v>186</v>
      </c>
      <c r="N153" s="384" t="s">
        <v>186</v>
      </c>
      <c r="O153" s="384" t="s">
        <v>186</v>
      </c>
      <c r="P153" s="384" t="s">
        <v>186</v>
      </c>
      <c r="Q153" s="384" t="s">
        <v>185</v>
      </c>
      <c r="R153" s="384" t="s">
        <v>185</v>
      </c>
      <c r="S153" s="384" t="s">
        <v>185</v>
      </c>
      <c r="T153" s="384" t="s">
        <v>185</v>
      </c>
      <c r="U153" s="384" t="s">
        <v>186</v>
      </c>
    </row>
    <row r="154" spans="1:21" s="14" customFormat="1" ht="16.5" customHeight="1" x14ac:dyDescent="0.25">
      <c r="A154" s="337" t="s">
        <v>87</v>
      </c>
      <c r="B154" s="336" t="s">
        <v>374</v>
      </c>
      <c r="C154" s="384" t="s">
        <v>186</v>
      </c>
      <c r="D154" s="384" t="s">
        <v>186</v>
      </c>
      <c r="E154" s="384" t="s">
        <v>186</v>
      </c>
      <c r="F154" s="384" t="s">
        <v>186</v>
      </c>
      <c r="G154" s="384" t="s">
        <v>186</v>
      </c>
      <c r="H154" s="384" t="s">
        <v>186</v>
      </c>
      <c r="I154" s="384" t="s">
        <v>186</v>
      </c>
      <c r="J154" s="387"/>
      <c r="K154" s="384" t="s">
        <v>186</v>
      </c>
      <c r="L154" s="384" t="s">
        <v>186</v>
      </c>
      <c r="M154" s="384" t="s">
        <v>186</v>
      </c>
      <c r="N154" s="384" t="s">
        <v>186</v>
      </c>
      <c r="O154" s="384" t="s">
        <v>186</v>
      </c>
      <c r="P154" s="384" t="s">
        <v>186</v>
      </c>
      <c r="Q154" s="384" t="s">
        <v>186</v>
      </c>
      <c r="R154" s="384" t="s">
        <v>186</v>
      </c>
      <c r="S154" s="384" t="s">
        <v>185</v>
      </c>
      <c r="T154" s="384" t="s">
        <v>186</v>
      </c>
      <c r="U154" s="384" t="s">
        <v>186</v>
      </c>
    </row>
    <row r="155" spans="1:21" s="14" customFormat="1" ht="16.5" customHeight="1" x14ac:dyDescent="0.25">
      <c r="A155" s="337" t="s">
        <v>87</v>
      </c>
      <c r="B155" s="336" t="s">
        <v>650</v>
      </c>
      <c r="C155" s="384" t="s">
        <v>185</v>
      </c>
      <c r="D155" s="384" t="s">
        <v>186</v>
      </c>
      <c r="E155" s="384" t="s">
        <v>186</v>
      </c>
      <c r="F155" s="384" t="s">
        <v>186</v>
      </c>
      <c r="G155" s="384" t="s">
        <v>186</v>
      </c>
      <c r="H155" s="384" t="s">
        <v>186</v>
      </c>
      <c r="I155" s="384" t="s">
        <v>186</v>
      </c>
      <c r="J155" s="387"/>
      <c r="K155" s="384" t="s">
        <v>186</v>
      </c>
      <c r="L155" s="384" t="s">
        <v>186</v>
      </c>
      <c r="M155" s="384" t="s">
        <v>186</v>
      </c>
      <c r="N155" s="384" t="s">
        <v>186</v>
      </c>
      <c r="O155" s="384" t="s">
        <v>186</v>
      </c>
      <c r="P155" s="384" t="s">
        <v>186</v>
      </c>
      <c r="Q155" s="384" t="s">
        <v>185</v>
      </c>
      <c r="R155" s="384" t="s">
        <v>186</v>
      </c>
      <c r="S155" s="384" t="s">
        <v>185</v>
      </c>
      <c r="T155" s="384" t="s">
        <v>186</v>
      </c>
      <c r="U155" s="384" t="s">
        <v>186</v>
      </c>
    </row>
    <row r="156" spans="1:21" s="14" customFormat="1" ht="16.5" customHeight="1" x14ac:dyDescent="0.25">
      <c r="A156" s="337" t="s">
        <v>87</v>
      </c>
      <c r="B156" s="336" t="s">
        <v>239</v>
      </c>
      <c r="C156" s="384" t="s">
        <v>186</v>
      </c>
      <c r="D156" s="384" t="s">
        <v>186</v>
      </c>
      <c r="E156" s="384" t="s">
        <v>186</v>
      </c>
      <c r="F156" s="384" t="s">
        <v>186</v>
      </c>
      <c r="G156" s="384" t="s">
        <v>186</v>
      </c>
      <c r="H156" s="384" t="s">
        <v>186</v>
      </c>
      <c r="I156" s="384" t="s">
        <v>186</v>
      </c>
      <c r="J156" s="387"/>
      <c r="K156" s="384" t="s">
        <v>186</v>
      </c>
      <c r="L156" s="384" t="s">
        <v>186</v>
      </c>
      <c r="M156" s="384" t="s">
        <v>186</v>
      </c>
      <c r="N156" s="384" t="s">
        <v>186</v>
      </c>
      <c r="O156" s="384" t="s">
        <v>186</v>
      </c>
      <c r="P156" s="384" t="s">
        <v>186</v>
      </c>
      <c r="Q156" s="384" t="s">
        <v>186</v>
      </c>
      <c r="R156" s="384" t="s">
        <v>186</v>
      </c>
      <c r="S156" s="384" t="s">
        <v>185</v>
      </c>
      <c r="T156" s="384" t="s">
        <v>186</v>
      </c>
      <c r="U156" s="384" t="s">
        <v>186</v>
      </c>
    </row>
    <row r="157" spans="1:21" s="14" customFormat="1" ht="16.5" customHeight="1" x14ac:dyDescent="0.25">
      <c r="A157" s="337" t="s">
        <v>89</v>
      </c>
      <c r="B157" s="336" t="s">
        <v>375</v>
      </c>
      <c r="C157" s="384" t="s">
        <v>186</v>
      </c>
      <c r="D157" s="384" t="s">
        <v>185</v>
      </c>
      <c r="E157" s="384" t="s">
        <v>186</v>
      </c>
      <c r="F157" s="384" t="s">
        <v>186</v>
      </c>
      <c r="G157" s="384" t="s">
        <v>186</v>
      </c>
      <c r="H157" s="384" t="s">
        <v>186</v>
      </c>
      <c r="I157" s="384" t="s">
        <v>186</v>
      </c>
      <c r="J157" s="387"/>
      <c r="K157" s="384" t="s">
        <v>186</v>
      </c>
      <c r="L157" s="384" t="s">
        <v>186</v>
      </c>
      <c r="M157" s="384" t="s">
        <v>186</v>
      </c>
      <c r="N157" s="384" t="s">
        <v>186</v>
      </c>
      <c r="O157" s="384" t="s">
        <v>186</v>
      </c>
      <c r="P157" s="384" t="s">
        <v>186</v>
      </c>
      <c r="Q157" s="384" t="s">
        <v>186</v>
      </c>
      <c r="R157" s="384" t="s">
        <v>186</v>
      </c>
      <c r="S157" s="384" t="s">
        <v>186</v>
      </c>
      <c r="T157" s="384" t="s">
        <v>186</v>
      </c>
      <c r="U157" s="384" t="s">
        <v>186</v>
      </c>
    </row>
    <row r="158" spans="1:21" s="14" customFormat="1" ht="16.5" customHeight="1" x14ac:dyDescent="0.25">
      <c r="A158" s="337" t="s">
        <v>89</v>
      </c>
      <c r="B158" s="336" t="s">
        <v>240</v>
      </c>
      <c r="C158" s="384" t="s">
        <v>186</v>
      </c>
      <c r="D158" s="384" t="s">
        <v>186</v>
      </c>
      <c r="E158" s="384" t="s">
        <v>186</v>
      </c>
      <c r="F158" s="384" t="s">
        <v>186</v>
      </c>
      <c r="G158" s="384" t="s">
        <v>186</v>
      </c>
      <c r="H158" s="384" t="s">
        <v>186</v>
      </c>
      <c r="I158" s="384" t="s">
        <v>186</v>
      </c>
      <c r="J158" s="387"/>
      <c r="K158" s="384" t="s">
        <v>186</v>
      </c>
      <c r="L158" s="384" t="s">
        <v>186</v>
      </c>
      <c r="M158" s="384" t="s">
        <v>186</v>
      </c>
      <c r="N158" s="384" t="s">
        <v>186</v>
      </c>
      <c r="O158" s="384" t="s">
        <v>186</v>
      </c>
      <c r="P158" s="384" t="s">
        <v>186</v>
      </c>
      <c r="Q158" s="384" t="s">
        <v>185</v>
      </c>
      <c r="R158" s="384" t="s">
        <v>185</v>
      </c>
      <c r="S158" s="384" t="s">
        <v>186</v>
      </c>
      <c r="T158" s="384" t="s">
        <v>186</v>
      </c>
      <c r="U158" s="384" t="s">
        <v>186</v>
      </c>
    </row>
    <row r="159" spans="1:21" s="14" customFormat="1" ht="16.5" customHeight="1" x14ac:dyDescent="0.25">
      <c r="A159" s="337" t="s">
        <v>89</v>
      </c>
      <c r="B159" s="336" t="s">
        <v>241</v>
      </c>
      <c r="C159" s="384" t="s">
        <v>186</v>
      </c>
      <c r="D159" s="384" t="s">
        <v>185</v>
      </c>
      <c r="E159" s="384" t="s">
        <v>186</v>
      </c>
      <c r="F159" s="384" t="s">
        <v>186</v>
      </c>
      <c r="G159" s="384" t="s">
        <v>186</v>
      </c>
      <c r="H159" s="384" t="s">
        <v>186</v>
      </c>
      <c r="I159" s="384" t="s">
        <v>186</v>
      </c>
      <c r="J159" s="387"/>
      <c r="K159" s="384" t="s">
        <v>186</v>
      </c>
      <c r="L159" s="384" t="s">
        <v>186</v>
      </c>
      <c r="M159" s="384" t="s">
        <v>186</v>
      </c>
      <c r="N159" s="384" t="s">
        <v>186</v>
      </c>
      <c r="O159" s="384" t="s">
        <v>186</v>
      </c>
      <c r="P159" s="384" t="s">
        <v>186</v>
      </c>
      <c r="Q159" s="384" t="s">
        <v>186</v>
      </c>
      <c r="R159" s="384" t="s">
        <v>186</v>
      </c>
      <c r="S159" s="384" t="s">
        <v>186</v>
      </c>
      <c r="T159" s="384" t="s">
        <v>186</v>
      </c>
      <c r="U159" s="384" t="s">
        <v>186</v>
      </c>
    </row>
    <row r="160" spans="1:21" s="14" customFormat="1" ht="16.5" customHeight="1" x14ac:dyDescent="0.25">
      <c r="A160" s="337" t="s">
        <v>91</v>
      </c>
      <c r="B160" s="336" t="s">
        <v>242</v>
      </c>
      <c r="C160" s="384" t="s">
        <v>186</v>
      </c>
      <c r="D160" s="384" t="s">
        <v>185</v>
      </c>
      <c r="E160" s="384" t="s">
        <v>186</v>
      </c>
      <c r="F160" s="384" t="s">
        <v>186</v>
      </c>
      <c r="G160" s="384" t="s">
        <v>186</v>
      </c>
      <c r="H160" s="384" t="s">
        <v>186</v>
      </c>
      <c r="I160" s="384" t="s">
        <v>186</v>
      </c>
      <c r="J160" s="387"/>
      <c r="K160" s="384" t="s">
        <v>186</v>
      </c>
      <c r="L160" s="384" t="s">
        <v>186</v>
      </c>
      <c r="M160" s="384" t="s">
        <v>186</v>
      </c>
      <c r="N160" s="384" t="s">
        <v>186</v>
      </c>
      <c r="O160" s="384" t="s">
        <v>186</v>
      </c>
      <c r="P160" s="384" t="s">
        <v>186</v>
      </c>
      <c r="Q160" s="384" t="s">
        <v>186</v>
      </c>
      <c r="R160" s="384" t="s">
        <v>186</v>
      </c>
      <c r="S160" s="384" t="s">
        <v>186</v>
      </c>
      <c r="T160" s="384" t="s">
        <v>186</v>
      </c>
      <c r="U160" s="384" t="s">
        <v>186</v>
      </c>
    </row>
    <row r="161" spans="1:21" s="14" customFormat="1" ht="16.5" customHeight="1" x14ac:dyDescent="0.25">
      <c r="A161" s="337" t="s">
        <v>91</v>
      </c>
      <c r="B161" s="336" t="s">
        <v>651</v>
      </c>
      <c r="C161" s="384" t="s">
        <v>186</v>
      </c>
      <c r="D161" s="384" t="s">
        <v>185</v>
      </c>
      <c r="E161" s="384" t="s">
        <v>186</v>
      </c>
      <c r="F161" s="384" t="s">
        <v>186</v>
      </c>
      <c r="G161" s="384" t="s">
        <v>186</v>
      </c>
      <c r="H161" s="384" t="s">
        <v>186</v>
      </c>
      <c r="I161" s="384" t="s">
        <v>186</v>
      </c>
      <c r="J161" s="387"/>
      <c r="K161" s="384" t="s">
        <v>186</v>
      </c>
      <c r="L161" s="384" t="s">
        <v>186</v>
      </c>
      <c r="M161" s="384" t="s">
        <v>186</v>
      </c>
      <c r="N161" s="384" t="s">
        <v>185</v>
      </c>
      <c r="O161" s="384" t="s">
        <v>186</v>
      </c>
      <c r="P161" s="384" t="s">
        <v>186</v>
      </c>
      <c r="Q161" s="384" t="s">
        <v>185</v>
      </c>
      <c r="R161" s="384" t="s">
        <v>185</v>
      </c>
      <c r="S161" s="384" t="s">
        <v>186</v>
      </c>
      <c r="T161" s="384" t="s">
        <v>185</v>
      </c>
      <c r="U161" s="384" t="s">
        <v>186</v>
      </c>
    </row>
    <row r="162" spans="1:21" s="14" customFormat="1" ht="16.5" customHeight="1" x14ac:dyDescent="0.25">
      <c r="A162" s="337" t="s">
        <v>91</v>
      </c>
      <c r="B162" s="336" t="s">
        <v>243</v>
      </c>
      <c r="C162" s="384" t="s">
        <v>186</v>
      </c>
      <c r="D162" s="384" t="s">
        <v>185</v>
      </c>
      <c r="E162" s="384" t="s">
        <v>186</v>
      </c>
      <c r="F162" s="384" t="s">
        <v>186</v>
      </c>
      <c r="G162" s="384" t="s">
        <v>186</v>
      </c>
      <c r="H162" s="384" t="s">
        <v>186</v>
      </c>
      <c r="I162" s="384" t="s">
        <v>186</v>
      </c>
      <c r="J162" s="387"/>
      <c r="K162" s="384" t="s">
        <v>186</v>
      </c>
      <c r="L162" s="384" t="s">
        <v>186</v>
      </c>
      <c r="M162" s="384" t="s">
        <v>186</v>
      </c>
      <c r="N162" s="384" t="s">
        <v>186</v>
      </c>
      <c r="O162" s="384" t="s">
        <v>186</v>
      </c>
      <c r="P162" s="384" t="s">
        <v>186</v>
      </c>
      <c r="Q162" s="384" t="s">
        <v>186</v>
      </c>
      <c r="R162" s="384" t="s">
        <v>186</v>
      </c>
      <c r="S162" s="384" t="s">
        <v>185</v>
      </c>
      <c r="T162" s="384" t="s">
        <v>186</v>
      </c>
      <c r="U162" s="384" t="s">
        <v>186</v>
      </c>
    </row>
    <row r="163" spans="1:21" s="14" customFormat="1" ht="16.5" customHeight="1" x14ac:dyDescent="0.25">
      <c r="A163" s="337" t="s">
        <v>91</v>
      </c>
      <c r="B163" s="336" t="s">
        <v>376</v>
      </c>
      <c r="C163" s="384" t="s">
        <v>186</v>
      </c>
      <c r="D163" s="384" t="s">
        <v>185</v>
      </c>
      <c r="E163" s="384" t="s">
        <v>186</v>
      </c>
      <c r="F163" s="384" t="s">
        <v>186</v>
      </c>
      <c r="G163" s="384" t="s">
        <v>186</v>
      </c>
      <c r="H163" s="384" t="s">
        <v>186</v>
      </c>
      <c r="I163" s="384" t="s">
        <v>186</v>
      </c>
      <c r="J163" s="387"/>
      <c r="K163" s="384" t="s">
        <v>186</v>
      </c>
      <c r="L163" s="384" t="s">
        <v>186</v>
      </c>
      <c r="M163" s="384" t="s">
        <v>186</v>
      </c>
      <c r="N163" s="384" t="s">
        <v>186</v>
      </c>
      <c r="O163" s="384" t="s">
        <v>186</v>
      </c>
      <c r="P163" s="384" t="s">
        <v>186</v>
      </c>
      <c r="Q163" s="384" t="s">
        <v>185</v>
      </c>
      <c r="R163" s="384" t="s">
        <v>185</v>
      </c>
      <c r="S163" s="384" t="s">
        <v>186</v>
      </c>
      <c r="T163" s="384" t="s">
        <v>186</v>
      </c>
      <c r="U163" s="384" t="s">
        <v>186</v>
      </c>
    </row>
    <row r="164" spans="1:21" s="14" customFormat="1" ht="16.5" customHeight="1" x14ac:dyDescent="0.25">
      <c r="A164" s="337" t="s">
        <v>91</v>
      </c>
      <c r="B164" s="336" t="s">
        <v>244</v>
      </c>
      <c r="C164" s="384" t="s">
        <v>186</v>
      </c>
      <c r="D164" s="384" t="s">
        <v>185</v>
      </c>
      <c r="E164" s="384" t="s">
        <v>186</v>
      </c>
      <c r="F164" s="384" t="s">
        <v>186</v>
      </c>
      <c r="G164" s="384" t="s">
        <v>186</v>
      </c>
      <c r="H164" s="384" t="s">
        <v>186</v>
      </c>
      <c r="I164" s="384" t="s">
        <v>186</v>
      </c>
      <c r="J164" s="387"/>
      <c r="K164" s="384" t="s">
        <v>186</v>
      </c>
      <c r="L164" s="384" t="s">
        <v>186</v>
      </c>
      <c r="M164" s="384" t="s">
        <v>186</v>
      </c>
      <c r="N164" s="384" t="s">
        <v>186</v>
      </c>
      <c r="O164" s="384" t="s">
        <v>186</v>
      </c>
      <c r="P164" s="384" t="s">
        <v>186</v>
      </c>
      <c r="Q164" s="384" t="s">
        <v>186</v>
      </c>
      <c r="R164" s="384" t="s">
        <v>186</v>
      </c>
      <c r="S164" s="384" t="s">
        <v>186</v>
      </c>
      <c r="T164" s="384" t="s">
        <v>186</v>
      </c>
      <c r="U164" s="384" t="s">
        <v>186</v>
      </c>
    </row>
    <row r="165" spans="1:21" s="14" customFormat="1" ht="16.5" customHeight="1" x14ac:dyDescent="0.25">
      <c r="A165" s="337" t="s">
        <v>91</v>
      </c>
      <c r="B165" s="336" t="s">
        <v>245</v>
      </c>
      <c r="C165" s="384" t="s">
        <v>186</v>
      </c>
      <c r="D165" s="384" t="s">
        <v>185</v>
      </c>
      <c r="E165" s="384" t="s">
        <v>186</v>
      </c>
      <c r="F165" s="384" t="s">
        <v>186</v>
      </c>
      <c r="G165" s="384" t="s">
        <v>186</v>
      </c>
      <c r="H165" s="384" t="s">
        <v>186</v>
      </c>
      <c r="I165" s="384" t="s">
        <v>186</v>
      </c>
      <c r="J165" s="387"/>
      <c r="K165" s="384" t="s">
        <v>186</v>
      </c>
      <c r="L165" s="384" t="s">
        <v>186</v>
      </c>
      <c r="M165" s="384" t="s">
        <v>186</v>
      </c>
      <c r="N165" s="384" t="s">
        <v>186</v>
      </c>
      <c r="O165" s="384" t="s">
        <v>186</v>
      </c>
      <c r="P165" s="384" t="s">
        <v>186</v>
      </c>
      <c r="Q165" s="384" t="s">
        <v>186</v>
      </c>
      <c r="R165" s="384" t="s">
        <v>186</v>
      </c>
      <c r="S165" s="384" t="s">
        <v>185</v>
      </c>
      <c r="T165" s="384" t="s">
        <v>186</v>
      </c>
      <c r="U165" s="384" t="s">
        <v>186</v>
      </c>
    </row>
    <row r="166" spans="1:21" s="14" customFormat="1" ht="16.5" customHeight="1" x14ac:dyDescent="0.25">
      <c r="A166" s="337" t="s">
        <v>45</v>
      </c>
      <c r="B166" s="336" t="s">
        <v>246</v>
      </c>
      <c r="C166" s="384" t="s">
        <v>186</v>
      </c>
      <c r="D166" s="384" t="s">
        <v>185</v>
      </c>
      <c r="E166" s="384" t="s">
        <v>186</v>
      </c>
      <c r="F166" s="384" t="s">
        <v>186</v>
      </c>
      <c r="G166" s="384" t="s">
        <v>186</v>
      </c>
      <c r="H166" s="384" t="s">
        <v>186</v>
      </c>
      <c r="I166" s="384" t="s">
        <v>186</v>
      </c>
      <c r="J166" s="387"/>
      <c r="K166" s="384" t="s">
        <v>186</v>
      </c>
      <c r="L166" s="384" t="s">
        <v>186</v>
      </c>
      <c r="M166" s="384" t="s">
        <v>186</v>
      </c>
      <c r="N166" s="384" t="s">
        <v>185</v>
      </c>
      <c r="O166" s="384" t="s">
        <v>185</v>
      </c>
      <c r="P166" s="384" t="s">
        <v>186</v>
      </c>
      <c r="Q166" s="384" t="s">
        <v>185</v>
      </c>
      <c r="R166" s="384" t="s">
        <v>185</v>
      </c>
      <c r="S166" s="384" t="s">
        <v>185</v>
      </c>
      <c r="T166" s="384" t="s">
        <v>185</v>
      </c>
      <c r="U166" s="384" t="s">
        <v>186</v>
      </c>
    </row>
    <row r="167" spans="1:21" s="14" customFormat="1" ht="16.5" customHeight="1" x14ac:dyDescent="0.25">
      <c r="A167" s="337" t="s">
        <v>45</v>
      </c>
      <c r="B167" s="336" t="s">
        <v>377</v>
      </c>
      <c r="C167" s="384" t="s">
        <v>186</v>
      </c>
      <c r="D167" s="384" t="s">
        <v>186</v>
      </c>
      <c r="E167" s="384" t="s">
        <v>186</v>
      </c>
      <c r="F167" s="384" t="s">
        <v>186</v>
      </c>
      <c r="G167" s="384" t="s">
        <v>186</v>
      </c>
      <c r="H167" s="384" t="s">
        <v>186</v>
      </c>
      <c r="I167" s="384" t="s">
        <v>186</v>
      </c>
      <c r="J167" s="387"/>
      <c r="K167" s="384" t="s">
        <v>186</v>
      </c>
      <c r="L167" s="384" t="s">
        <v>186</v>
      </c>
      <c r="M167" s="384" t="s">
        <v>186</v>
      </c>
      <c r="N167" s="384" t="s">
        <v>186</v>
      </c>
      <c r="O167" s="384" t="s">
        <v>186</v>
      </c>
      <c r="P167" s="384" t="s">
        <v>186</v>
      </c>
      <c r="Q167" s="384" t="s">
        <v>186</v>
      </c>
      <c r="R167" s="384" t="s">
        <v>186</v>
      </c>
      <c r="S167" s="384" t="s">
        <v>185</v>
      </c>
      <c r="T167" s="384" t="s">
        <v>186</v>
      </c>
      <c r="U167" s="384" t="s">
        <v>186</v>
      </c>
    </row>
    <row r="168" spans="1:21" s="14" customFormat="1" ht="16.5" customHeight="1" x14ac:dyDescent="0.25">
      <c r="A168" s="337" t="s">
        <v>47</v>
      </c>
      <c r="B168" s="336" t="s">
        <v>247</v>
      </c>
      <c r="C168" s="384" t="s">
        <v>186</v>
      </c>
      <c r="D168" s="384" t="s">
        <v>186</v>
      </c>
      <c r="E168" s="384" t="s">
        <v>186</v>
      </c>
      <c r="F168" s="384" t="s">
        <v>186</v>
      </c>
      <c r="G168" s="384" t="s">
        <v>186</v>
      </c>
      <c r="H168" s="384" t="s">
        <v>186</v>
      </c>
      <c r="I168" s="384" t="s">
        <v>186</v>
      </c>
      <c r="J168" s="387"/>
      <c r="K168" s="384" t="s">
        <v>186</v>
      </c>
      <c r="L168" s="384" t="s">
        <v>186</v>
      </c>
      <c r="M168" s="384" t="s">
        <v>185</v>
      </c>
      <c r="N168" s="384" t="s">
        <v>185</v>
      </c>
      <c r="O168" s="384" t="s">
        <v>186</v>
      </c>
      <c r="P168" s="384" t="s">
        <v>186</v>
      </c>
      <c r="Q168" s="384" t="s">
        <v>186</v>
      </c>
      <c r="R168" s="384" t="s">
        <v>186</v>
      </c>
      <c r="S168" s="384" t="s">
        <v>186</v>
      </c>
      <c r="T168" s="384" t="s">
        <v>186</v>
      </c>
      <c r="U168" s="384" t="s">
        <v>186</v>
      </c>
    </row>
    <row r="169" spans="1:21" s="14" customFormat="1" ht="16.5" customHeight="1" x14ac:dyDescent="0.25">
      <c r="A169" s="337" t="s">
        <v>47</v>
      </c>
      <c r="B169" s="336" t="s">
        <v>652</v>
      </c>
      <c r="C169" s="384" t="s">
        <v>186</v>
      </c>
      <c r="D169" s="384" t="s">
        <v>185</v>
      </c>
      <c r="E169" s="384" t="s">
        <v>186</v>
      </c>
      <c r="F169" s="384" t="s">
        <v>186</v>
      </c>
      <c r="G169" s="384" t="s">
        <v>186</v>
      </c>
      <c r="H169" s="384" t="s">
        <v>186</v>
      </c>
      <c r="I169" s="384" t="s">
        <v>186</v>
      </c>
      <c r="J169" s="387"/>
      <c r="K169" s="384" t="s">
        <v>186</v>
      </c>
      <c r="L169" s="384" t="s">
        <v>186</v>
      </c>
      <c r="M169" s="384" t="s">
        <v>186</v>
      </c>
      <c r="N169" s="384" t="s">
        <v>186</v>
      </c>
      <c r="O169" s="384" t="s">
        <v>186</v>
      </c>
      <c r="P169" s="384" t="s">
        <v>186</v>
      </c>
      <c r="Q169" s="384" t="s">
        <v>185</v>
      </c>
      <c r="R169" s="384" t="s">
        <v>185</v>
      </c>
      <c r="S169" s="384" t="s">
        <v>185</v>
      </c>
      <c r="T169" s="384" t="s">
        <v>185</v>
      </c>
      <c r="U169" s="384" t="s">
        <v>186</v>
      </c>
    </row>
    <row r="170" spans="1:21" s="14" customFormat="1" ht="16.5" customHeight="1" x14ac:dyDescent="0.25">
      <c r="A170" s="337" t="s">
        <v>47</v>
      </c>
      <c r="B170" s="336" t="s">
        <v>378</v>
      </c>
      <c r="C170" s="384" t="s">
        <v>186</v>
      </c>
      <c r="D170" s="384" t="s">
        <v>185</v>
      </c>
      <c r="E170" s="384" t="s">
        <v>186</v>
      </c>
      <c r="F170" s="384" t="s">
        <v>186</v>
      </c>
      <c r="G170" s="384" t="s">
        <v>186</v>
      </c>
      <c r="H170" s="384" t="s">
        <v>186</v>
      </c>
      <c r="I170" s="384" t="s">
        <v>186</v>
      </c>
      <c r="J170" s="387"/>
      <c r="K170" s="384" t="s">
        <v>186</v>
      </c>
      <c r="L170" s="384" t="s">
        <v>186</v>
      </c>
      <c r="M170" s="384" t="s">
        <v>186</v>
      </c>
      <c r="N170" s="384" t="s">
        <v>186</v>
      </c>
      <c r="O170" s="384" t="s">
        <v>186</v>
      </c>
      <c r="P170" s="384" t="s">
        <v>186</v>
      </c>
      <c r="Q170" s="384" t="s">
        <v>185</v>
      </c>
      <c r="R170" s="384" t="s">
        <v>185</v>
      </c>
      <c r="S170" s="384" t="s">
        <v>185</v>
      </c>
      <c r="T170" s="384" t="s">
        <v>185</v>
      </c>
      <c r="U170" s="384" t="s">
        <v>186</v>
      </c>
    </row>
    <row r="171" spans="1:21" s="14" customFormat="1" ht="16.5" customHeight="1" x14ac:dyDescent="0.25">
      <c r="A171" s="337" t="s">
        <v>47</v>
      </c>
      <c r="B171" s="336" t="s">
        <v>379</v>
      </c>
      <c r="C171" s="384" t="s">
        <v>186</v>
      </c>
      <c r="D171" s="384" t="s">
        <v>185</v>
      </c>
      <c r="E171" s="384" t="s">
        <v>186</v>
      </c>
      <c r="F171" s="384" t="s">
        <v>186</v>
      </c>
      <c r="G171" s="384" t="s">
        <v>186</v>
      </c>
      <c r="H171" s="384" t="s">
        <v>186</v>
      </c>
      <c r="I171" s="384" t="s">
        <v>186</v>
      </c>
      <c r="J171" s="387"/>
      <c r="K171" s="384" t="s">
        <v>185</v>
      </c>
      <c r="L171" s="384" t="s">
        <v>186</v>
      </c>
      <c r="M171" s="384" t="s">
        <v>186</v>
      </c>
      <c r="N171" s="384" t="s">
        <v>186</v>
      </c>
      <c r="O171" s="384" t="s">
        <v>186</v>
      </c>
      <c r="P171" s="384" t="s">
        <v>186</v>
      </c>
      <c r="Q171" s="384" t="s">
        <v>185</v>
      </c>
      <c r="R171" s="384" t="s">
        <v>185</v>
      </c>
      <c r="S171" s="384" t="s">
        <v>186</v>
      </c>
      <c r="T171" s="384" t="s">
        <v>185</v>
      </c>
      <c r="U171" s="384" t="s">
        <v>186</v>
      </c>
    </row>
    <row r="172" spans="1:21" s="14" customFormat="1" ht="16.5" customHeight="1" x14ac:dyDescent="0.25">
      <c r="A172" s="337" t="s">
        <v>47</v>
      </c>
      <c r="B172" s="336" t="s">
        <v>380</v>
      </c>
      <c r="C172" s="384" t="s">
        <v>186</v>
      </c>
      <c r="D172" s="384" t="s">
        <v>185</v>
      </c>
      <c r="E172" s="384" t="s">
        <v>186</v>
      </c>
      <c r="F172" s="384" t="s">
        <v>186</v>
      </c>
      <c r="G172" s="384" t="s">
        <v>186</v>
      </c>
      <c r="H172" s="384" t="s">
        <v>186</v>
      </c>
      <c r="I172" s="384" t="s">
        <v>186</v>
      </c>
      <c r="J172" s="387"/>
      <c r="K172" s="384" t="s">
        <v>185</v>
      </c>
      <c r="L172" s="384" t="s">
        <v>186</v>
      </c>
      <c r="M172" s="384" t="s">
        <v>186</v>
      </c>
      <c r="N172" s="384" t="s">
        <v>185</v>
      </c>
      <c r="O172" s="384" t="s">
        <v>185</v>
      </c>
      <c r="P172" s="384" t="s">
        <v>185</v>
      </c>
      <c r="Q172" s="384" t="s">
        <v>185</v>
      </c>
      <c r="R172" s="384" t="s">
        <v>185</v>
      </c>
      <c r="S172" s="384" t="s">
        <v>185</v>
      </c>
      <c r="T172" s="384" t="s">
        <v>185</v>
      </c>
      <c r="U172" s="384" t="s">
        <v>185</v>
      </c>
    </row>
    <row r="173" spans="1:21" s="14" customFormat="1" ht="16.5" customHeight="1" x14ac:dyDescent="0.25">
      <c r="A173" s="337" t="s">
        <v>47</v>
      </c>
      <c r="B173" s="336" t="s">
        <v>381</v>
      </c>
      <c r="C173" s="384" t="s">
        <v>186</v>
      </c>
      <c r="D173" s="384" t="s">
        <v>186</v>
      </c>
      <c r="E173" s="384" t="s">
        <v>186</v>
      </c>
      <c r="F173" s="384" t="s">
        <v>186</v>
      </c>
      <c r="G173" s="384" t="s">
        <v>186</v>
      </c>
      <c r="H173" s="384" t="s">
        <v>186</v>
      </c>
      <c r="I173" s="384" t="s">
        <v>186</v>
      </c>
      <c r="J173" s="387"/>
      <c r="K173" s="384" t="s">
        <v>186</v>
      </c>
      <c r="L173" s="384" t="s">
        <v>186</v>
      </c>
      <c r="M173" s="384" t="s">
        <v>186</v>
      </c>
      <c r="N173" s="384" t="s">
        <v>186</v>
      </c>
      <c r="O173" s="384" t="s">
        <v>186</v>
      </c>
      <c r="P173" s="384" t="s">
        <v>186</v>
      </c>
      <c r="Q173" s="384" t="s">
        <v>185</v>
      </c>
      <c r="R173" s="384" t="s">
        <v>185</v>
      </c>
      <c r="S173" s="384" t="s">
        <v>185</v>
      </c>
      <c r="T173" s="384" t="s">
        <v>185</v>
      </c>
      <c r="U173" s="384" t="s">
        <v>186</v>
      </c>
    </row>
    <row r="174" spans="1:21" s="14" customFormat="1" ht="16.5" customHeight="1" x14ac:dyDescent="0.25">
      <c r="A174" s="337" t="s">
        <v>49</v>
      </c>
      <c r="B174" s="336" t="s">
        <v>248</v>
      </c>
      <c r="C174" s="384" t="s">
        <v>186</v>
      </c>
      <c r="D174" s="384" t="s">
        <v>185</v>
      </c>
      <c r="E174" s="384" t="s">
        <v>186</v>
      </c>
      <c r="F174" s="384" t="s">
        <v>186</v>
      </c>
      <c r="G174" s="384" t="s">
        <v>186</v>
      </c>
      <c r="H174" s="384" t="s">
        <v>186</v>
      </c>
      <c r="I174" s="384" t="s">
        <v>186</v>
      </c>
      <c r="J174" s="387"/>
      <c r="K174" s="384" t="s">
        <v>186</v>
      </c>
      <c r="L174" s="384" t="s">
        <v>186</v>
      </c>
      <c r="M174" s="384" t="s">
        <v>186</v>
      </c>
      <c r="N174" s="384" t="s">
        <v>186</v>
      </c>
      <c r="O174" s="384" t="s">
        <v>186</v>
      </c>
      <c r="P174" s="384" t="s">
        <v>186</v>
      </c>
      <c r="Q174" s="384" t="s">
        <v>185</v>
      </c>
      <c r="R174" s="384" t="s">
        <v>185</v>
      </c>
      <c r="S174" s="384" t="s">
        <v>185</v>
      </c>
      <c r="T174" s="384" t="s">
        <v>185</v>
      </c>
      <c r="U174" s="384" t="s">
        <v>186</v>
      </c>
    </row>
    <row r="175" spans="1:21" s="14" customFormat="1" ht="16.5" customHeight="1" x14ac:dyDescent="0.25">
      <c r="A175" s="337" t="s">
        <v>49</v>
      </c>
      <c r="B175" s="336" t="s">
        <v>249</v>
      </c>
      <c r="C175" s="384" t="s">
        <v>186</v>
      </c>
      <c r="D175" s="384" t="s">
        <v>186</v>
      </c>
      <c r="E175" s="384" t="s">
        <v>186</v>
      </c>
      <c r="F175" s="384" t="s">
        <v>186</v>
      </c>
      <c r="G175" s="384" t="s">
        <v>186</v>
      </c>
      <c r="H175" s="384" t="s">
        <v>186</v>
      </c>
      <c r="I175" s="384" t="s">
        <v>186</v>
      </c>
      <c r="J175" s="387"/>
      <c r="K175" s="384" t="s">
        <v>186</v>
      </c>
      <c r="L175" s="384" t="s">
        <v>186</v>
      </c>
      <c r="M175" s="384" t="s">
        <v>186</v>
      </c>
      <c r="N175" s="384" t="s">
        <v>186</v>
      </c>
      <c r="O175" s="384" t="s">
        <v>186</v>
      </c>
      <c r="P175" s="384" t="s">
        <v>186</v>
      </c>
      <c r="Q175" s="384" t="s">
        <v>185</v>
      </c>
      <c r="R175" s="384" t="s">
        <v>185</v>
      </c>
      <c r="S175" s="384" t="s">
        <v>186</v>
      </c>
      <c r="T175" s="384" t="s">
        <v>185</v>
      </c>
      <c r="U175" s="384" t="s">
        <v>186</v>
      </c>
    </row>
    <row r="176" spans="1:21" s="14" customFormat="1" ht="16.5" customHeight="1" x14ac:dyDescent="0.25">
      <c r="A176" s="337" t="s">
        <v>51</v>
      </c>
      <c r="B176" s="336" t="s">
        <v>670</v>
      </c>
      <c r="C176" s="384" t="s">
        <v>186</v>
      </c>
      <c r="D176" s="384" t="s">
        <v>185</v>
      </c>
      <c r="E176" s="384" t="s">
        <v>186</v>
      </c>
      <c r="F176" s="384" t="s">
        <v>186</v>
      </c>
      <c r="G176" s="384" t="s">
        <v>186</v>
      </c>
      <c r="H176" s="384" t="s">
        <v>186</v>
      </c>
      <c r="I176" s="384" t="s">
        <v>186</v>
      </c>
      <c r="J176" s="387"/>
      <c r="K176" s="384" t="s">
        <v>186</v>
      </c>
      <c r="L176" s="384" t="s">
        <v>186</v>
      </c>
      <c r="M176" s="384" t="s">
        <v>186</v>
      </c>
      <c r="N176" s="384" t="s">
        <v>186</v>
      </c>
      <c r="O176" s="384" t="s">
        <v>186</v>
      </c>
      <c r="P176" s="384" t="s">
        <v>186</v>
      </c>
      <c r="Q176" s="384" t="s">
        <v>186</v>
      </c>
      <c r="R176" s="384" t="s">
        <v>186</v>
      </c>
      <c r="S176" s="384" t="s">
        <v>186</v>
      </c>
      <c r="T176" s="384" t="s">
        <v>186</v>
      </c>
      <c r="U176" s="384" t="s">
        <v>186</v>
      </c>
    </row>
    <row r="177" spans="1:21" s="14" customFormat="1" ht="16.5" customHeight="1" x14ac:dyDescent="0.25">
      <c r="A177" s="337" t="s">
        <v>53</v>
      </c>
      <c r="B177" s="336" t="s">
        <v>382</v>
      </c>
      <c r="C177" s="384" t="s">
        <v>186</v>
      </c>
      <c r="D177" s="384" t="s">
        <v>186</v>
      </c>
      <c r="E177" s="384" t="s">
        <v>186</v>
      </c>
      <c r="F177" s="384" t="s">
        <v>186</v>
      </c>
      <c r="G177" s="384" t="s">
        <v>186</v>
      </c>
      <c r="H177" s="384" t="s">
        <v>186</v>
      </c>
      <c r="I177" s="384" t="s">
        <v>186</v>
      </c>
      <c r="J177" s="387"/>
      <c r="K177" s="384" t="s">
        <v>186</v>
      </c>
      <c r="L177" s="384" t="s">
        <v>186</v>
      </c>
      <c r="M177" s="384" t="s">
        <v>186</v>
      </c>
      <c r="N177" s="384" t="s">
        <v>186</v>
      </c>
      <c r="O177" s="384" t="s">
        <v>186</v>
      </c>
      <c r="P177" s="384" t="s">
        <v>186</v>
      </c>
      <c r="Q177" s="384" t="s">
        <v>185</v>
      </c>
      <c r="R177" s="384" t="s">
        <v>186</v>
      </c>
      <c r="S177" s="384" t="s">
        <v>185</v>
      </c>
      <c r="T177" s="384" t="s">
        <v>186</v>
      </c>
      <c r="U177" s="384" t="s">
        <v>186</v>
      </c>
    </row>
    <row r="178" spans="1:21" s="14" customFormat="1" ht="16.5" customHeight="1" x14ac:dyDescent="0.25">
      <c r="A178" s="337" t="s">
        <v>53</v>
      </c>
      <c r="B178" s="336" t="s">
        <v>250</v>
      </c>
      <c r="C178" s="384" t="s">
        <v>186</v>
      </c>
      <c r="D178" s="384" t="s">
        <v>185</v>
      </c>
      <c r="E178" s="384" t="s">
        <v>186</v>
      </c>
      <c r="F178" s="384" t="s">
        <v>186</v>
      </c>
      <c r="G178" s="384" t="s">
        <v>186</v>
      </c>
      <c r="H178" s="384" t="s">
        <v>186</v>
      </c>
      <c r="I178" s="384" t="s">
        <v>186</v>
      </c>
      <c r="J178" s="387"/>
      <c r="K178" s="384" t="s">
        <v>186</v>
      </c>
      <c r="L178" s="384" t="s">
        <v>186</v>
      </c>
      <c r="M178" s="384" t="s">
        <v>186</v>
      </c>
      <c r="N178" s="384" t="s">
        <v>186</v>
      </c>
      <c r="O178" s="384" t="s">
        <v>186</v>
      </c>
      <c r="P178" s="384" t="s">
        <v>186</v>
      </c>
      <c r="Q178" s="384" t="s">
        <v>186</v>
      </c>
      <c r="R178" s="384" t="s">
        <v>185</v>
      </c>
      <c r="S178" s="384" t="s">
        <v>186</v>
      </c>
      <c r="T178" s="384" t="s">
        <v>186</v>
      </c>
      <c r="U178" s="384" t="s">
        <v>186</v>
      </c>
    </row>
    <row r="179" spans="1:21" s="14" customFormat="1" ht="16.5" customHeight="1" x14ac:dyDescent="0.25">
      <c r="A179" s="337" t="s">
        <v>53</v>
      </c>
      <c r="B179" s="336" t="s">
        <v>383</v>
      </c>
      <c r="C179" s="384" t="s">
        <v>186</v>
      </c>
      <c r="D179" s="384" t="s">
        <v>185</v>
      </c>
      <c r="E179" s="384" t="s">
        <v>186</v>
      </c>
      <c r="F179" s="384" t="s">
        <v>186</v>
      </c>
      <c r="G179" s="384" t="s">
        <v>186</v>
      </c>
      <c r="H179" s="384" t="s">
        <v>186</v>
      </c>
      <c r="I179" s="384" t="s">
        <v>186</v>
      </c>
      <c r="J179" s="387"/>
      <c r="K179" s="384" t="s">
        <v>186</v>
      </c>
      <c r="L179" s="384" t="s">
        <v>186</v>
      </c>
      <c r="M179" s="384" t="s">
        <v>186</v>
      </c>
      <c r="N179" s="384" t="s">
        <v>186</v>
      </c>
      <c r="O179" s="384" t="s">
        <v>186</v>
      </c>
      <c r="P179" s="384" t="s">
        <v>186</v>
      </c>
      <c r="Q179" s="384" t="s">
        <v>185</v>
      </c>
      <c r="R179" s="384" t="s">
        <v>186</v>
      </c>
      <c r="S179" s="384" t="s">
        <v>186</v>
      </c>
      <c r="T179" s="384" t="s">
        <v>186</v>
      </c>
      <c r="U179" s="384" t="s">
        <v>186</v>
      </c>
    </row>
    <row r="180" spans="1:21" s="14" customFormat="1" ht="16.5" customHeight="1" x14ac:dyDescent="0.25">
      <c r="A180" s="337" t="s">
        <v>53</v>
      </c>
      <c r="B180" s="336" t="s">
        <v>384</v>
      </c>
      <c r="C180" s="384" t="s">
        <v>186</v>
      </c>
      <c r="D180" s="384" t="s">
        <v>185</v>
      </c>
      <c r="E180" s="384" t="s">
        <v>186</v>
      </c>
      <c r="F180" s="384" t="s">
        <v>186</v>
      </c>
      <c r="G180" s="384" t="s">
        <v>186</v>
      </c>
      <c r="H180" s="384" t="s">
        <v>186</v>
      </c>
      <c r="I180" s="384" t="s">
        <v>186</v>
      </c>
      <c r="J180" s="387"/>
      <c r="K180" s="384" t="s">
        <v>186</v>
      </c>
      <c r="L180" s="384" t="s">
        <v>186</v>
      </c>
      <c r="M180" s="384" t="s">
        <v>186</v>
      </c>
      <c r="N180" s="384" t="s">
        <v>186</v>
      </c>
      <c r="O180" s="384" t="s">
        <v>186</v>
      </c>
      <c r="P180" s="384" t="s">
        <v>186</v>
      </c>
      <c r="Q180" s="384" t="s">
        <v>185</v>
      </c>
      <c r="R180" s="384" t="s">
        <v>185</v>
      </c>
      <c r="S180" s="384" t="s">
        <v>185</v>
      </c>
      <c r="T180" s="384" t="s">
        <v>186</v>
      </c>
      <c r="U180" s="384" t="s">
        <v>186</v>
      </c>
    </row>
    <row r="181" spans="1:21" s="14" customFormat="1" ht="16.5" customHeight="1" x14ac:dyDescent="0.25">
      <c r="A181" s="337" t="s">
        <v>53</v>
      </c>
      <c r="B181" s="336" t="s">
        <v>654</v>
      </c>
      <c r="C181" s="384" t="s">
        <v>186</v>
      </c>
      <c r="D181" s="384" t="s">
        <v>185</v>
      </c>
      <c r="E181" s="384" t="s">
        <v>186</v>
      </c>
      <c r="F181" s="384" t="s">
        <v>186</v>
      </c>
      <c r="G181" s="384" t="s">
        <v>186</v>
      </c>
      <c r="H181" s="384" t="s">
        <v>186</v>
      </c>
      <c r="I181" s="384" t="s">
        <v>186</v>
      </c>
      <c r="J181" s="387"/>
      <c r="K181" s="384" t="s">
        <v>185</v>
      </c>
      <c r="L181" s="384" t="s">
        <v>186</v>
      </c>
      <c r="M181" s="384" t="s">
        <v>186</v>
      </c>
      <c r="N181" s="384" t="s">
        <v>186</v>
      </c>
      <c r="O181" s="384" t="s">
        <v>186</v>
      </c>
      <c r="P181" s="384" t="s">
        <v>186</v>
      </c>
      <c r="Q181" s="384" t="s">
        <v>185</v>
      </c>
      <c r="R181" s="384" t="s">
        <v>185</v>
      </c>
      <c r="S181" s="384" t="s">
        <v>186</v>
      </c>
      <c r="T181" s="384" t="s">
        <v>186</v>
      </c>
      <c r="U181" s="384" t="s">
        <v>186</v>
      </c>
    </row>
    <row r="182" spans="1:21" s="14" customFormat="1" ht="16.5" customHeight="1" x14ac:dyDescent="0.25">
      <c r="A182" s="337" t="s">
        <v>53</v>
      </c>
      <c r="B182" s="336" t="s">
        <v>385</v>
      </c>
      <c r="C182" s="384" t="s">
        <v>186</v>
      </c>
      <c r="D182" s="384" t="s">
        <v>185</v>
      </c>
      <c r="E182" s="384" t="s">
        <v>186</v>
      </c>
      <c r="F182" s="384" t="s">
        <v>186</v>
      </c>
      <c r="G182" s="384" t="s">
        <v>186</v>
      </c>
      <c r="H182" s="384" t="s">
        <v>186</v>
      </c>
      <c r="I182" s="384" t="s">
        <v>186</v>
      </c>
      <c r="J182" s="387"/>
      <c r="K182" s="384" t="s">
        <v>186</v>
      </c>
      <c r="L182" s="384" t="s">
        <v>186</v>
      </c>
      <c r="M182" s="384" t="s">
        <v>186</v>
      </c>
      <c r="N182" s="384" t="s">
        <v>186</v>
      </c>
      <c r="O182" s="384" t="s">
        <v>186</v>
      </c>
      <c r="P182" s="384" t="s">
        <v>186</v>
      </c>
      <c r="Q182" s="384" t="s">
        <v>186</v>
      </c>
      <c r="R182" s="384" t="s">
        <v>186</v>
      </c>
      <c r="S182" s="384" t="s">
        <v>186</v>
      </c>
      <c r="T182" s="384" t="s">
        <v>186</v>
      </c>
      <c r="U182" s="384" t="s">
        <v>185</v>
      </c>
    </row>
    <row r="183" spans="1:21" s="14" customFormat="1" ht="16.5" customHeight="1" x14ac:dyDescent="0.25">
      <c r="A183" s="337" t="s">
        <v>53</v>
      </c>
      <c r="B183" s="336" t="s">
        <v>386</v>
      </c>
      <c r="C183" s="384" t="s">
        <v>186</v>
      </c>
      <c r="D183" s="384" t="s">
        <v>185</v>
      </c>
      <c r="E183" s="384" t="s">
        <v>186</v>
      </c>
      <c r="F183" s="384" t="s">
        <v>186</v>
      </c>
      <c r="G183" s="384" t="s">
        <v>186</v>
      </c>
      <c r="H183" s="384" t="s">
        <v>186</v>
      </c>
      <c r="I183" s="384" t="s">
        <v>186</v>
      </c>
      <c r="J183" s="387"/>
      <c r="K183" s="384" t="s">
        <v>186</v>
      </c>
      <c r="L183" s="384" t="s">
        <v>186</v>
      </c>
      <c r="M183" s="384" t="s">
        <v>186</v>
      </c>
      <c r="N183" s="384" t="s">
        <v>186</v>
      </c>
      <c r="O183" s="384" t="s">
        <v>186</v>
      </c>
      <c r="P183" s="384" t="s">
        <v>186</v>
      </c>
      <c r="Q183" s="384" t="s">
        <v>186</v>
      </c>
      <c r="R183" s="384" t="s">
        <v>186</v>
      </c>
      <c r="S183" s="384" t="s">
        <v>186</v>
      </c>
      <c r="T183" s="384" t="s">
        <v>186</v>
      </c>
      <c r="U183" s="384" t="s">
        <v>186</v>
      </c>
    </row>
    <row r="184" spans="1:21" s="14" customFormat="1" ht="16.5" customHeight="1" x14ac:dyDescent="0.25">
      <c r="A184" s="337" t="s">
        <v>55</v>
      </c>
      <c r="B184" s="336" t="s">
        <v>387</v>
      </c>
      <c r="C184" s="384" t="s">
        <v>186</v>
      </c>
      <c r="D184" s="384" t="s">
        <v>185</v>
      </c>
      <c r="E184" s="384" t="s">
        <v>186</v>
      </c>
      <c r="F184" s="384" t="s">
        <v>186</v>
      </c>
      <c r="G184" s="384" t="s">
        <v>186</v>
      </c>
      <c r="H184" s="384" t="s">
        <v>186</v>
      </c>
      <c r="I184" s="384" t="s">
        <v>186</v>
      </c>
      <c r="J184" s="387"/>
      <c r="K184" s="384" t="s">
        <v>186</v>
      </c>
      <c r="L184" s="384" t="s">
        <v>186</v>
      </c>
      <c r="M184" s="384" t="s">
        <v>186</v>
      </c>
      <c r="N184" s="384" t="s">
        <v>186</v>
      </c>
      <c r="O184" s="384" t="s">
        <v>186</v>
      </c>
      <c r="P184" s="384" t="s">
        <v>186</v>
      </c>
      <c r="Q184" s="384" t="s">
        <v>185</v>
      </c>
      <c r="R184" s="384" t="s">
        <v>185</v>
      </c>
      <c r="S184" s="384" t="s">
        <v>186</v>
      </c>
      <c r="T184" s="384" t="s">
        <v>185</v>
      </c>
      <c r="U184" s="384" t="s">
        <v>186</v>
      </c>
    </row>
    <row r="185" spans="1:21" s="14" customFormat="1" ht="16.5" customHeight="1" x14ac:dyDescent="0.25">
      <c r="A185" s="337" t="s">
        <v>55</v>
      </c>
      <c r="B185" s="336" t="s">
        <v>251</v>
      </c>
      <c r="C185" s="384" t="s">
        <v>186</v>
      </c>
      <c r="D185" s="384" t="s">
        <v>185</v>
      </c>
      <c r="E185" s="384" t="s">
        <v>186</v>
      </c>
      <c r="F185" s="384" t="s">
        <v>186</v>
      </c>
      <c r="G185" s="384" t="s">
        <v>186</v>
      </c>
      <c r="H185" s="384" t="s">
        <v>186</v>
      </c>
      <c r="I185" s="384" t="s">
        <v>186</v>
      </c>
      <c r="J185" s="387"/>
      <c r="K185" s="384" t="s">
        <v>186</v>
      </c>
      <c r="L185" s="384" t="s">
        <v>186</v>
      </c>
      <c r="M185" s="384" t="s">
        <v>186</v>
      </c>
      <c r="N185" s="384" t="s">
        <v>186</v>
      </c>
      <c r="O185" s="384" t="s">
        <v>186</v>
      </c>
      <c r="P185" s="384" t="s">
        <v>186</v>
      </c>
      <c r="Q185" s="384" t="s">
        <v>185</v>
      </c>
      <c r="R185" s="384" t="s">
        <v>185</v>
      </c>
      <c r="S185" s="384" t="s">
        <v>185</v>
      </c>
      <c r="T185" s="384" t="s">
        <v>186</v>
      </c>
      <c r="U185" s="384" t="s">
        <v>186</v>
      </c>
    </row>
    <row r="186" spans="1:21" s="14" customFormat="1" ht="16.5" customHeight="1" x14ac:dyDescent="0.25">
      <c r="A186" s="337" t="s">
        <v>55</v>
      </c>
      <c r="B186" s="336" t="s">
        <v>388</v>
      </c>
      <c r="C186" s="384" t="s">
        <v>186</v>
      </c>
      <c r="D186" s="384" t="s">
        <v>185</v>
      </c>
      <c r="E186" s="384" t="s">
        <v>186</v>
      </c>
      <c r="F186" s="384" t="s">
        <v>186</v>
      </c>
      <c r="G186" s="384" t="s">
        <v>186</v>
      </c>
      <c r="H186" s="384" t="s">
        <v>186</v>
      </c>
      <c r="I186" s="384" t="s">
        <v>186</v>
      </c>
      <c r="J186" s="387"/>
      <c r="K186" s="384" t="s">
        <v>185</v>
      </c>
      <c r="L186" s="384" t="s">
        <v>186</v>
      </c>
      <c r="M186" s="384" t="s">
        <v>186</v>
      </c>
      <c r="N186" s="384" t="s">
        <v>186</v>
      </c>
      <c r="O186" s="384" t="s">
        <v>186</v>
      </c>
      <c r="P186" s="384" t="s">
        <v>186</v>
      </c>
      <c r="Q186" s="384" t="s">
        <v>185</v>
      </c>
      <c r="R186" s="384" t="s">
        <v>185</v>
      </c>
      <c r="S186" s="384" t="s">
        <v>185</v>
      </c>
      <c r="T186" s="384" t="s">
        <v>185</v>
      </c>
      <c r="U186" s="384" t="s">
        <v>186</v>
      </c>
    </row>
    <row r="187" spans="1:21" s="14" customFormat="1" ht="16.5" customHeight="1" x14ac:dyDescent="0.25">
      <c r="A187" s="337" t="s">
        <v>55</v>
      </c>
      <c r="B187" s="336" t="s">
        <v>389</v>
      </c>
      <c r="C187" s="384" t="s">
        <v>186</v>
      </c>
      <c r="D187" s="384" t="s">
        <v>185</v>
      </c>
      <c r="E187" s="384" t="s">
        <v>186</v>
      </c>
      <c r="F187" s="384" t="s">
        <v>186</v>
      </c>
      <c r="G187" s="384" t="s">
        <v>186</v>
      </c>
      <c r="H187" s="384" t="s">
        <v>186</v>
      </c>
      <c r="I187" s="384" t="s">
        <v>186</v>
      </c>
      <c r="J187" s="387"/>
      <c r="K187" s="384" t="s">
        <v>186</v>
      </c>
      <c r="L187" s="384" t="s">
        <v>186</v>
      </c>
      <c r="M187" s="384" t="s">
        <v>186</v>
      </c>
      <c r="N187" s="384" t="s">
        <v>185</v>
      </c>
      <c r="O187" s="384" t="s">
        <v>186</v>
      </c>
      <c r="P187" s="384" t="s">
        <v>186</v>
      </c>
      <c r="Q187" s="384" t="s">
        <v>185</v>
      </c>
      <c r="R187" s="384" t="s">
        <v>185</v>
      </c>
      <c r="S187" s="384" t="s">
        <v>185</v>
      </c>
      <c r="T187" s="384" t="s">
        <v>186</v>
      </c>
      <c r="U187" s="384" t="s">
        <v>186</v>
      </c>
    </row>
    <row r="188" spans="1:21" s="14" customFormat="1" ht="16.5" customHeight="1" x14ac:dyDescent="0.25">
      <c r="A188" s="337" t="s">
        <v>55</v>
      </c>
      <c r="B188" s="336" t="s">
        <v>390</v>
      </c>
      <c r="C188" s="384" t="s">
        <v>186</v>
      </c>
      <c r="D188" s="384" t="s">
        <v>185</v>
      </c>
      <c r="E188" s="384" t="s">
        <v>186</v>
      </c>
      <c r="F188" s="384" t="s">
        <v>186</v>
      </c>
      <c r="G188" s="384" t="s">
        <v>186</v>
      </c>
      <c r="H188" s="384" t="s">
        <v>186</v>
      </c>
      <c r="I188" s="384" t="s">
        <v>186</v>
      </c>
      <c r="J188" s="387"/>
      <c r="K188" s="384" t="s">
        <v>185</v>
      </c>
      <c r="L188" s="384" t="s">
        <v>186</v>
      </c>
      <c r="M188" s="384" t="s">
        <v>186</v>
      </c>
      <c r="N188" s="384" t="s">
        <v>186</v>
      </c>
      <c r="O188" s="384" t="s">
        <v>186</v>
      </c>
      <c r="P188" s="384" t="s">
        <v>186</v>
      </c>
      <c r="Q188" s="384" t="s">
        <v>185</v>
      </c>
      <c r="R188" s="384" t="s">
        <v>185</v>
      </c>
      <c r="S188" s="384" t="s">
        <v>185</v>
      </c>
      <c r="T188" s="384" t="s">
        <v>185</v>
      </c>
      <c r="U188" s="384" t="s">
        <v>186</v>
      </c>
    </row>
    <row r="189" spans="1:21" s="14" customFormat="1" ht="16.5" customHeight="1" x14ac:dyDescent="0.25">
      <c r="A189" s="337" t="s">
        <v>57</v>
      </c>
      <c r="B189" s="336" t="s">
        <v>252</v>
      </c>
      <c r="C189" s="384" t="s">
        <v>186</v>
      </c>
      <c r="D189" s="384" t="s">
        <v>185</v>
      </c>
      <c r="E189" s="384" t="s">
        <v>186</v>
      </c>
      <c r="F189" s="384" t="s">
        <v>186</v>
      </c>
      <c r="G189" s="384" t="s">
        <v>186</v>
      </c>
      <c r="H189" s="384" t="s">
        <v>186</v>
      </c>
      <c r="I189" s="384" t="s">
        <v>186</v>
      </c>
      <c r="J189" s="387"/>
      <c r="K189" s="384" t="s">
        <v>186</v>
      </c>
      <c r="L189" s="384" t="s">
        <v>186</v>
      </c>
      <c r="M189" s="384" t="s">
        <v>186</v>
      </c>
      <c r="N189" s="384" t="s">
        <v>186</v>
      </c>
      <c r="O189" s="384" t="s">
        <v>186</v>
      </c>
      <c r="P189" s="384" t="s">
        <v>186</v>
      </c>
      <c r="Q189" s="384" t="s">
        <v>185</v>
      </c>
      <c r="R189" s="384" t="s">
        <v>185</v>
      </c>
      <c r="S189" s="384" t="s">
        <v>186</v>
      </c>
      <c r="T189" s="384" t="s">
        <v>186</v>
      </c>
      <c r="U189" s="384" t="s">
        <v>186</v>
      </c>
    </row>
    <row r="190" spans="1:21" s="14" customFormat="1" ht="16.5" customHeight="1" x14ac:dyDescent="0.25">
      <c r="A190" s="337" t="s">
        <v>57</v>
      </c>
      <c r="B190" s="336" t="s">
        <v>391</v>
      </c>
      <c r="C190" s="384" t="s">
        <v>186</v>
      </c>
      <c r="D190" s="384" t="s">
        <v>186</v>
      </c>
      <c r="E190" s="384" t="s">
        <v>186</v>
      </c>
      <c r="F190" s="384" t="s">
        <v>186</v>
      </c>
      <c r="G190" s="384" t="s">
        <v>186</v>
      </c>
      <c r="H190" s="384" t="s">
        <v>186</v>
      </c>
      <c r="I190" s="384" t="s">
        <v>186</v>
      </c>
      <c r="J190" s="387"/>
      <c r="K190" s="384" t="s">
        <v>186</v>
      </c>
      <c r="L190" s="384" t="s">
        <v>186</v>
      </c>
      <c r="M190" s="384" t="s">
        <v>186</v>
      </c>
      <c r="N190" s="384" t="s">
        <v>186</v>
      </c>
      <c r="O190" s="384" t="s">
        <v>186</v>
      </c>
      <c r="P190" s="384" t="s">
        <v>186</v>
      </c>
      <c r="Q190" s="384" t="s">
        <v>186</v>
      </c>
      <c r="R190" s="384" t="s">
        <v>186</v>
      </c>
      <c r="S190" s="384" t="s">
        <v>186</v>
      </c>
      <c r="T190" s="384" t="s">
        <v>186</v>
      </c>
      <c r="U190" s="384" t="s">
        <v>186</v>
      </c>
    </row>
    <row r="191" spans="1:21" s="14" customFormat="1" ht="16.5" customHeight="1" x14ac:dyDescent="0.25">
      <c r="A191" s="337" t="s">
        <v>58</v>
      </c>
      <c r="B191" s="336" t="s">
        <v>392</v>
      </c>
      <c r="C191" s="384" t="s">
        <v>186</v>
      </c>
      <c r="D191" s="384" t="s">
        <v>185</v>
      </c>
      <c r="E191" s="384" t="s">
        <v>186</v>
      </c>
      <c r="F191" s="384" t="s">
        <v>186</v>
      </c>
      <c r="G191" s="384" t="s">
        <v>186</v>
      </c>
      <c r="H191" s="384" t="s">
        <v>186</v>
      </c>
      <c r="I191" s="384" t="s">
        <v>186</v>
      </c>
      <c r="J191" s="387"/>
      <c r="K191" s="384" t="s">
        <v>186</v>
      </c>
      <c r="L191" s="384" t="s">
        <v>186</v>
      </c>
      <c r="M191" s="384" t="s">
        <v>186</v>
      </c>
      <c r="N191" s="384" t="s">
        <v>186</v>
      </c>
      <c r="O191" s="384" t="s">
        <v>186</v>
      </c>
      <c r="P191" s="384" t="s">
        <v>186</v>
      </c>
      <c r="Q191" s="384" t="s">
        <v>186</v>
      </c>
      <c r="R191" s="384" t="s">
        <v>186</v>
      </c>
      <c r="S191" s="384" t="s">
        <v>186</v>
      </c>
      <c r="T191" s="384" t="s">
        <v>186</v>
      </c>
      <c r="U191" s="384" t="s">
        <v>186</v>
      </c>
    </row>
    <row r="192" spans="1:21" s="14" customFormat="1" ht="16.5" customHeight="1" x14ac:dyDescent="0.25">
      <c r="A192" s="337" t="s">
        <v>58</v>
      </c>
      <c r="B192" s="336" t="s">
        <v>253</v>
      </c>
      <c r="C192" s="384" t="s">
        <v>186</v>
      </c>
      <c r="D192" s="384" t="s">
        <v>185</v>
      </c>
      <c r="E192" s="384" t="s">
        <v>186</v>
      </c>
      <c r="F192" s="384" t="s">
        <v>186</v>
      </c>
      <c r="G192" s="384" t="s">
        <v>186</v>
      </c>
      <c r="H192" s="384" t="s">
        <v>186</v>
      </c>
      <c r="I192" s="384" t="s">
        <v>186</v>
      </c>
      <c r="J192" s="387"/>
      <c r="K192" s="384" t="s">
        <v>186</v>
      </c>
      <c r="L192" s="384" t="s">
        <v>186</v>
      </c>
      <c r="M192" s="384" t="s">
        <v>186</v>
      </c>
      <c r="N192" s="384" t="s">
        <v>186</v>
      </c>
      <c r="O192" s="384" t="s">
        <v>186</v>
      </c>
      <c r="P192" s="384" t="s">
        <v>186</v>
      </c>
      <c r="Q192" s="384" t="s">
        <v>186</v>
      </c>
      <c r="R192" s="384" t="s">
        <v>186</v>
      </c>
      <c r="S192" s="384" t="s">
        <v>186</v>
      </c>
      <c r="T192" s="384" t="s">
        <v>186</v>
      </c>
      <c r="U192" s="384" t="s">
        <v>186</v>
      </c>
    </row>
    <row r="193" spans="1:21" s="14" customFormat="1" ht="16.5" customHeight="1" x14ac:dyDescent="0.25">
      <c r="A193" s="337" t="s">
        <v>58</v>
      </c>
      <c r="B193" s="336" t="s">
        <v>254</v>
      </c>
      <c r="C193" s="384" t="s">
        <v>186</v>
      </c>
      <c r="D193" s="384" t="s">
        <v>185</v>
      </c>
      <c r="E193" s="384" t="s">
        <v>186</v>
      </c>
      <c r="F193" s="384" t="s">
        <v>186</v>
      </c>
      <c r="G193" s="384" t="s">
        <v>186</v>
      </c>
      <c r="H193" s="384" t="s">
        <v>186</v>
      </c>
      <c r="I193" s="384" t="s">
        <v>186</v>
      </c>
      <c r="J193" s="387"/>
      <c r="K193" s="384" t="s">
        <v>186</v>
      </c>
      <c r="L193" s="384" t="s">
        <v>186</v>
      </c>
      <c r="M193" s="384" t="s">
        <v>186</v>
      </c>
      <c r="N193" s="384" t="s">
        <v>186</v>
      </c>
      <c r="O193" s="384" t="s">
        <v>186</v>
      </c>
      <c r="P193" s="384" t="s">
        <v>186</v>
      </c>
      <c r="Q193" s="384" t="s">
        <v>185</v>
      </c>
      <c r="R193" s="384" t="s">
        <v>185</v>
      </c>
      <c r="S193" s="384" t="s">
        <v>185</v>
      </c>
      <c r="T193" s="384" t="s">
        <v>186</v>
      </c>
      <c r="U193" s="384" t="s">
        <v>186</v>
      </c>
    </row>
    <row r="194" spans="1:21" s="14" customFormat="1" ht="16.5" customHeight="1" x14ac:dyDescent="0.25">
      <c r="A194" s="337" t="s">
        <v>58</v>
      </c>
      <c r="B194" s="336" t="s">
        <v>255</v>
      </c>
      <c r="C194" s="384" t="s">
        <v>186</v>
      </c>
      <c r="D194" s="384" t="s">
        <v>185</v>
      </c>
      <c r="E194" s="384" t="s">
        <v>186</v>
      </c>
      <c r="F194" s="384" t="s">
        <v>186</v>
      </c>
      <c r="G194" s="384" t="s">
        <v>186</v>
      </c>
      <c r="H194" s="384" t="s">
        <v>186</v>
      </c>
      <c r="I194" s="384" t="s">
        <v>186</v>
      </c>
      <c r="J194" s="387"/>
      <c r="K194" s="384" t="s">
        <v>186</v>
      </c>
      <c r="L194" s="384" t="s">
        <v>186</v>
      </c>
      <c r="M194" s="384" t="s">
        <v>186</v>
      </c>
      <c r="N194" s="384" t="s">
        <v>186</v>
      </c>
      <c r="O194" s="384" t="s">
        <v>186</v>
      </c>
      <c r="P194" s="384" t="s">
        <v>186</v>
      </c>
      <c r="Q194" s="384" t="s">
        <v>185</v>
      </c>
      <c r="R194" s="384" t="s">
        <v>185</v>
      </c>
      <c r="S194" s="384" t="s">
        <v>185</v>
      </c>
      <c r="T194" s="384" t="s">
        <v>185</v>
      </c>
      <c r="U194" s="384" t="s">
        <v>186</v>
      </c>
    </row>
    <row r="195" spans="1:21" s="14" customFormat="1" ht="16.5" customHeight="1" x14ac:dyDescent="0.25">
      <c r="A195" s="337" t="s">
        <v>58</v>
      </c>
      <c r="B195" s="336" t="s">
        <v>256</v>
      </c>
      <c r="C195" s="384" t="s">
        <v>186</v>
      </c>
      <c r="D195" s="384" t="s">
        <v>185</v>
      </c>
      <c r="E195" s="384" t="s">
        <v>186</v>
      </c>
      <c r="F195" s="384" t="s">
        <v>186</v>
      </c>
      <c r="G195" s="384" t="s">
        <v>186</v>
      </c>
      <c r="H195" s="384" t="s">
        <v>186</v>
      </c>
      <c r="I195" s="384" t="s">
        <v>186</v>
      </c>
      <c r="J195" s="387"/>
      <c r="K195" s="384" t="s">
        <v>186</v>
      </c>
      <c r="L195" s="384" t="s">
        <v>186</v>
      </c>
      <c r="M195" s="384" t="s">
        <v>186</v>
      </c>
      <c r="N195" s="384" t="s">
        <v>186</v>
      </c>
      <c r="O195" s="384" t="s">
        <v>185</v>
      </c>
      <c r="P195" s="384" t="s">
        <v>186</v>
      </c>
      <c r="Q195" s="384" t="s">
        <v>185</v>
      </c>
      <c r="R195" s="384" t="s">
        <v>185</v>
      </c>
      <c r="S195" s="384" t="s">
        <v>186</v>
      </c>
      <c r="T195" s="384" t="s">
        <v>186</v>
      </c>
      <c r="U195" s="384" t="s">
        <v>185</v>
      </c>
    </row>
    <row r="196" spans="1:21" s="14" customFormat="1" ht="16.5" customHeight="1" x14ac:dyDescent="0.25">
      <c r="A196" s="337" t="s">
        <v>58</v>
      </c>
      <c r="B196" s="336" t="s">
        <v>257</v>
      </c>
      <c r="C196" s="384" t="s">
        <v>186</v>
      </c>
      <c r="D196" s="384" t="s">
        <v>185</v>
      </c>
      <c r="E196" s="384" t="s">
        <v>186</v>
      </c>
      <c r="F196" s="384" t="s">
        <v>186</v>
      </c>
      <c r="G196" s="384" t="s">
        <v>186</v>
      </c>
      <c r="H196" s="384" t="s">
        <v>186</v>
      </c>
      <c r="I196" s="384" t="s">
        <v>186</v>
      </c>
      <c r="J196" s="387"/>
      <c r="K196" s="384" t="s">
        <v>186</v>
      </c>
      <c r="L196" s="384" t="s">
        <v>186</v>
      </c>
      <c r="M196" s="384" t="s">
        <v>186</v>
      </c>
      <c r="N196" s="384" t="s">
        <v>186</v>
      </c>
      <c r="O196" s="384" t="s">
        <v>186</v>
      </c>
      <c r="P196" s="384" t="s">
        <v>186</v>
      </c>
      <c r="Q196" s="384" t="s">
        <v>185</v>
      </c>
      <c r="R196" s="384" t="s">
        <v>185</v>
      </c>
      <c r="S196" s="384" t="s">
        <v>185</v>
      </c>
      <c r="T196" s="384" t="s">
        <v>186</v>
      </c>
      <c r="U196" s="384" t="s">
        <v>186</v>
      </c>
    </row>
    <row r="197" spans="1:21" s="14" customFormat="1" ht="16.5" customHeight="1" x14ac:dyDescent="0.25">
      <c r="A197" s="337" t="s">
        <v>58</v>
      </c>
      <c r="B197" s="336" t="s">
        <v>393</v>
      </c>
      <c r="C197" s="384" t="s">
        <v>186</v>
      </c>
      <c r="D197" s="384" t="s">
        <v>186</v>
      </c>
      <c r="E197" s="384" t="s">
        <v>186</v>
      </c>
      <c r="F197" s="384" t="s">
        <v>186</v>
      </c>
      <c r="G197" s="384" t="s">
        <v>186</v>
      </c>
      <c r="H197" s="384" t="s">
        <v>186</v>
      </c>
      <c r="I197" s="384" t="s">
        <v>186</v>
      </c>
      <c r="J197" s="387"/>
      <c r="K197" s="384" t="s">
        <v>186</v>
      </c>
      <c r="L197" s="384" t="s">
        <v>186</v>
      </c>
      <c r="M197" s="384" t="s">
        <v>186</v>
      </c>
      <c r="N197" s="384" t="s">
        <v>186</v>
      </c>
      <c r="O197" s="384" t="s">
        <v>186</v>
      </c>
      <c r="P197" s="384" t="s">
        <v>186</v>
      </c>
      <c r="Q197" s="384" t="s">
        <v>186</v>
      </c>
      <c r="R197" s="384" t="s">
        <v>186</v>
      </c>
      <c r="S197" s="384" t="s">
        <v>186</v>
      </c>
      <c r="T197" s="384" t="s">
        <v>186</v>
      </c>
      <c r="U197" s="384" t="s">
        <v>186</v>
      </c>
    </row>
    <row r="198" spans="1:21" s="14" customFormat="1" ht="16.5" customHeight="1" x14ac:dyDescent="0.25">
      <c r="A198" s="337" t="s">
        <v>58</v>
      </c>
      <c r="B198" s="336" t="s">
        <v>258</v>
      </c>
      <c r="C198" s="384" t="s">
        <v>186</v>
      </c>
      <c r="D198" s="384" t="s">
        <v>185</v>
      </c>
      <c r="E198" s="384" t="s">
        <v>186</v>
      </c>
      <c r="F198" s="384" t="s">
        <v>186</v>
      </c>
      <c r="G198" s="384" t="s">
        <v>186</v>
      </c>
      <c r="H198" s="384" t="s">
        <v>186</v>
      </c>
      <c r="I198" s="384" t="s">
        <v>186</v>
      </c>
      <c r="J198" s="387"/>
      <c r="K198" s="384" t="s">
        <v>186</v>
      </c>
      <c r="L198" s="384" t="s">
        <v>186</v>
      </c>
      <c r="M198" s="384" t="s">
        <v>186</v>
      </c>
      <c r="N198" s="384" t="s">
        <v>186</v>
      </c>
      <c r="O198" s="384" t="s">
        <v>186</v>
      </c>
      <c r="P198" s="384" t="s">
        <v>186</v>
      </c>
      <c r="Q198" s="384" t="s">
        <v>186</v>
      </c>
      <c r="R198" s="384" t="s">
        <v>186</v>
      </c>
      <c r="S198" s="384" t="s">
        <v>186</v>
      </c>
      <c r="T198" s="384" t="s">
        <v>186</v>
      </c>
      <c r="U198" s="384" t="s">
        <v>186</v>
      </c>
    </row>
    <row r="199" spans="1:21" s="14" customFormat="1" ht="16.5" customHeight="1" x14ac:dyDescent="0.25">
      <c r="A199" s="337" t="s">
        <v>58</v>
      </c>
      <c r="B199" s="336" t="s">
        <v>259</v>
      </c>
      <c r="C199" s="384" t="s">
        <v>186</v>
      </c>
      <c r="D199" s="384" t="s">
        <v>186</v>
      </c>
      <c r="E199" s="384" t="s">
        <v>186</v>
      </c>
      <c r="F199" s="384" t="s">
        <v>186</v>
      </c>
      <c r="G199" s="384" t="s">
        <v>186</v>
      </c>
      <c r="H199" s="384" t="s">
        <v>186</v>
      </c>
      <c r="I199" s="384" t="s">
        <v>186</v>
      </c>
      <c r="J199" s="387"/>
      <c r="K199" s="384" t="s">
        <v>186</v>
      </c>
      <c r="L199" s="384" t="s">
        <v>186</v>
      </c>
      <c r="M199" s="384" t="s">
        <v>186</v>
      </c>
      <c r="N199" s="384" t="s">
        <v>186</v>
      </c>
      <c r="O199" s="384" t="s">
        <v>186</v>
      </c>
      <c r="P199" s="384" t="s">
        <v>186</v>
      </c>
      <c r="Q199" s="384" t="s">
        <v>185</v>
      </c>
      <c r="R199" s="384" t="s">
        <v>185</v>
      </c>
      <c r="S199" s="384" t="s">
        <v>186</v>
      </c>
      <c r="T199" s="384" t="s">
        <v>186</v>
      </c>
      <c r="U199" s="384" t="s">
        <v>186</v>
      </c>
    </row>
    <row r="200" spans="1:21" s="14" customFormat="1" ht="16.5" customHeight="1" x14ac:dyDescent="0.25">
      <c r="A200" s="337" t="s">
        <v>58</v>
      </c>
      <c r="B200" s="336" t="s">
        <v>394</v>
      </c>
      <c r="C200" s="384" t="s">
        <v>186</v>
      </c>
      <c r="D200" s="384" t="s">
        <v>185</v>
      </c>
      <c r="E200" s="384" t="s">
        <v>186</v>
      </c>
      <c r="F200" s="384" t="s">
        <v>186</v>
      </c>
      <c r="G200" s="384" t="s">
        <v>186</v>
      </c>
      <c r="H200" s="384" t="s">
        <v>186</v>
      </c>
      <c r="I200" s="384" t="s">
        <v>186</v>
      </c>
      <c r="J200" s="387"/>
      <c r="K200" s="384" t="s">
        <v>186</v>
      </c>
      <c r="L200" s="384" t="s">
        <v>186</v>
      </c>
      <c r="M200" s="384" t="s">
        <v>186</v>
      </c>
      <c r="N200" s="384" t="s">
        <v>186</v>
      </c>
      <c r="O200" s="384" t="s">
        <v>186</v>
      </c>
      <c r="P200" s="384" t="s">
        <v>186</v>
      </c>
      <c r="Q200" s="384" t="s">
        <v>186</v>
      </c>
      <c r="R200" s="384" t="s">
        <v>186</v>
      </c>
      <c r="S200" s="384" t="s">
        <v>186</v>
      </c>
      <c r="T200" s="384" t="s">
        <v>186</v>
      </c>
      <c r="U200" s="384" t="s">
        <v>186</v>
      </c>
    </row>
    <row r="201" spans="1:21" s="14" customFormat="1" ht="16.5" customHeight="1" x14ac:dyDescent="0.25">
      <c r="A201" s="337" t="s">
        <v>58</v>
      </c>
      <c r="B201" s="336" t="s">
        <v>395</v>
      </c>
      <c r="C201" s="384" t="s">
        <v>186</v>
      </c>
      <c r="D201" s="384" t="s">
        <v>185</v>
      </c>
      <c r="E201" s="384" t="s">
        <v>186</v>
      </c>
      <c r="F201" s="384" t="s">
        <v>186</v>
      </c>
      <c r="G201" s="384" t="s">
        <v>186</v>
      </c>
      <c r="H201" s="384" t="s">
        <v>186</v>
      </c>
      <c r="I201" s="384" t="s">
        <v>186</v>
      </c>
      <c r="J201" s="387"/>
      <c r="K201" s="384" t="s">
        <v>186</v>
      </c>
      <c r="L201" s="384" t="s">
        <v>186</v>
      </c>
      <c r="M201" s="384" t="s">
        <v>186</v>
      </c>
      <c r="N201" s="384" t="s">
        <v>186</v>
      </c>
      <c r="O201" s="384" t="s">
        <v>186</v>
      </c>
      <c r="P201" s="384" t="s">
        <v>186</v>
      </c>
      <c r="Q201" s="384" t="s">
        <v>186</v>
      </c>
      <c r="R201" s="384" t="s">
        <v>186</v>
      </c>
      <c r="S201" s="384" t="s">
        <v>186</v>
      </c>
      <c r="T201" s="384" t="s">
        <v>186</v>
      </c>
      <c r="U201" s="384" t="s">
        <v>186</v>
      </c>
    </row>
    <row r="202" spans="1:21" s="14" customFormat="1" ht="16.5" customHeight="1" x14ac:dyDescent="0.25">
      <c r="A202" s="337" t="s">
        <v>58</v>
      </c>
      <c r="B202" s="336" t="s">
        <v>396</v>
      </c>
      <c r="C202" s="384" t="s">
        <v>186</v>
      </c>
      <c r="D202" s="384" t="s">
        <v>186</v>
      </c>
      <c r="E202" s="384" t="s">
        <v>186</v>
      </c>
      <c r="F202" s="384" t="s">
        <v>186</v>
      </c>
      <c r="G202" s="384" t="s">
        <v>186</v>
      </c>
      <c r="H202" s="384" t="s">
        <v>186</v>
      </c>
      <c r="I202" s="384" t="s">
        <v>186</v>
      </c>
      <c r="J202" s="387"/>
      <c r="K202" s="384" t="s">
        <v>186</v>
      </c>
      <c r="L202" s="384" t="s">
        <v>186</v>
      </c>
      <c r="M202" s="384" t="s">
        <v>186</v>
      </c>
      <c r="N202" s="384" t="s">
        <v>186</v>
      </c>
      <c r="O202" s="384" t="s">
        <v>186</v>
      </c>
      <c r="P202" s="384" t="s">
        <v>186</v>
      </c>
      <c r="Q202" s="384" t="s">
        <v>186</v>
      </c>
      <c r="R202" s="384" t="s">
        <v>186</v>
      </c>
      <c r="S202" s="384" t="s">
        <v>186</v>
      </c>
      <c r="T202" s="384" t="s">
        <v>186</v>
      </c>
      <c r="U202" s="384" t="s">
        <v>186</v>
      </c>
    </row>
    <row r="203" spans="1:21" s="14" customFormat="1" ht="16.5" customHeight="1" x14ac:dyDescent="0.25">
      <c r="A203" s="337" t="s">
        <v>58</v>
      </c>
      <c r="B203" s="336" t="s">
        <v>397</v>
      </c>
      <c r="C203" s="384" t="s">
        <v>186</v>
      </c>
      <c r="D203" s="384" t="s">
        <v>185</v>
      </c>
      <c r="E203" s="384" t="s">
        <v>186</v>
      </c>
      <c r="F203" s="384" t="s">
        <v>186</v>
      </c>
      <c r="G203" s="384" t="s">
        <v>186</v>
      </c>
      <c r="H203" s="384" t="s">
        <v>186</v>
      </c>
      <c r="I203" s="384" t="s">
        <v>186</v>
      </c>
      <c r="J203" s="387"/>
      <c r="K203" s="384" t="s">
        <v>186</v>
      </c>
      <c r="L203" s="384" t="s">
        <v>186</v>
      </c>
      <c r="M203" s="384" t="s">
        <v>186</v>
      </c>
      <c r="N203" s="384" t="s">
        <v>185</v>
      </c>
      <c r="O203" s="384" t="s">
        <v>186</v>
      </c>
      <c r="P203" s="384" t="s">
        <v>186</v>
      </c>
      <c r="Q203" s="384" t="s">
        <v>186</v>
      </c>
      <c r="R203" s="384" t="s">
        <v>185</v>
      </c>
      <c r="S203" s="384" t="s">
        <v>186</v>
      </c>
      <c r="T203" s="384" t="s">
        <v>186</v>
      </c>
      <c r="U203" s="384" t="s">
        <v>186</v>
      </c>
    </row>
    <row r="204" spans="1:21" s="14" customFormat="1" ht="16.5" customHeight="1" x14ac:dyDescent="0.25">
      <c r="A204" s="337" t="s">
        <v>58</v>
      </c>
      <c r="B204" s="336" t="s">
        <v>398</v>
      </c>
      <c r="C204" s="384" t="s">
        <v>186</v>
      </c>
      <c r="D204" s="384" t="s">
        <v>185</v>
      </c>
      <c r="E204" s="384" t="s">
        <v>186</v>
      </c>
      <c r="F204" s="384" t="s">
        <v>186</v>
      </c>
      <c r="G204" s="384" t="s">
        <v>186</v>
      </c>
      <c r="H204" s="384" t="s">
        <v>186</v>
      </c>
      <c r="I204" s="384" t="s">
        <v>186</v>
      </c>
      <c r="J204" s="387"/>
      <c r="K204" s="384" t="s">
        <v>186</v>
      </c>
      <c r="L204" s="384" t="s">
        <v>186</v>
      </c>
      <c r="M204" s="384" t="s">
        <v>186</v>
      </c>
      <c r="N204" s="384" t="s">
        <v>185</v>
      </c>
      <c r="O204" s="384" t="s">
        <v>186</v>
      </c>
      <c r="P204" s="384" t="s">
        <v>186</v>
      </c>
      <c r="Q204" s="384" t="s">
        <v>186</v>
      </c>
      <c r="R204" s="384" t="s">
        <v>186</v>
      </c>
      <c r="S204" s="384" t="s">
        <v>186</v>
      </c>
      <c r="T204" s="384" t="s">
        <v>186</v>
      </c>
      <c r="U204" s="384" t="s">
        <v>186</v>
      </c>
    </row>
    <row r="205" spans="1:21" s="14" customFormat="1" ht="16.5" customHeight="1" x14ac:dyDescent="0.25">
      <c r="A205" s="337" t="s">
        <v>58</v>
      </c>
      <c r="B205" s="336" t="s">
        <v>260</v>
      </c>
      <c r="C205" s="384" t="s">
        <v>186</v>
      </c>
      <c r="D205" s="384" t="s">
        <v>185</v>
      </c>
      <c r="E205" s="384" t="s">
        <v>186</v>
      </c>
      <c r="F205" s="384" t="s">
        <v>186</v>
      </c>
      <c r="G205" s="384" t="s">
        <v>186</v>
      </c>
      <c r="H205" s="384" t="s">
        <v>186</v>
      </c>
      <c r="I205" s="384" t="s">
        <v>186</v>
      </c>
      <c r="J205" s="387"/>
      <c r="K205" s="384" t="s">
        <v>186</v>
      </c>
      <c r="L205" s="384" t="s">
        <v>186</v>
      </c>
      <c r="M205" s="384" t="s">
        <v>186</v>
      </c>
      <c r="N205" s="384" t="s">
        <v>186</v>
      </c>
      <c r="O205" s="384" t="s">
        <v>186</v>
      </c>
      <c r="P205" s="384" t="s">
        <v>186</v>
      </c>
      <c r="Q205" s="384" t="s">
        <v>186</v>
      </c>
      <c r="R205" s="384" t="s">
        <v>186</v>
      </c>
      <c r="S205" s="384" t="s">
        <v>186</v>
      </c>
      <c r="T205" s="384" t="s">
        <v>186</v>
      </c>
      <c r="U205" s="384" t="s">
        <v>186</v>
      </c>
    </row>
    <row r="206" spans="1:21" s="14" customFormat="1" ht="16.5" customHeight="1" x14ac:dyDescent="0.25">
      <c r="A206" s="337" t="s">
        <v>58</v>
      </c>
      <c r="B206" s="336" t="s">
        <v>261</v>
      </c>
      <c r="C206" s="384" t="s">
        <v>186</v>
      </c>
      <c r="D206" s="384" t="s">
        <v>185</v>
      </c>
      <c r="E206" s="384" t="s">
        <v>186</v>
      </c>
      <c r="F206" s="384" t="s">
        <v>186</v>
      </c>
      <c r="G206" s="384" t="s">
        <v>186</v>
      </c>
      <c r="H206" s="384" t="s">
        <v>186</v>
      </c>
      <c r="I206" s="384" t="s">
        <v>186</v>
      </c>
      <c r="J206" s="387"/>
      <c r="K206" s="384" t="s">
        <v>186</v>
      </c>
      <c r="L206" s="384" t="s">
        <v>186</v>
      </c>
      <c r="M206" s="384" t="s">
        <v>186</v>
      </c>
      <c r="N206" s="384" t="s">
        <v>186</v>
      </c>
      <c r="O206" s="384" t="s">
        <v>186</v>
      </c>
      <c r="P206" s="384" t="s">
        <v>186</v>
      </c>
      <c r="Q206" s="384" t="s">
        <v>185</v>
      </c>
      <c r="R206" s="384" t="s">
        <v>185</v>
      </c>
      <c r="S206" s="384" t="s">
        <v>185</v>
      </c>
      <c r="T206" s="384" t="s">
        <v>186</v>
      </c>
      <c r="U206" s="384" t="s">
        <v>186</v>
      </c>
    </row>
    <row r="207" spans="1:21" s="14" customFormat="1" ht="16.5" customHeight="1" x14ac:dyDescent="0.25">
      <c r="A207" s="337" t="s">
        <v>58</v>
      </c>
      <c r="B207" s="336" t="s">
        <v>262</v>
      </c>
      <c r="C207" s="384" t="s">
        <v>186</v>
      </c>
      <c r="D207" s="384" t="s">
        <v>185</v>
      </c>
      <c r="E207" s="384" t="s">
        <v>186</v>
      </c>
      <c r="F207" s="384" t="s">
        <v>186</v>
      </c>
      <c r="G207" s="384" t="s">
        <v>186</v>
      </c>
      <c r="H207" s="384" t="s">
        <v>186</v>
      </c>
      <c r="I207" s="384" t="s">
        <v>186</v>
      </c>
      <c r="J207" s="387"/>
      <c r="K207" s="384" t="s">
        <v>186</v>
      </c>
      <c r="L207" s="384" t="s">
        <v>186</v>
      </c>
      <c r="M207" s="384" t="s">
        <v>186</v>
      </c>
      <c r="N207" s="384" t="s">
        <v>186</v>
      </c>
      <c r="O207" s="384" t="s">
        <v>186</v>
      </c>
      <c r="P207" s="384" t="s">
        <v>186</v>
      </c>
      <c r="Q207" s="384" t="s">
        <v>186</v>
      </c>
      <c r="R207" s="384" t="s">
        <v>186</v>
      </c>
      <c r="S207" s="384" t="s">
        <v>186</v>
      </c>
      <c r="T207" s="384" t="s">
        <v>186</v>
      </c>
      <c r="U207" s="384" t="s">
        <v>186</v>
      </c>
    </row>
    <row r="208" spans="1:21" s="14" customFormat="1" ht="16.5" customHeight="1" x14ac:dyDescent="0.25">
      <c r="A208" s="337" t="s">
        <v>58</v>
      </c>
      <c r="B208" s="336" t="s">
        <v>399</v>
      </c>
      <c r="C208" s="384" t="s">
        <v>186</v>
      </c>
      <c r="D208" s="384" t="s">
        <v>185</v>
      </c>
      <c r="E208" s="384" t="s">
        <v>186</v>
      </c>
      <c r="F208" s="384" t="s">
        <v>186</v>
      </c>
      <c r="G208" s="384" t="s">
        <v>186</v>
      </c>
      <c r="H208" s="384" t="s">
        <v>186</v>
      </c>
      <c r="I208" s="384" t="s">
        <v>186</v>
      </c>
      <c r="J208" s="387"/>
      <c r="K208" s="384" t="s">
        <v>186</v>
      </c>
      <c r="L208" s="384" t="s">
        <v>186</v>
      </c>
      <c r="M208" s="384" t="s">
        <v>186</v>
      </c>
      <c r="N208" s="384" t="s">
        <v>186</v>
      </c>
      <c r="O208" s="384" t="s">
        <v>186</v>
      </c>
      <c r="P208" s="384" t="s">
        <v>186</v>
      </c>
      <c r="Q208" s="384" t="s">
        <v>186</v>
      </c>
      <c r="R208" s="384" t="s">
        <v>186</v>
      </c>
      <c r="S208" s="384" t="s">
        <v>185</v>
      </c>
      <c r="T208" s="384" t="s">
        <v>185</v>
      </c>
      <c r="U208" s="384" t="s">
        <v>185</v>
      </c>
    </row>
    <row r="209" spans="1:21" s="14" customFormat="1" ht="16.5" customHeight="1" x14ac:dyDescent="0.25">
      <c r="A209" s="337" t="s">
        <v>58</v>
      </c>
      <c r="B209" s="336" t="s">
        <v>400</v>
      </c>
      <c r="C209" s="384" t="s">
        <v>186</v>
      </c>
      <c r="D209" s="384" t="s">
        <v>186</v>
      </c>
      <c r="E209" s="384" t="s">
        <v>186</v>
      </c>
      <c r="F209" s="384" t="s">
        <v>186</v>
      </c>
      <c r="G209" s="384" t="s">
        <v>186</v>
      </c>
      <c r="H209" s="384" t="s">
        <v>186</v>
      </c>
      <c r="I209" s="384" t="s">
        <v>186</v>
      </c>
      <c r="J209" s="387"/>
      <c r="K209" s="384" t="s">
        <v>186</v>
      </c>
      <c r="L209" s="384" t="s">
        <v>186</v>
      </c>
      <c r="M209" s="384" t="s">
        <v>186</v>
      </c>
      <c r="N209" s="384" t="s">
        <v>186</v>
      </c>
      <c r="O209" s="384" t="s">
        <v>186</v>
      </c>
      <c r="P209" s="384" t="s">
        <v>186</v>
      </c>
      <c r="Q209" s="384" t="s">
        <v>186</v>
      </c>
      <c r="R209" s="384" t="s">
        <v>186</v>
      </c>
      <c r="S209" s="384" t="s">
        <v>185</v>
      </c>
      <c r="T209" s="384" t="s">
        <v>186</v>
      </c>
      <c r="U209" s="384" t="s">
        <v>186</v>
      </c>
    </row>
    <row r="210" spans="1:21" s="14" customFormat="1" ht="16.5" customHeight="1" x14ac:dyDescent="0.25">
      <c r="A210" s="337" t="s">
        <v>59</v>
      </c>
      <c r="B210" s="336" t="s">
        <v>263</v>
      </c>
      <c r="C210" s="384" t="s">
        <v>186</v>
      </c>
      <c r="D210" s="384" t="s">
        <v>186</v>
      </c>
      <c r="E210" s="384" t="s">
        <v>186</v>
      </c>
      <c r="F210" s="384" t="s">
        <v>186</v>
      </c>
      <c r="G210" s="384" t="s">
        <v>186</v>
      </c>
      <c r="H210" s="384" t="s">
        <v>186</v>
      </c>
      <c r="I210" s="384" t="s">
        <v>186</v>
      </c>
      <c r="J210" s="387"/>
      <c r="K210" s="384" t="s">
        <v>186</v>
      </c>
      <c r="L210" s="384" t="s">
        <v>186</v>
      </c>
      <c r="M210" s="384" t="s">
        <v>186</v>
      </c>
      <c r="N210" s="384" t="s">
        <v>185</v>
      </c>
      <c r="O210" s="384" t="s">
        <v>186</v>
      </c>
      <c r="P210" s="384" t="s">
        <v>186</v>
      </c>
      <c r="Q210" s="384" t="s">
        <v>186</v>
      </c>
      <c r="R210" s="384" t="s">
        <v>185</v>
      </c>
      <c r="S210" s="384" t="s">
        <v>186</v>
      </c>
      <c r="T210" s="384" t="s">
        <v>186</v>
      </c>
      <c r="U210" s="384" t="s">
        <v>186</v>
      </c>
    </row>
    <row r="211" spans="1:21" s="14" customFormat="1" ht="16.5" customHeight="1" x14ac:dyDescent="0.25">
      <c r="A211" s="337" t="s">
        <v>61</v>
      </c>
      <c r="B211" s="336" t="s">
        <v>401</v>
      </c>
      <c r="C211" s="384" t="s">
        <v>186</v>
      </c>
      <c r="D211" s="384" t="s">
        <v>186</v>
      </c>
      <c r="E211" s="384" t="s">
        <v>186</v>
      </c>
      <c r="F211" s="384" t="s">
        <v>186</v>
      </c>
      <c r="G211" s="384" t="s">
        <v>186</v>
      </c>
      <c r="H211" s="384" t="s">
        <v>186</v>
      </c>
      <c r="I211" s="384" t="s">
        <v>186</v>
      </c>
      <c r="J211" s="387"/>
      <c r="K211" s="384" t="s">
        <v>186</v>
      </c>
      <c r="L211" s="384" t="s">
        <v>186</v>
      </c>
      <c r="M211" s="384" t="s">
        <v>186</v>
      </c>
      <c r="N211" s="384" t="s">
        <v>186</v>
      </c>
      <c r="O211" s="384" t="s">
        <v>186</v>
      </c>
      <c r="P211" s="384" t="s">
        <v>186</v>
      </c>
      <c r="Q211" s="384" t="s">
        <v>186</v>
      </c>
      <c r="R211" s="384" t="s">
        <v>186</v>
      </c>
      <c r="S211" s="384" t="s">
        <v>186</v>
      </c>
      <c r="T211" s="384" t="s">
        <v>186</v>
      </c>
      <c r="U211" s="384" t="s">
        <v>186</v>
      </c>
    </row>
    <row r="212" spans="1:21" s="14" customFormat="1" ht="16.5" customHeight="1" x14ac:dyDescent="0.25">
      <c r="A212" s="337" t="s">
        <v>61</v>
      </c>
      <c r="B212" s="336" t="s">
        <v>655</v>
      </c>
      <c r="C212" s="384" t="s">
        <v>186</v>
      </c>
      <c r="D212" s="384" t="s">
        <v>185</v>
      </c>
      <c r="E212" s="384" t="s">
        <v>186</v>
      </c>
      <c r="F212" s="384" t="s">
        <v>186</v>
      </c>
      <c r="G212" s="384" t="s">
        <v>186</v>
      </c>
      <c r="H212" s="384" t="s">
        <v>186</v>
      </c>
      <c r="I212" s="384" t="s">
        <v>186</v>
      </c>
      <c r="J212" s="387"/>
      <c r="K212" s="384" t="s">
        <v>186</v>
      </c>
      <c r="L212" s="384" t="s">
        <v>186</v>
      </c>
      <c r="M212" s="384" t="s">
        <v>186</v>
      </c>
      <c r="N212" s="384" t="s">
        <v>186</v>
      </c>
      <c r="O212" s="384" t="s">
        <v>186</v>
      </c>
      <c r="P212" s="384" t="s">
        <v>186</v>
      </c>
      <c r="Q212" s="384" t="s">
        <v>186</v>
      </c>
      <c r="R212" s="384" t="s">
        <v>186</v>
      </c>
      <c r="S212" s="384" t="s">
        <v>186</v>
      </c>
      <c r="T212" s="384" t="s">
        <v>186</v>
      </c>
      <c r="U212" s="384" t="s">
        <v>186</v>
      </c>
    </row>
    <row r="213" spans="1:21" s="14" customFormat="1" ht="16.5" customHeight="1" x14ac:dyDescent="0.25">
      <c r="A213" s="337" t="s">
        <v>61</v>
      </c>
      <c r="B213" s="336" t="s">
        <v>215</v>
      </c>
      <c r="C213" s="384" t="s">
        <v>186</v>
      </c>
      <c r="D213" s="384" t="s">
        <v>185</v>
      </c>
      <c r="E213" s="384" t="s">
        <v>186</v>
      </c>
      <c r="F213" s="384" t="s">
        <v>186</v>
      </c>
      <c r="G213" s="384" t="s">
        <v>186</v>
      </c>
      <c r="H213" s="384" t="s">
        <v>186</v>
      </c>
      <c r="I213" s="384" t="s">
        <v>186</v>
      </c>
      <c r="J213" s="387"/>
      <c r="K213" s="384" t="s">
        <v>186</v>
      </c>
      <c r="L213" s="384" t="s">
        <v>186</v>
      </c>
      <c r="M213" s="384" t="s">
        <v>186</v>
      </c>
      <c r="N213" s="384" t="s">
        <v>186</v>
      </c>
      <c r="O213" s="384" t="s">
        <v>186</v>
      </c>
      <c r="P213" s="384" t="s">
        <v>186</v>
      </c>
      <c r="Q213" s="384" t="s">
        <v>185</v>
      </c>
      <c r="R213" s="384" t="s">
        <v>185</v>
      </c>
      <c r="S213" s="384" t="s">
        <v>186</v>
      </c>
      <c r="T213" s="384" t="s">
        <v>186</v>
      </c>
      <c r="U213" s="384" t="s">
        <v>186</v>
      </c>
    </row>
    <row r="214" spans="1:21" s="14" customFormat="1" ht="16.5" customHeight="1" x14ac:dyDescent="0.25">
      <c r="A214" s="337" t="s">
        <v>61</v>
      </c>
      <c r="B214" s="336" t="s">
        <v>402</v>
      </c>
      <c r="C214" s="384" t="s">
        <v>186</v>
      </c>
      <c r="D214" s="384" t="s">
        <v>185</v>
      </c>
      <c r="E214" s="384" t="s">
        <v>186</v>
      </c>
      <c r="F214" s="384" t="s">
        <v>186</v>
      </c>
      <c r="G214" s="384" t="s">
        <v>186</v>
      </c>
      <c r="H214" s="384" t="s">
        <v>186</v>
      </c>
      <c r="I214" s="384" t="s">
        <v>186</v>
      </c>
      <c r="J214" s="387"/>
      <c r="K214" s="384" t="s">
        <v>186</v>
      </c>
      <c r="L214" s="384" t="s">
        <v>186</v>
      </c>
      <c r="M214" s="384" t="s">
        <v>186</v>
      </c>
      <c r="N214" s="384" t="s">
        <v>186</v>
      </c>
      <c r="O214" s="384" t="s">
        <v>186</v>
      </c>
      <c r="P214" s="384" t="s">
        <v>186</v>
      </c>
      <c r="Q214" s="384" t="s">
        <v>185</v>
      </c>
      <c r="R214" s="384" t="s">
        <v>185</v>
      </c>
      <c r="S214" s="384" t="s">
        <v>186</v>
      </c>
      <c r="T214" s="384" t="s">
        <v>186</v>
      </c>
      <c r="U214" s="384" t="s">
        <v>186</v>
      </c>
    </row>
    <row r="215" spans="1:21" s="14" customFormat="1" ht="16.5" customHeight="1" x14ac:dyDescent="0.25">
      <c r="A215" s="337" t="s">
        <v>63</v>
      </c>
      <c r="B215" s="336" t="s">
        <v>403</v>
      </c>
      <c r="C215" s="384" t="s">
        <v>186</v>
      </c>
      <c r="D215" s="384" t="s">
        <v>185</v>
      </c>
      <c r="E215" s="384" t="s">
        <v>186</v>
      </c>
      <c r="F215" s="384" t="s">
        <v>186</v>
      </c>
      <c r="G215" s="384" t="s">
        <v>186</v>
      </c>
      <c r="H215" s="384" t="s">
        <v>186</v>
      </c>
      <c r="I215" s="384" t="s">
        <v>186</v>
      </c>
      <c r="J215" s="387"/>
      <c r="K215" s="384" t="s">
        <v>186</v>
      </c>
      <c r="L215" s="384" t="s">
        <v>186</v>
      </c>
      <c r="M215" s="384" t="s">
        <v>186</v>
      </c>
      <c r="N215" s="384" t="s">
        <v>186</v>
      </c>
      <c r="O215" s="384" t="s">
        <v>186</v>
      </c>
      <c r="P215" s="384" t="s">
        <v>186</v>
      </c>
      <c r="Q215" s="384" t="s">
        <v>186</v>
      </c>
      <c r="R215" s="384" t="s">
        <v>186</v>
      </c>
      <c r="S215" s="384" t="s">
        <v>186</v>
      </c>
      <c r="T215" s="384" t="s">
        <v>186</v>
      </c>
      <c r="U215" s="384" t="s">
        <v>186</v>
      </c>
    </row>
    <row r="216" spans="1:21" s="14" customFormat="1" ht="16.5" customHeight="1" x14ac:dyDescent="0.25">
      <c r="A216" s="337" t="s">
        <v>63</v>
      </c>
      <c r="B216" s="336" t="s">
        <v>404</v>
      </c>
      <c r="C216" s="384" t="s">
        <v>186</v>
      </c>
      <c r="D216" s="384" t="s">
        <v>185</v>
      </c>
      <c r="E216" s="384" t="s">
        <v>186</v>
      </c>
      <c r="F216" s="384" t="s">
        <v>186</v>
      </c>
      <c r="G216" s="384" t="s">
        <v>186</v>
      </c>
      <c r="H216" s="384" t="s">
        <v>186</v>
      </c>
      <c r="I216" s="384" t="s">
        <v>186</v>
      </c>
      <c r="J216" s="387"/>
      <c r="K216" s="384" t="s">
        <v>186</v>
      </c>
      <c r="L216" s="384" t="s">
        <v>186</v>
      </c>
      <c r="M216" s="384" t="s">
        <v>186</v>
      </c>
      <c r="N216" s="384" t="s">
        <v>186</v>
      </c>
      <c r="O216" s="384" t="s">
        <v>185</v>
      </c>
      <c r="P216" s="384" t="s">
        <v>186</v>
      </c>
      <c r="Q216" s="384" t="s">
        <v>185</v>
      </c>
      <c r="R216" s="384" t="s">
        <v>185</v>
      </c>
      <c r="S216" s="384" t="s">
        <v>185</v>
      </c>
      <c r="T216" s="384" t="s">
        <v>186</v>
      </c>
      <c r="U216" s="384" t="s">
        <v>186</v>
      </c>
    </row>
    <row r="217" spans="1:21" s="14" customFormat="1" ht="16.5" customHeight="1" x14ac:dyDescent="0.25">
      <c r="A217" s="337" t="s">
        <v>63</v>
      </c>
      <c r="B217" s="336" t="s">
        <v>405</v>
      </c>
      <c r="C217" s="384" t="s">
        <v>186</v>
      </c>
      <c r="D217" s="384" t="s">
        <v>185</v>
      </c>
      <c r="E217" s="384" t="s">
        <v>186</v>
      </c>
      <c r="F217" s="384" t="s">
        <v>186</v>
      </c>
      <c r="G217" s="384" t="s">
        <v>186</v>
      </c>
      <c r="H217" s="384" t="s">
        <v>186</v>
      </c>
      <c r="I217" s="384" t="s">
        <v>186</v>
      </c>
      <c r="J217" s="387"/>
      <c r="K217" s="384" t="s">
        <v>186</v>
      </c>
      <c r="L217" s="384" t="s">
        <v>186</v>
      </c>
      <c r="M217" s="384" t="s">
        <v>186</v>
      </c>
      <c r="N217" s="384" t="s">
        <v>186</v>
      </c>
      <c r="O217" s="384" t="s">
        <v>186</v>
      </c>
      <c r="P217" s="384" t="s">
        <v>186</v>
      </c>
      <c r="Q217" s="384" t="s">
        <v>186</v>
      </c>
      <c r="R217" s="384" t="s">
        <v>186</v>
      </c>
      <c r="S217" s="384" t="s">
        <v>186</v>
      </c>
      <c r="T217" s="384" t="s">
        <v>185</v>
      </c>
      <c r="U217" s="384" t="s">
        <v>186</v>
      </c>
    </row>
    <row r="218" spans="1:21" s="14" customFormat="1" ht="16.5" customHeight="1" x14ac:dyDescent="0.25">
      <c r="A218" s="337" t="s">
        <v>63</v>
      </c>
      <c r="B218" s="336" t="s">
        <v>264</v>
      </c>
      <c r="C218" s="384" t="s">
        <v>186</v>
      </c>
      <c r="D218" s="384" t="s">
        <v>185</v>
      </c>
      <c r="E218" s="384" t="s">
        <v>186</v>
      </c>
      <c r="F218" s="384" t="s">
        <v>186</v>
      </c>
      <c r="G218" s="384" t="s">
        <v>186</v>
      </c>
      <c r="H218" s="384" t="s">
        <v>186</v>
      </c>
      <c r="I218" s="384" t="s">
        <v>186</v>
      </c>
      <c r="J218" s="387"/>
      <c r="K218" s="384" t="s">
        <v>186</v>
      </c>
      <c r="L218" s="384" t="s">
        <v>186</v>
      </c>
      <c r="M218" s="384" t="s">
        <v>186</v>
      </c>
      <c r="N218" s="384" t="s">
        <v>186</v>
      </c>
      <c r="O218" s="384" t="s">
        <v>186</v>
      </c>
      <c r="P218" s="384" t="s">
        <v>186</v>
      </c>
      <c r="Q218" s="384" t="s">
        <v>186</v>
      </c>
      <c r="R218" s="384" t="s">
        <v>186</v>
      </c>
      <c r="S218" s="384" t="s">
        <v>185</v>
      </c>
      <c r="T218" s="384" t="s">
        <v>186</v>
      </c>
      <c r="U218" s="384" t="s">
        <v>186</v>
      </c>
    </row>
    <row r="219" spans="1:21" s="14" customFormat="1" ht="16.5" customHeight="1" x14ac:dyDescent="0.25">
      <c r="A219" s="337" t="s">
        <v>63</v>
      </c>
      <c r="B219" s="336" t="s">
        <v>406</v>
      </c>
      <c r="C219" s="384" t="s">
        <v>186</v>
      </c>
      <c r="D219" s="384" t="s">
        <v>185</v>
      </c>
      <c r="E219" s="384" t="s">
        <v>186</v>
      </c>
      <c r="F219" s="384" t="s">
        <v>186</v>
      </c>
      <c r="G219" s="384" t="s">
        <v>186</v>
      </c>
      <c r="H219" s="384" t="s">
        <v>186</v>
      </c>
      <c r="I219" s="384" t="s">
        <v>186</v>
      </c>
      <c r="J219" s="387"/>
      <c r="K219" s="384" t="s">
        <v>185</v>
      </c>
      <c r="L219" s="384" t="s">
        <v>186</v>
      </c>
      <c r="M219" s="384" t="s">
        <v>186</v>
      </c>
      <c r="N219" s="384" t="s">
        <v>185</v>
      </c>
      <c r="O219" s="384" t="s">
        <v>186</v>
      </c>
      <c r="P219" s="384" t="s">
        <v>186</v>
      </c>
      <c r="Q219" s="384" t="s">
        <v>185</v>
      </c>
      <c r="R219" s="384" t="s">
        <v>186</v>
      </c>
      <c r="S219" s="384" t="s">
        <v>185</v>
      </c>
      <c r="T219" s="384" t="s">
        <v>185</v>
      </c>
      <c r="U219" s="384" t="s">
        <v>186</v>
      </c>
    </row>
    <row r="220" spans="1:21" s="14" customFormat="1" ht="16.5" customHeight="1" x14ac:dyDescent="0.25">
      <c r="A220" s="337" t="s">
        <v>65</v>
      </c>
      <c r="B220" s="336" t="s">
        <v>407</v>
      </c>
      <c r="C220" s="384" t="s">
        <v>186</v>
      </c>
      <c r="D220" s="384" t="s">
        <v>186</v>
      </c>
      <c r="E220" s="384" t="s">
        <v>186</v>
      </c>
      <c r="F220" s="384" t="s">
        <v>186</v>
      </c>
      <c r="G220" s="384" t="s">
        <v>186</v>
      </c>
      <c r="H220" s="384" t="s">
        <v>186</v>
      </c>
      <c r="I220" s="384" t="s">
        <v>186</v>
      </c>
      <c r="J220" s="387"/>
      <c r="K220" s="384" t="s">
        <v>186</v>
      </c>
      <c r="L220" s="384" t="s">
        <v>186</v>
      </c>
      <c r="M220" s="384" t="s">
        <v>186</v>
      </c>
      <c r="N220" s="384" t="s">
        <v>186</v>
      </c>
      <c r="O220" s="384" t="s">
        <v>186</v>
      </c>
      <c r="P220" s="384" t="s">
        <v>186</v>
      </c>
      <c r="Q220" s="384" t="s">
        <v>186</v>
      </c>
      <c r="R220" s="384" t="s">
        <v>186</v>
      </c>
      <c r="S220" s="384" t="s">
        <v>186</v>
      </c>
      <c r="T220" s="384" t="s">
        <v>186</v>
      </c>
      <c r="U220" s="384" t="s">
        <v>186</v>
      </c>
    </row>
    <row r="221" spans="1:21" s="14" customFormat="1" ht="16.5" customHeight="1" x14ac:dyDescent="0.25">
      <c r="A221" s="337" t="s">
        <v>65</v>
      </c>
      <c r="B221" s="336" t="s">
        <v>408</v>
      </c>
      <c r="C221" s="384" t="s">
        <v>186</v>
      </c>
      <c r="D221" s="384" t="s">
        <v>185</v>
      </c>
      <c r="E221" s="384" t="s">
        <v>186</v>
      </c>
      <c r="F221" s="384" t="s">
        <v>186</v>
      </c>
      <c r="G221" s="384" t="s">
        <v>186</v>
      </c>
      <c r="H221" s="384" t="s">
        <v>186</v>
      </c>
      <c r="I221" s="384" t="s">
        <v>186</v>
      </c>
      <c r="J221" s="387"/>
      <c r="K221" s="384" t="s">
        <v>186</v>
      </c>
      <c r="L221" s="384" t="s">
        <v>186</v>
      </c>
      <c r="M221" s="384" t="s">
        <v>186</v>
      </c>
      <c r="N221" s="384" t="s">
        <v>186</v>
      </c>
      <c r="O221" s="384" t="s">
        <v>186</v>
      </c>
      <c r="P221" s="384" t="s">
        <v>186</v>
      </c>
      <c r="Q221" s="384" t="s">
        <v>185</v>
      </c>
      <c r="R221" s="384" t="s">
        <v>185</v>
      </c>
      <c r="S221" s="384" t="s">
        <v>185</v>
      </c>
      <c r="T221" s="384" t="s">
        <v>186</v>
      </c>
      <c r="U221" s="384" t="s">
        <v>186</v>
      </c>
    </row>
    <row r="222" spans="1:21" s="14" customFormat="1" ht="16.5" customHeight="1" x14ac:dyDescent="0.25">
      <c r="A222" s="337" t="s">
        <v>65</v>
      </c>
      <c r="B222" s="336" t="s">
        <v>409</v>
      </c>
      <c r="C222" s="384" t="s">
        <v>186</v>
      </c>
      <c r="D222" s="384" t="s">
        <v>186</v>
      </c>
      <c r="E222" s="384" t="s">
        <v>186</v>
      </c>
      <c r="F222" s="384" t="s">
        <v>186</v>
      </c>
      <c r="G222" s="384" t="s">
        <v>186</v>
      </c>
      <c r="H222" s="384" t="s">
        <v>186</v>
      </c>
      <c r="I222" s="384" t="s">
        <v>186</v>
      </c>
      <c r="J222" s="387"/>
      <c r="K222" s="384" t="s">
        <v>186</v>
      </c>
      <c r="L222" s="384" t="s">
        <v>186</v>
      </c>
      <c r="M222" s="384" t="s">
        <v>186</v>
      </c>
      <c r="N222" s="384" t="s">
        <v>186</v>
      </c>
      <c r="O222" s="384" t="s">
        <v>186</v>
      </c>
      <c r="P222" s="384" t="s">
        <v>186</v>
      </c>
      <c r="Q222" s="384" t="s">
        <v>186</v>
      </c>
      <c r="R222" s="384" t="s">
        <v>186</v>
      </c>
      <c r="S222" s="384" t="s">
        <v>185</v>
      </c>
      <c r="T222" s="384" t="s">
        <v>185</v>
      </c>
      <c r="U222" s="384" t="s">
        <v>185</v>
      </c>
    </row>
    <row r="223" spans="1:21" s="14" customFormat="1" ht="16.5" customHeight="1" x14ac:dyDescent="0.25">
      <c r="A223" s="337" t="s">
        <v>65</v>
      </c>
      <c r="B223" s="336" t="s">
        <v>265</v>
      </c>
      <c r="C223" s="384" t="s">
        <v>186</v>
      </c>
      <c r="D223" s="384" t="s">
        <v>185</v>
      </c>
      <c r="E223" s="384" t="s">
        <v>186</v>
      </c>
      <c r="F223" s="384" t="s">
        <v>186</v>
      </c>
      <c r="G223" s="384" t="s">
        <v>186</v>
      </c>
      <c r="H223" s="384" t="s">
        <v>186</v>
      </c>
      <c r="I223" s="384" t="s">
        <v>186</v>
      </c>
      <c r="J223" s="387"/>
      <c r="K223" s="384" t="s">
        <v>185</v>
      </c>
      <c r="L223" s="384" t="s">
        <v>186</v>
      </c>
      <c r="M223" s="384" t="s">
        <v>186</v>
      </c>
      <c r="N223" s="384" t="s">
        <v>185</v>
      </c>
      <c r="O223" s="384" t="s">
        <v>185</v>
      </c>
      <c r="P223" s="384" t="s">
        <v>185</v>
      </c>
      <c r="Q223" s="384" t="s">
        <v>185</v>
      </c>
      <c r="R223" s="384" t="s">
        <v>186</v>
      </c>
      <c r="S223" s="384" t="s">
        <v>185</v>
      </c>
      <c r="T223" s="384" t="s">
        <v>185</v>
      </c>
      <c r="U223" s="384" t="s">
        <v>186</v>
      </c>
    </row>
    <row r="224" spans="1:21" s="14" customFormat="1" ht="16.5" customHeight="1" x14ac:dyDescent="0.25">
      <c r="A224" s="337" t="s">
        <v>65</v>
      </c>
      <c r="B224" s="336" t="s">
        <v>410</v>
      </c>
      <c r="C224" s="384" t="s">
        <v>186</v>
      </c>
      <c r="D224" s="384" t="s">
        <v>186</v>
      </c>
      <c r="E224" s="384" t="s">
        <v>186</v>
      </c>
      <c r="F224" s="384" t="s">
        <v>186</v>
      </c>
      <c r="G224" s="384" t="s">
        <v>186</v>
      </c>
      <c r="H224" s="384" t="s">
        <v>186</v>
      </c>
      <c r="I224" s="384" t="s">
        <v>186</v>
      </c>
      <c r="J224" s="387"/>
      <c r="K224" s="384" t="s">
        <v>185</v>
      </c>
      <c r="L224" s="384" t="s">
        <v>185</v>
      </c>
      <c r="M224" s="384" t="s">
        <v>186</v>
      </c>
      <c r="N224" s="384" t="s">
        <v>186</v>
      </c>
      <c r="O224" s="384" t="s">
        <v>186</v>
      </c>
      <c r="P224" s="384" t="s">
        <v>186</v>
      </c>
      <c r="Q224" s="384" t="s">
        <v>186</v>
      </c>
      <c r="R224" s="384" t="s">
        <v>186</v>
      </c>
      <c r="S224" s="384" t="s">
        <v>185</v>
      </c>
      <c r="T224" s="384" t="s">
        <v>186</v>
      </c>
      <c r="U224" s="384" t="s">
        <v>186</v>
      </c>
    </row>
    <row r="225" spans="1:21" s="14" customFormat="1" ht="16.5" customHeight="1" x14ac:dyDescent="0.25">
      <c r="A225" s="337" t="s">
        <v>65</v>
      </c>
      <c r="B225" s="336" t="s">
        <v>266</v>
      </c>
      <c r="C225" s="384" t="s">
        <v>186</v>
      </c>
      <c r="D225" s="384" t="s">
        <v>186</v>
      </c>
      <c r="E225" s="384" t="s">
        <v>186</v>
      </c>
      <c r="F225" s="384" t="s">
        <v>186</v>
      </c>
      <c r="G225" s="384" t="s">
        <v>186</v>
      </c>
      <c r="H225" s="384" t="s">
        <v>186</v>
      </c>
      <c r="I225" s="384" t="s">
        <v>186</v>
      </c>
      <c r="J225" s="387"/>
      <c r="K225" s="384" t="s">
        <v>186</v>
      </c>
      <c r="L225" s="384" t="s">
        <v>186</v>
      </c>
      <c r="M225" s="384" t="s">
        <v>186</v>
      </c>
      <c r="N225" s="384" t="s">
        <v>185</v>
      </c>
      <c r="O225" s="384" t="s">
        <v>186</v>
      </c>
      <c r="P225" s="384" t="s">
        <v>186</v>
      </c>
      <c r="Q225" s="384" t="s">
        <v>186</v>
      </c>
      <c r="R225" s="384" t="s">
        <v>185</v>
      </c>
      <c r="S225" s="384" t="s">
        <v>185</v>
      </c>
      <c r="T225" s="384" t="s">
        <v>185</v>
      </c>
      <c r="U225" s="384" t="s">
        <v>186</v>
      </c>
    </row>
    <row r="226" spans="1:21" s="14" customFormat="1" ht="16.5" customHeight="1" x14ac:dyDescent="0.25">
      <c r="A226" s="337" t="s">
        <v>67</v>
      </c>
      <c r="B226" s="336" t="s">
        <v>411</v>
      </c>
      <c r="C226" s="384" t="s">
        <v>186</v>
      </c>
      <c r="D226" s="384" t="s">
        <v>186</v>
      </c>
      <c r="E226" s="384" t="s">
        <v>186</v>
      </c>
      <c r="F226" s="384" t="s">
        <v>186</v>
      </c>
      <c r="G226" s="384" t="s">
        <v>186</v>
      </c>
      <c r="H226" s="384" t="s">
        <v>186</v>
      </c>
      <c r="I226" s="384" t="s">
        <v>186</v>
      </c>
      <c r="J226" s="387"/>
      <c r="K226" s="384" t="s">
        <v>186</v>
      </c>
      <c r="L226" s="384" t="s">
        <v>186</v>
      </c>
      <c r="M226" s="384" t="s">
        <v>186</v>
      </c>
      <c r="N226" s="384" t="s">
        <v>186</v>
      </c>
      <c r="O226" s="384" t="s">
        <v>186</v>
      </c>
      <c r="P226" s="384" t="s">
        <v>186</v>
      </c>
      <c r="Q226" s="384" t="s">
        <v>186</v>
      </c>
      <c r="R226" s="384" t="s">
        <v>186</v>
      </c>
      <c r="S226" s="384" t="s">
        <v>186</v>
      </c>
      <c r="T226" s="384" t="s">
        <v>186</v>
      </c>
      <c r="U226" s="384" t="s">
        <v>186</v>
      </c>
    </row>
    <row r="227" spans="1:21" s="14" customFormat="1" ht="16.5" customHeight="1" x14ac:dyDescent="0.25">
      <c r="A227" s="337" t="s">
        <v>67</v>
      </c>
      <c r="B227" s="336" t="s">
        <v>267</v>
      </c>
      <c r="C227" s="384" t="s">
        <v>186</v>
      </c>
      <c r="D227" s="384" t="s">
        <v>185</v>
      </c>
      <c r="E227" s="384" t="s">
        <v>186</v>
      </c>
      <c r="F227" s="384" t="s">
        <v>186</v>
      </c>
      <c r="G227" s="384" t="s">
        <v>186</v>
      </c>
      <c r="H227" s="384" t="s">
        <v>186</v>
      </c>
      <c r="I227" s="384" t="s">
        <v>186</v>
      </c>
      <c r="J227" s="387"/>
      <c r="K227" s="384" t="s">
        <v>185</v>
      </c>
      <c r="L227" s="384" t="s">
        <v>186</v>
      </c>
      <c r="M227" s="384" t="s">
        <v>186</v>
      </c>
      <c r="N227" s="384" t="s">
        <v>186</v>
      </c>
      <c r="O227" s="384" t="s">
        <v>186</v>
      </c>
      <c r="P227" s="384" t="s">
        <v>186</v>
      </c>
      <c r="Q227" s="384" t="s">
        <v>185</v>
      </c>
      <c r="R227" s="384" t="s">
        <v>185</v>
      </c>
      <c r="S227" s="384" t="s">
        <v>185</v>
      </c>
      <c r="T227" s="384" t="s">
        <v>186</v>
      </c>
      <c r="U227" s="384" t="s">
        <v>186</v>
      </c>
    </row>
    <row r="228" spans="1:21" s="14" customFormat="1" ht="16.5" customHeight="1" x14ac:dyDescent="0.25">
      <c r="A228" s="337" t="s">
        <v>67</v>
      </c>
      <c r="B228" s="336" t="s">
        <v>268</v>
      </c>
      <c r="C228" s="384" t="s">
        <v>186</v>
      </c>
      <c r="D228" s="384" t="s">
        <v>185</v>
      </c>
      <c r="E228" s="384" t="s">
        <v>186</v>
      </c>
      <c r="F228" s="384" t="s">
        <v>186</v>
      </c>
      <c r="G228" s="384" t="s">
        <v>186</v>
      </c>
      <c r="H228" s="384" t="s">
        <v>186</v>
      </c>
      <c r="I228" s="384" t="s">
        <v>186</v>
      </c>
      <c r="J228" s="387"/>
      <c r="K228" s="384" t="s">
        <v>186</v>
      </c>
      <c r="L228" s="384" t="s">
        <v>186</v>
      </c>
      <c r="M228" s="384" t="s">
        <v>186</v>
      </c>
      <c r="N228" s="384" t="s">
        <v>186</v>
      </c>
      <c r="O228" s="384" t="s">
        <v>186</v>
      </c>
      <c r="P228" s="384" t="s">
        <v>186</v>
      </c>
      <c r="Q228" s="384" t="s">
        <v>185</v>
      </c>
      <c r="R228" s="384" t="s">
        <v>185</v>
      </c>
      <c r="S228" s="384" t="s">
        <v>186</v>
      </c>
      <c r="T228" s="384" t="s">
        <v>186</v>
      </c>
      <c r="U228" s="384" t="s">
        <v>186</v>
      </c>
    </row>
    <row r="229" spans="1:21" s="14" customFormat="1" ht="16.5" customHeight="1" x14ac:dyDescent="0.25">
      <c r="A229" s="337" t="s">
        <v>67</v>
      </c>
      <c r="B229" s="336" t="s">
        <v>269</v>
      </c>
      <c r="C229" s="384" t="s">
        <v>186</v>
      </c>
      <c r="D229" s="384" t="s">
        <v>185</v>
      </c>
      <c r="E229" s="384" t="s">
        <v>186</v>
      </c>
      <c r="F229" s="384" t="s">
        <v>186</v>
      </c>
      <c r="G229" s="384" t="s">
        <v>186</v>
      </c>
      <c r="H229" s="384" t="s">
        <v>186</v>
      </c>
      <c r="I229" s="384" t="s">
        <v>186</v>
      </c>
      <c r="J229" s="387"/>
      <c r="K229" s="384" t="s">
        <v>186</v>
      </c>
      <c r="L229" s="384" t="s">
        <v>186</v>
      </c>
      <c r="M229" s="384" t="s">
        <v>186</v>
      </c>
      <c r="N229" s="384" t="s">
        <v>186</v>
      </c>
      <c r="O229" s="384" t="s">
        <v>186</v>
      </c>
      <c r="P229" s="384" t="s">
        <v>186</v>
      </c>
      <c r="Q229" s="384" t="s">
        <v>186</v>
      </c>
      <c r="R229" s="384" t="s">
        <v>186</v>
      </c>
      <c r="S229" s="384" t="s">
        <v>185</v>
      </c>
      <c r="T229" s="384" t="s">
        <v>186</v>
      </c>
      <c r="U229" s="384" t="s">
        <v>186</v>
      </c>
    </row>
    <row r="230" spans="1:21" s="14" customFormat="1" ht="16.5" customHeight="1" x14ac:dyDescent="0.25">
      <c r="A230" s="337" t="s">
        <v>67</v>
      </c>
      <c r="B230" s="336" t="s">
        <v>270</v>
      </c>
      <c r="C230" s="384" t="s">
        <v>186</v>
      </c>
      <c r="D230" s="384" t="s">
        <v>186</v>
      </c>
      <c r="E230" s="384" t="s">
        <v>186</v>
      </c>
      <c r="F230" s="384" t="s">
        <v>186</v>
      </c>
      <c r="G230" s="384" t="s">
        <v>186</v>
      </c>
      <c r="H230" s="384" t="s">
        <v>186</v>
      </c>
      <c r="I230" s="384" t="s">
        <v>186</v>
      </c>
      <c r="J230" s="387"/>
      <c r="K230" s="384" t="s">
        <v>185</v>
      </c>
      <c r="L230" s="384" t="s">
        <v>186</v>
      </c>
      <c r="M230" s="384" t="s">
        <v>185</v>
      </c>
      <c r="N230" s="384" t="s">
        <v>185</v>
      </c>
      <c r="O230" s="384" t="s">
        <v>185</v>
      </c>
      <c r="P230" s="384" t="s">
        <v>186</v>
      </c>
      <c r="Q230" s="384" t="s">
        <v>185</v>
      </c>
      <c r="R230" s="384" t="s">
        <v>185</v>
      </c>
      <c r="S230" s="384" t="s">
        <v>185</v>
      </c>
      <c r="T230" s="384" t="s">
        <v>185</v>
      </c>
      <c r="U230" s="384" t="s">
        <v>185</v>
      </c>
    </row>
    <row r="231" spans="1:21" s="14" customFormat="1" ht="16.5" customHeight="1" x14ac:dyDescent="0.25">
      <c r="A231" s="337" t="s">
        <v>67</v>
      </c>
      <c r="B231" s="336" t="s">
        <v>412</v>
      </c>
      <c r="C231" s="384" t="s">
        <v>186</v>
      </c>
      <c r="D231" s="384" t="s">
        <v>185</v>
      </c>
      <c r="E231" s="384" t="s">
        <v>186</v>
      </c>
      <c r="F231" s="384" t="s">
        <v>186</v>
      </c>
      <c r="G231" s="384" t="s">
        <v>186</v>
      </c>
      <c r="H231" s="384" t="s">
        <v>186</v>
      </c>
      <c r="I231" s="384" t="s">
        <v>186</v>
      </c>
      <c r="J231" s="387"/>
      <c r="K231" s="384" t="s">
        <v>186</v>
      </c>
      <c r="L231" s="384" t="s">
        <v>186</v>
      </c>
      <c r="M231" s="384" t="s">
        <v>186</v>
      </c>
      <c r="N231" s="384" t="s">
        <v>186</v>
      </c>
      <c r="O231" s="384" t="s">
        <v>186</v>
      </c>
      <c r="P231" s="384" t="s">
        <v>186</v>
      </c>
      <c r="Q231" s="384" t="s">
        <v>185</v>
      </c>
      <c r="R231" s="384" t="s">
        <v>185</v>
      </c>
      <c r="S231" s="384" t="s">
        <v>185</v>
      </c>
      <c r="T231" s="384" t="s">
        <v>185</v>
      </c>
      <c r="U231" s="384" t="s">
        <v>186</v>
      </c>
    </row>
    <row r="232" spans="1:21" s="14" customFormat="1" ht="16.5" customHeight="1" x14ac:dyDescent="0.25">
      <c r="A232" s="337" t="s">
        <v>67</v>
      </c>
      <c r="B232" s="336" t="s">
        <v>413</v>
      </c>
      <c r="C232" s="384" t="s">
        <v>186</v>
      </c>
      <c r="D232" s="384" t="s">
        <v>185</v>
      </c>
      <c r="E232" s="384" t="s">
        <v>186</v>
      </c>
      <c r="F232" s="384" t="s">
        <v>186</v>
      </c>
      <c r="G232" s="384" t="s">
        <v>186</v>
      </c>
      <c r="H232" s="384" t="s">
        <v>186</v>
      </c>
      <c r="I232" s="384" t="s">
        <v>186</v>
      </c>
      <c r="J232" s="387"/>
      <c r="K232" s="384" t="s">
        <v>186</v>
      </c>
      <c r="L232" s="384" t="s">
        <v>186</v>
      </c>
      <c r="M232" s="384" t="s">
        <v>186</v>
      </c>
      <c r="N232" s="384" t="s">
        <v>186</v>
      </c>
      <c r="O232" s="384" t="s">
        <v>186</v>
      </c>
      <c r="P232" s="384" t="s">
        <v>186</v>
      </c>
      <c r="Q232" s="384" t="s">
        <v>186</v>
      </c>
      <c r="R232" s="384" t="s">
        <v>186</v>
      </c>
      <c r="S232" s="384" t="s">
        <v>186</v>
      </c>
      <c r="T232" s="384" t="s">
        <v>186</v>
      </c>
      <c r="U232" s="384" t="s">
        <v>186</v>
      </c>
    </row>
    <row r="233" spans="1:21" s="14" customFormat="1" ht="16.5" customHeight="1" x14ac:dyDescent="0.25">
      <c r="A233" s="337" t="s">
        <v>69</v>
      </c>
      <c r="B233" s="336" t="s">
        <v>414</v>
      </c>
      <c r="C233" s="384" t="s">
        <v>186</v>
      </c>
      <c r="D233" s="384" t="s">
        <v>186</v>
      </c>
      <c r="E233" s="384" t="s">
        <v>186</v>
      </c>
      <c r="F233" s="384" t="s">
        <v>186</v>
      </c>
      <c r="G233" s="384" t="s">
        <v>186</v>
      </c>
      <c r="H233" s="384" t="s">
        <v>186</v>
      </c>
      <c r="I233" s="384" t="s">
        <v>186</v>
      </c>
      <c r="J233" s="387"/>
      <c r="K233" s="384" t="s">
        <v>186</v>
      </c>
      <c r="L233" s="384" t="s">
        <v>185</v>
      </c>
      <c r="M233" s="384" t="s">
        <v>186</v>
      </c>
      <c r="N233" s="384" t="s">
        <v>185</v>
      </c>
      <c r="O233" s="384" t="s">
        <v>186</v>
      </c>
      <c r="P233" s="384" t="s">
        <v>186</v>
      </c>
      <c r="Q233" s="384" t="s">
        <v>185</v>
      </c>
      <c r="R233" s="384" t="s">
        <v>185</v>
      </c>
      <c r="S233" s="384" t="s">
        <v>186</v>
      </c>
      <c r="T233" s="384" t="s">
        <v>186</v>
      </c>
      <c r="U233" s="384" t="s">
        <v>185</v>
      </c>
    </row>
    <row r="234" spans="1:21" s="14" customFormat="1" ht="16.5" customHeight="1" x14ac:dyDescent="0.25">
      <c r="A234" s="337" t="s">
        <v>71</v>
      </c>
      <c r="B234" s="336" t="s">
        <v>271</v>
      </c>
      <c r="C234" s="384" t="s">
        <v>186</v>
      </c>
      <c r="D234" s="384" t="s">
        <v>185</v>
      </c>
      <c r="E234" s="384" t="s">
        <v>186</v>
      </c>
      <c r="F234" s="384" t="s">
        <v>186</v>
      </c>
      <c r="G234" s="384" t="s">
        <v>186</v>
      </c>
      <c r="H234" s="384" t="s">
        <v>186</v>
      </c>
      <c r="I234" s="384" t="s">
        <v>186</v>
      </c>
      <c r="J234" s="387"/>
      <c r="K234" s="384" t="s">
        <v>185</v>
      </c>
      <c r="L234" s="384" t="s">
        <v>186</v>
      </c>
      <c r="M234" s="384" t="s">
        <v>186</v>
      </c>
      <c r="N234" s="384" t="s">
        <v>186</v>
      </c>
      <c r="O234" s="384" t="s">
        <v>185</v>
      </c>
      <c r="P234" s="384" t="s">
        <v>186</v>
      </c>
      <c r="Q234" s="384" t="s">
        <v>185</v>
      </c>
      <c r="R234" s="384" t="s">
        <v>185</v>
      </c>
      <c r="S234" s="384" t="s">
        <v>185</v>
      </c>
      <c r="T234" s="384" t="s">
        <v>185</v>
      </c>
      <c r="U234" s="384" t="s">
        <v>186</v>
      </c>
    </row>
    <row r="235" spans="1:21" s="14" customFormat="1" ht="16.5" customHeight="1" x14ac:dyDescent="0.25">
      <c r="A235" s="337" t="s">
        <v>71</v>
      </c>
      <c r="B235" s="336" t="s">
        <v>415</v>
      </c>
      <c r="C235" s="384" t="s">
        <v>186</v>
      </c>
      <c r="D235" s="384" t="s">
        <v>185</v>
      </c>
      <c r="E235" s="384" t="s">
        <v>186</v>
      </c>
      <c r="F235" s="384" t="s">
        <v>186</v>
      </c>
      <c r="G235" s="384" t="s">
        <v>186</v>
      </c>
      <c r="H235" s="384" t="s">
        <v>186</v>
      </c>
      <c r="I235" s="384" t="s">
        <v>186</v>
      </c>
      <c r="J235" s="387"/>
      <c r="K235" s="384" t="s">
        <v>185</v>
      </c>
      <c r="L235" s="384" t="s">
        <v>186</v>
      </c>
      <c r="M235" s="384" t="s">
        <v>186</v>
      </c>
      <c r="N235" s="384" t="s">
        <v>186</v>
      </c>
      <c r="O235" s="384" t="s">
        <v>186</v>
      </c>
      <c r="P235" s="384" t="s">
        <v>186</v>
      </c>
      <c r="Q235" s="384" t="s">
        <v>185</v>
      </c>
      <c r="R235" s="384" t="s">
        <v>185</v>
      </c>
      <c r="S235" s="384" t="s">
        <v>185</v>
      </c>
      <c r="T235" s="384" t="s">
        <v>185</v>
      </c>
      <c r="U235" s="384" t="s">
        <v>186</v>
      </c>
    </row>
    <row r="236" spans="1:21" s="14" customFormat="1" ht="16.5" customHeight="1" x14ac:dyDescent="0.25">
      <c r="A236" s="337" t="s">
        <v>73</v>
      </c>
      <c r="B236" s="336" t="s">
        <v>416</v>
      </c>
      <c r="C236" s="384" t="s">
        <v>186</v>
      </c>
      <c r="D236" s="384" t="s">
        <v>185</v>
      </c>
      <c r="E236" s="384" t="s">
        <v>186</v>
      </c>
      <c r="F236" s="384" t="s">
        <v>186</v>
      </c>
      <c r="G236" s="384" t="s">
        <v>186</v>
      </c>
      <c r="H236" s="384" t="s">
        <v>186</v>
      </c>
      <c r="I236" s="384" t="s">
        <v>186</v>
      </c>
      <c r="J236" s="387"/>
      <c r="K236" s="384" t="s">
        <v>186</v>
      </c>
      <c r="L236" s="384" t="s">
        <v>186</v>
      </c>
      <c r="M236" s="384" t="s">
        <v>186</v>
      </c>
      <c r="N236" s="384" t="s">
        <v>186</v>
      </c>
      <c r="O236" s="384" t="s">
        <v>186</v>
      </c>
      <c r="P236" s="384" t="s">
        <v>186</v>
      </c>
      <c r="Q236" s="384" t="s">
        <v>186</v>
      </c>
      <c r="R236" s="384" t="s">
        <v>185</v>
      </c>
      <c r="S236" s="384" t="s">
        <v>185</v>
      </c>
      <c r="T236" s="384" t="s">
        <v>186</v>
      </c>
      <c r="U236" s="384" t="s">
        <v>186</v>
      </c>
    </row>
    <row r="237" spans="1:21" s="14" customFormat="1" ht="16.5" customHeight="1" x14ac:dyDescent="0.25">
      <c r="A237" s="337" t="s">
        <v>73</v>
      </c>
      <c r="B237" s="336" t="s">
        <v>272</v>
      </c>
      <c r="C237" s="384" t="s">
        <v>186</v>
      </c>
      <c r="D237" s="384" t="s">
        <v>186</v>
      </c>
      <c r="E237" s="384" t="s">
        <v>186</v>
      </c>
      <c r="F237" s="384" t="s">
        <v>186</v>
      </c>
      <c r="G237" s="384" t="s">
        <v>186</v>
      </c>
      <c r="H237" s="384" t="s">
        <v>186</v>
      </c>
      <c r="I237" s="384" t="s">
        <v>186</v>
      </c>
      <c r="J237" s="387"/>
      <c r="K237" s="384" t="s">
        <v>185</v>
      </c>
      <c r="L237" s="384" t="s">
        <v>186</v>
      </c>
      <c r="M237" s="384" t="s">
        <v>186</v>
      </c>
      <c r="N237" s="384" t="s">
        <v>186</v>
      </c>
      <c r="O237" s="384" t="s">
        <v>185</v>
      </c>
      <c r="P237" s="384" t="s">
        <v>186</v>
      </c>
      <c r="Q237" s="384" t="s">
        <v>185</v>
      </c>
      <c r="R237" s="384" t="s">
        <v>185</v>
      </c>
      <c r="S237" s="384" t="s">
        <v>185</v>
      </c>
      <c r="T237" s="384" t="s">
        <v>185</v>
      </c>
      <c r="U237" s="384" t="s">
        <v>185</v>
      </c>
    </row>
    <row r="238" spans="1:21" s="14" customFormat="1" ht="16.5" customHeight="1" x14ac:dyDescent="0.25">
      <c r="A238" s="337" t="s">
        <v>73</v>
      </c>
      <c r="B238" s="336" t="s">
        <v>273</v>
      </c>
      <c r="C238" s="384" t="s">
        <v>186</v>
      </c>
      <c r="D238" s="384" t="s">
        <v>185</v>
      </c>
      <c r="E238" s="384" t="s">
        <v>186</v>
      </c>
      <c r="F238" s="384" t="s">
        <v>186</v>
      </c>
      <c r="G238" s="384" t="s">
        <v>186</v>
      </c>
      <c r="H238" s="384" t="s">
        <v>186</v>
      </c>
      <c r="I238" s="384" t="s">
        <v>186</v>
      </c>
      <c r="J238" s="387"/>
      <c r="K238" s="384" t="s">
        <v>186</v>
      </c>
      <c r="L238" s="384" t="s">
        <v>186</v>
      </c>
      <c r="M238" s="384" t="s">
        <v>186</v>
      </c>
      <c r="N238" s="384" t="s">
        <v>186</v>
      </c>
      <c r="O238" s="384" t="s">
        <v>186</v>
      </c>
      <c r="P238" s="384" t="s">
        <v>186</v>
      </c>
      <c r="Q238" s="384" t="s">
        <v>186</v>
      </c>
      <c r="R238" s="384" t="s">
        <v>185</v>
      </c>
      <c r="S238" s="384" t="s">
        <v>185</v>
      </c>
      <c r="T238" s="384" t="s">
        <v>186</v>
      </c>
      <c r="U238" s="384" t="s">
        <v>185</v>
      </c>
    </row>
    <row r="239" spans="1:21" s="14" customFormat="1" ht="16.5" customHeight="1" x14ac:dyDescent="0.25">
      <c r="A239" s="337" t="s">
        <v>73</v>
      </c>
      <c r="B239" s="336" t="s">
        <v>274</v>
      </c>
      <c r="C239" s="384" t="s">
        <v>186</v>
      </c>
      <c r="D239" s="384" t="s">
        <v>185</v>
      </c>
      <c r="E239" s="384" t="s">
        <v>186</v>
      </c>
      <c r="F239" s="384" t="s">
        <v>186</v>
      </c>
      <c r="G239" s="384" t="s">
        <v>186</v>
      </c>
      <c r="H239" s="384" t="s">
        <v>186</v>
      </c>
      <c r="I239" s="384" t="s">
        <v>186</v>
      </c>
      <c r="J239" s="387"/>
      <c r="K239" s="384" t="s">
        <v>186</v>
      </c>
      <c r="L239" s="384" t="s">
        <v>186</v>
      </c>
      <c r="M239" s="384" t="s">
        <v>186</v>
      </c>
      <c r="N239" s="384" t="s">
        <v>186</v>
      </c>
      <c r="O239" s="384" t="s">
        <v>185</v>
      </c>
      <c r="P239" s="384" t="s">
        <v>185</v>
      </c>
      <c r="Q239" s="384" t="s">
        <v>185</v>
      </c>
      <c r="R239" s="384" t="s">
        <v>185</v>
      </c>
      <c r="S239" s="384" t="s">
        <v>185</v>
      </c>
      <c r="T239" s="384" t="s">
        <v>185</v>
      </c>
      <c r="U239" s="384" t="s">
        <v>186</v>
      </c>
    </row>
    <row r="240" spans="1:21" s="14" customFormat="1" ht="16.5" customHeight="1" x14ac:dyDescent="0.25">
      <c r="A240" s="337" t="s">
        <v>73</v>
      </c>
      <c r="B240" s="336" t="s">
        <v>275</v>
      </c>
      <c r="C240" s="384" t="s">
        <v>186</v>
      </c>
      <c r="D240" s="384" t="s">
        <v>185</v>
      </c>
      <c r="E240" s="384" t="s">
        <v>186</v>
      </c>
      <c r="F240" s="384" t="s">
        <v>186</v>
      </c>
      <c r="G240" s="384" t="s">
        <v>186</v>
      </c>
      <c r="H240" s="384" t="s">
        <v>186</v>
      </c>
      <c r="I240" s="384" t="s">
        <v>185</v>
      </c>
      <c r="J240" s="387"/>
      <c r="K240" s="384" t="s">
        <v>186</v>
      </c>
      <c r="L240" s="384" t="s">
        <v>186</v>
      </c>
      <c r="M240" s="384" t="s">
        <v>186</v>
      </c>
      <c r="N240" s="384" t="s">
        <v>186</v>
      </c>
      <c r="O240" s="384" t="s">
        <v>185</v>
      </c>
      <c r="P240" s="384" t="s">
        <v>185</v>
      </c>
      <c r="Q240" s="384" t="s">
        <v>185</v>
      </c>
      <c r="R240" s="384" t="s">
        <v>185</v>
      </c>
      <c r="S240" s="384" t="s">
        <v>185</v>
      </c>
      <c r="T240" s="384" t="s">
        <v>185</v>
      </c>
      <c r="U240" s="384" t="s">
        <v>185</v>
      </c>
    </row>
    <row r="241" spans="1:21" s="14" customFormat="1" ht="16.5" customHeight="1" x14ac:dyDescent="0.25">
      <c r="A241" s="337" t="s">
        <v>73</v>
      </c>
      <c r="B241" s="336" t="s">
        <v>417</v>
      </c>
      <c r="C241" s="384" t="s">
        <v>186</v>
      </c>
      <c r="D241" s="384" t="s">
        <v>185</v>
      </c>
      <c r="E241" s="384" t="s">
        <v>186</v>
      </c>
      <c r="F241" s="384" t="s">
        <v>186</v>
      </c>
      <c r="G241" s="384" t="s">
        <v>186</v>
      </c>
      <c r="H241" s="384" t="s">
        <v>186</v>
      </c>
      <c r="I241" s="384" t="s">
        <v>186</v>
      </c>
      <c r="J241" s="387"/>
      <c r="K241" s="384" t="s">
        <v>186</v>
      </c>
      <c r="L241" s="384" t="s">
        <v>186</v>
      </c>
      <c r="M241" s="384" t="s">
        <v>186</v>
      </c>
      <c r="N241" s="384" t="s">
        <v>185</v>
      </c>
      <c r="O241" s="384" t="s">
        <v>186</v>
      </c>
      <c r="P241" s="384" t="s">
        <v>186</v>
      </c>
      <c r="Q241" s="384" t="s">
        <v>185</v>
      </c>
      <c r="R241" s="384" t="s">
        <v>185</v>
      </c>
      <c r="S241" s="384" t="s">
        <v>186</v>
      </c>
      <c r="T241" s="384" t="s">
        <v>186</v>
      </c>
      <c r="U241" s="384" t="s">
        <v>186</v>
      </c>
    </row>
    <row r="242" spans="1:21" s="14" customFormat="1" ht="16.5" customHeight="1" x14ac:dyDescent="0.25">
      <c r="A242" s="337" t="s">
        <v>73</v>
      </c>
      <c r="B242" s="336" t="s">
        <v>418</v>
      </c>
      <c r="C242" s="384" t="s">
        <v>186</v>
      </c>
      <c r="D242" s="384" t="s">
        <v>185</v>
      </c>
      <c r="E242" s="384" t="s">
        <v>186</v>
      </c>
      <c r="F242" s="384" t="s">
        <v>186</v>
      </c>
      <c r="G242" s="384" t="s">
        <v>186</v>
      </c>
      <c r="H242" s="384" t="s">
        <v>186</v>
      </c>
      <c r="I242" s="384" t="s">
        <v>186</v>
      </c>
      <c r="J242" s="387"/>
      <c r="K242" s="384" t="s">
        <v>186</v>
      </c>
      <c r="L242" s="384" t="s">
        <v>186</v>
      </c>
      <c r="M242" s="384" t="s">
        <v>186</v>
      </c>
      <c r="N242" s="384" t="s">
        <v>186</v>
      </c>
      <c r="O242" s="384" t="s">
        <v>185</v>
      </c>
      <c r="P242" s="384" t="s">
        <v>186</v>
      </c>
      <c r="Q242" s="384" t="s">
        <v>185</v>
      </c>
      <c r="R242" s="384" t="s">
        <v>185</v>
      </c>
      <c r="S242" s="384" t="s">
        <v>186</v>
      </c>
      <c r="T242" s="384" t="s">
        <v>185</v>
      </c>
      <c r="U242" s="384" t="s">
        <v>186</v>
      </c>
    </row>
    <row r="243" spans="1:21" s="14" customFormat="1" ht="16.5" customHeight="1" x14ac:dyDescent="0.25">
      <c r="A243" s="337" t="s">
        <v>73</v>
      </c>
      <c r="B243" s="336" t="s">
        <v>276</v>
      </c>
      <c r="C243" s="384" t="s">
        <v>185</v>
      </c>
      <c r="D243" s="384" t="s">
        <v>185</v>
      </c>
      <c r="E243" s="384" t="s">
        <v>186</v>
      </c>
      <c r="F243" s="384" t="s">
        <v>185</v>
      </c>
      <c r="G243" s="384" t="s">
        <v>186</v>
      </c>
      <c r="H243" s="384" t="s">
        <v>186</v>
      </c>
      <c r="I243" s="384" t="s">
        <v>186</v>
      </c>
      <c r="J243" s="387"/>
      <c r="K243" s="384" t="s">
        <v>185</v>
      </c>
      <c r="L243" s="384" t="s">
        <v>186</v>
      </c>
      <c r="M243" s="384" t="s">
        <v>186</v>
      </c>
      <c r="N243" s="384" t="s">
        <v>186</v>
      </c>
      <c r="O243" s="384" t="s">
        <v>186</v>
      </c>
      <c r="P243" s="384" t="s">
        <v>186</v>
      </c>
      <c r="Q243" s="384" t="s">
        <v>185</v>
      </c>
      <c r="R243" s="384" t="s">
        <v>185</v>
      </c>
      <c r="S243" s="384" t="s">
        <v>185</v>
      </c>
      <c r="T243" s="384" t="s">
        <v>186</v>
      </c>
      <c r="U243" s="384" t="s">
        <v>186</v>
      </c>
    </row>
    <row r="244" spans="1:21" s="14" customFormat="1" ht="16.5" customHeight="1" x14ac:dyDescent="0.25">
      <c r="A244" s="337" t="s">
        <v>73</v>
      </c>
      <c r="B244" s="336" t="s">
        <v>277</v>
      </c>
      <c r="C244" s="384" t="s">
        <v>186</v>
      </c>
      <c r="D244" s="384" t="s">
        <v>185</v>
      </c>
      <c r="E244" s="384" t="s">
        <v>186</v>
      </c>
      <c r="F244" s="384" t="s">
        <v>186</v>
      </c>
      <c r="G244" s="384" t="s">
        <v>186</v>
      </c>
      <c r="H244" s="384" t="s">
        <v>186</v>
      </c>
      <c r="I244" s="384" t="s">
        <v>186</v>
      </c>
      <c r="J244" s="387"/>
      <c r="K244" s="384" t="s">
        <v>186</v>
      </c>
      <c r="L244" s="384" t="s">
        <v>186</v>
      </c>
      <c r="M244" s="384" t="s">
        <v>186</v>
      </c>
      <c r="N244" s="384" t="s">
        <v>186</v>
      </c>
      <c r="O244" s="384" t="s">
        <v>186</v>
      </c>
      <c r="P244" s="384" t="s">
        <v>186</v>
      </c>
      <c r="Q244" s="384" t="s">
        <v>185</v>
      </c>
      <c r="R244" s="384" t="s">
        <v>185</v>
      </c>
      <c r="S244" s="384" t="s">
        <v>185</v>
      </c>
      <c r="T244" s="384" t="s">
        <v>186</v>
      </c>
      <c r="U244" s="384" t="s">
        <v>186</v>
      </c>
    </row>
    <row r="245" spans="1:21" s="14" customFormat="1" ht="16.5" customHeight="1" x14ac:dyDescent="0.25">
      <c r="A245" s="337" t="s">
        <v>75</v>
      </c>
      <c r="B245" s="336" t="s">
        <v>419</v>
      </c>
      <c r="C245" s="384" t="s">
        <v>186</v>
      </c>
      <c r="D245" s="384" t="s">
        <v>186</v>
      </c>
      <c r="E245" s="384" t="s">
        <v>186</v>
      </c>
      <c r="F245" s="384" t="s">
        <v>186</v>
      </c>
      <c r="G245" s="384" t="s">
        <v>186</v>
      </c>
      <c r="H245" s="384" t="s">
        <v>186</v>
      </c>
      <c r="I245" s="384" t="s">
        <v>186</v>
      </c>
      <c r="J245" s="387"/>
      <c r="K245" s="384" t="s">
        <v>186</v>
      </c>
      <c r="L245" s="384" t="s">
        <v>186</v>
      </c>
      <c r="M245" s="384" t="s">
        <v>186</v>
      </c>
      <c r="N245" s="384" t="s">
        <v>186</v>
      </c>
      <c r="O245" s="384" t="s">
        <v>186</v>
      </c>
      <c r="P245" s="384" t="s">
        <v>186</v>
      </c>
      <c r="Q245" s="384" t="s">
        <v>186</v>
      </c>
      <c r="R245" s="384" t="s">
        <v>186</v>
      </c>
      <c r="S245" s="384" t="s">
        <v>186</v>
      </c>
      <c r="T245" s="384" t="s">
        <v>186</v>
      </c>
      <c r="U245" s="384" t="s">
        <v>186</v>
      </c>
    </row>
    <row r="246" spans="1:21" s="14" customFormat="1" ht="16.5" customHeight="1" x14ac:dyDescent="0.25">
      <c r="A246" s="337" t="s">
        <v>77</v>
      </c>
      <c r="B246" s="336" t="s">
        <v>420</v>
      </c>
      <c r="C246" s="384" t="s">
        <v>186</v>
      </c>
      <c r="D246" s="384" t="s">
        <v>185</v>
      </c>
      <c r="E246" s="384" t="s">
        <v>186</v>
      </c>
      <c r="F246" s="384" t="s">
        <v>186</v>
      </c>
      <c r="G246" s="384" t="s">
        <v>186</v>
      </c>
      <c r="H246" s="384" t="s">
        <v>186</v>
      </c>
      <c r="I246" s="384" t="s">
        <v>186</v>
      </c>
      <c r="J246" s="387"/>
      <c r="K246" s="384" t="s">
        <v>186</v>
      </c>
      <c r="L246" s="384" t="s">
        <v>186</v>
      </c>
      <c r="M246" s="384" t="s">
        <v>186</v>
      </c>
      <c r="N246" s="384" t="s">
        <v>185</v>
      </c>
      <c r="O246" s="384" t="s">
        <v>186</v>
      </c>
      <c r="P246" s="384" t="s">
        <v>186</v>
      </c>
      <c r="Q246" s="384" t="s">
        <v>185</v>
      </c>
      <c r="R246" s="384" t="s">
        <v>185</v>
      </c>
      <c r="S246" s="384" t="s">
        <v>185</v>
      </c>
      <c r="T246" s="384" t="s">
        <v>185</v>
      </c>
      <c r="U246" s="384" t="s">
        <v>186</v>
      </c>
    </row>
    <row r="247" spans="1:21" s="14" customFormat="1" ht="16.5" customHeight="1" x14ac:dyDescent="0.25">
      <c r="A247" s="337" t="s">
        <v>77</v>
      </c>
      <c r="B247" s="336" t="s">
        <v>242</v>
      </c>
      <c r="C247" s="384" t="s">
        <v>186</v>
      </c>
      <c r="D247" s="384" t="s">
        <v>185</v>
      </c>
      <c r="E247" s="384" t="s">
        <v>186</v>
      </c>
      <c r="F247" s="384" t="s">
        <v>186</v>
      </c>
      <c r="G247" s="384" t="s">
        <v>186</v>
      </c>
      <c r="H247" s="384" t="s">
        <v>186</v>
      </c>
      <c r="I247" s="384" t="s">
        <v>186</v>
      </c>
      <c r="J247" s="387"/>
      <c r="K247" s="384" t="s">
        <v>186</v>
      </c>
      <c r="L247" s="384" t="s">
        <v>186</v>
      </c>
      <c r="M247" s="384" t="s">
        <v>186</v>
      </c>
      <c r="N247" s="384" t="s">
        <v>186</v>
      </c>
      <c r="O247" s="384" t="s">
        <v>186</v>
      </c>
      <c r="P247" s="384" t="s">
        <v>186</v>
      </c>
      <c r="Q247" s="384" t="s">
        <v>186</v>
      </c>
      <c r="R247" s="384" t="s">
        <v>186</v>
      </c>
      <c r="S247" s="384" t="s">
        <v>186</v>
      </c>
      <c r="T247" s="384" t="s">
        <v>186</v>
      </c>
      <c r="U247" s="384" t="s">
        <v>186</v>
      </c>
    </row>
    <row r="248" spans="1:21" s="14" customFormat="1" ht="16.5" customHeight="1" x14ac:dyDescent="0.25">
      <c r="A248" s="337" t="s">
        <v>77</v>
      </c>
      <c r="B248" s="336" t="s">
        <v>421</v>
      </c>
      <c r="C248" s="384" t="s">
        <v>186</v>
      </c>
      <c r="D248" s="384" t="s">
        <v>185</v>
      </c>
      <c r="E248" s="384" t="s">
        <v>186</v>
      </c>
      <c r="F248" s="384" t="s">
        <v>186</v>
      </c>
      <c r="G248" s="384" t="s">
        <v>186</v>
      </c>
      <c r="H248" s="384" t="s">
        <v>186</v>
      </c>
      <c r="I248" s="384" t="s">
        <v>186</v>
      </c>
      <c r="J248" s="387"/>
      <c r="K248" s="384" t="s">
        <v>186</v>
      </c>
      <c r="L248" s="384" t="s">
        <v>186</v>
      </c>
      <c r="M248" s="384" t="s">
        <v>186</v>
      </c>
      <c r="N248" s="384" t="s">
        <v>186</v>
      </c>
      <c r="O248" s="384" t="s">
        <v>186</v>
      </c>
      <c r="P248" s="384" t="s">
        <v>186</v>
      </c>
      <c r="Q248" s="384" t="s">
        <v>186</v>
      </c>
      <c r="R248" s="384" t="s">
        <v>186</v>
      </c>
      <c r="S248" s="384" t="s">
        <v>186</v>
      </c>
      <c r="T248" s="384" t="s">
        <v>186</v>
      </c>
      <c r="U248" s="384" t="s">
        <v>186</v>
      </c>
    </row>
    <row r="249" spans="1:21" s="14" customFormat="1" ht="16.5" customHeight="1" x14ac:dyDescent="0.25">
      <c r="A249" s="337" t="s">
        <v>77</v>
      </c>
      <c r="B249" s="336" t="s">
        <v>422</v>
      </c>
      <c r="C249" s="384" t="s">
        <v>186</v>
      </c>
      <c r="D249" s="384" t="s">
        <v>186</v>
      </c>
      <c r="E249" s="384" t="s">
        <v>186</v>
      </c>
      <c r="F249" s="384" t="s">
        <v>186</v>
      </c>
      <c r="G249" s="384" t="s">
        <v>186</v>
      </c>
      <c r="H249" s="384" t="s">
        <v>186</v>
      </c>
      <c r="I249" s="384" t="s">
        <v>186</v>
      </c>
      <c r="J249" s="387"/>
      <c r="K249" s="384" t="s">
        <v>186</v>
      </c>
      <c r="L249" s="384" t="s">
        <v>186</v>
      </c>
      <c r="M249" s="384" t="s">
        <v>186</v>
      </c>
      <c r="N249" s="384" t="s">
        <v>186</v>
      </c>
      <c r="O249" s="384" t="s">
        <v>186</v>
      </c>
      <c r="P249" s="384" t="s">
        <v>186</v>
      </c>
      <c r="Q249" s="384" t="s">
        <v>185</v>
      </c>
      <c r="R249" s="384" t="s">
        <v>185</v>
      </c>
      <c r="S249" s="384" t="s">
        <v>185</v>
      </c>
      <c r="T249" s="384" t="s">
        <v>185</v>
      </c>
      <c r="U249" s="384" t="s">
        <v>186</v>
      </c>
    </row>
    <row r="250" spans="1:21" s="14" customFormat="1" ht="16.5" customHeight="1" x14ac:dyDescent="0.25">
      <c r="A250" s="337" t="s">
        <v>77</v>
      </c>
      <c r="B250" s="336" t="s">
        <v>423</v>
      </c>
      <c r="C250" s="384" t="s">
        <v>186</v>
      </c>
      <c r="D250" s="384" t="s">
        <v>185</v>
      </c>
      <c r="E250" s="384" t="s">
        <v>186</v>
      </c>
      <c r="F250" s="384" t="s">
        <v>186</v>
      </c>
      <c r="G250" s="384" t="s">
        <v>186</v>
      </c>
      <c r="H250" s="384" t="s">
        <v>186</v>
      </c>
      <c r="I250" s="384" t="s">
        <v>186</v>
      </c>
      <c r="J250" s="387"/>
      <c r="K250" s="384" t="s">
        <v>186</v>
      </c>
      <c r="L250" s="384" t="s">
        <v>186</v>
      </c>
      <c r="M250" s="384" t="s">
        <v>186</v>
      </c>
      <c r="N250" s="384" t="s">
        <v>186</v>
      </c>
      <c r="O250" s="384" t="s">
        <v>186</v>
      </c>
      <c r="P250" s="384" t="s">
        <v>186</v>
      </c>
      <c r="Q250" s="384" t="s">
        <v>186</v>
      </c>
      <c r="R250" s="384" t="s">
        <v>186</v>
      </c>
      <c r="S250" s="384" t="s">
        <v>186</v>
      </c>
      <c r="T250" s="384" t="s">
        <v>186</v>
      </c>
      <c r="U250" s="384" t="s">
        <v>186</v>
      </c>
    </row>
    <row r="251" spans="1:21" s="14" customFormat="1" ht="16.5" customHeight="1" x14ac:dyDescent="0.25">
      <c r="A251" s="337" t="s">
        <v>77</v>
      </c>
      <c r="B251" s="336" t="s">
        <v>424</v>
      </c>
      <c r="C251" s="384" t="s">
        <v>186</v>
      </c>
      <c r="D251" s="384" t="s">
        <v>186</v>
      </c>
      <c r="E251" s="384" t="s">
        <v>186</v>
      </c>
      <c r="F251" s="384" t="s">
        <v>186</v>
      </c>
      <c r="G251" s="384" t="s">
        <v>186</v>
      </c>
      <c r="H251" s="384" t="s">
        <v>186</v>
      </c>
      <c r="I251" s="384" t="s">
        <v>186</v>
      </c>
      <c r="J251" s="387"/>
      <c r="K251" s="384" t="s">
        <v>186</v>
      </c>
      <c r="L251" s="384" t="s">
        <v>186</v>
      </c>
      <c r="M251" s="384" t="s">
        <v>186</v>
      </c>
      <c r="N251" s="384" t="s">
        <v>186</v>
      </c>
      <c r="O251" s="384" t="s">
        <v>186</v>
      </c>
      <c r="P251" s="384" t="s">
        <v>186</v>
      </c>
      <c r="Q251" s="384" t="s">
        <v>186</v>
      </c>
      <c r="R251" s="384" t="s">
        <v>186</v>
      </c>
      <c r="S251" s="384" t="s">
        <v>186</v>
      </c>
      <c r="T251" s="384" t="s">
        <v>186</v>
      </c>
      <c r="U251" s="384" t="s">
        <v>186</v>
      </c>
    </row>
    <row r="252" spans="1:21" s="14" customFormat="1" ht="16.5" customHeight="1" x14ac:dyDescent="0.25">
      <c r="A252" s="337" t="s">
        <v>77</v>
      </c>
      <c r="B252" s="336" t="s">
        <v>425</v>
      </c>
      <c r="C252" s="384" t="s">
        <v>186</v>
      </c>
      <c r="D252" s="384" t="s">
        <v>185</v>
      </c>
      <c r="E252" s="384" t="s">
        <v>186</v>
      </c>
      <c r="F252" s="384" t="s">
        <v>186</v>
      </c>
      <c r="G252" s="384" t="s">
        <v>186</v>
      </c>
      <c r="H252" s="384" t="s">
        <v>186</v>
      </c>
      <c r="I252" s="384" t="s">
        <v>186</v>
      </c>
      <c r="J252" s="387"/>
      <c r="K252" s="384" t="s">
        <v>185</v>
      </c>
      <c r="L252" s="384" t="s">
        <v>185</v>
      </c>
      <c r="M252" s="384" t="s">
        <v>185</v>
      </c>
      <c r="N252" s="384" t="s">
        <v>185</v>
      </c>
      <c r="O252" s="384" t="s">
        <v>186</v>
      </c>
      <c r="P252" s="384" t="s">
        <v>186</v>
      </c>
      <c r="Q252" s="384" t="s">
        <v>186</v>
      </c>
      <c r="R252" s="384" t="s">
        <v>186</v>
      </c>
      <c r="S252" s="384" t="s">
        <v>186</v>
      </c>
      <c r="T252" s="384" t="s">
        <v>186</v>
      </c>
      <c r="U252" s="384" t="s">
        <v>186</v>
      </c>
    </row>
    <row r="253" spans="1:21" s="14" customFormat="1" ht="16.5" customHeight="1" x14ac:dyDescent="0.25">
      <c r="A253" s="337" t="s">
        <v>77</v>
      </c>
      <c r="B253" s="336" t="s">
        <v>426</v>
      </c>
      <c r="C253" s="384" t="s">
        <v>186</v>
      </c>
      <c r="D253" s="384" t="s">
        <v>185</v>
      </c>
      <c r="E253" s="384" t="s">
        <v>186</v>
      </c>
      <c r="F253" s="384" t="s">
        <v>186</v>
      </c>
      <c r="G253" s="384" t="s">
        <v>186</v>
      </c>
      <c r="H253" s="384" t="s">
        <v>186</v>
      </c>
      <c r="I253" s="384" t="s">
        <v>186</v>
      </c>
      <c r="J253" s="387"/>
      <c r="K253" s="384" t="s">
        <v>186</v>
      </c>
      <c r="L253" s="384" t="s">
        <v>186</v>
      </c>
      <c r="M253" s="384" t="s">
        <v>186</v>
      </c>
      <c r="N253" s="384" t="s">
        <v>186</v>
      </c>
      <c r="O253" s="384" t="s">
        <v>186</v>
      </c>
      <c r="P253" s="384" t="s">
        <v>186</v>
      </c>
      <c r="Q253" s="384" t="s">
        <v>186</v>
      </c>
      <c r="R253" s="384" t="s">
        <v>185</v>
      </c>
      <c r="S253" s="384" t="s">
        <v>186</v>
      </c>
      <c r="T253" s="384" t="s">
        <v>186</v>
      </c>
      <c r="U253" s="384" t="s">
        <v>186</v>
      </c>
    </row>
    <row r="254" spans="1:21" s="14" customFormat="1" ht="16.5" customHeight="1" x14ac:dyDescent="0.25">
      <c r="A254" s="337" t="s">
        <v>77</v>
      </c>
      <c r="B254" s="336" t="s">
        <v>427</v>
      </c>
      <c r="C254" s="384" t="s">
        <v>186</v>
      </c>
      <c r="D254" s="384" t="s">
        <v>185</v>
      </c>
      <c r="E254" s="384" t="s">
        <v>186</v>
      </c>
      <c r="F254" s="384" t="s">
        <v>186</v>
      </c>
      <c r="G254" s="384" t="s">
        <v>186</v>
      </c>
      <c r="H254" s="384" t="s">
        <v>186</v>
      </c>
      <c r="I254" s="384" t="s">
        <v>186</v>
      </c>
      <c r="J254" s="387"/>
      <c r="K254" s="384" t="s">
        <v>186</v>
      </c>
      <c r="L254" s="384" t="s">
        <v>186</v>
      </c>
      <c r="M254" s="384" t="s">
        <v>186</v>
      </c>
      <c r="N254" s="384" t="s">
        <v>186</v>
      </c>
      <c r="O254" s="384" t="s">
        <v>186</v>
      </c>
      <c r="P254" s="384" t="s">
        <v>186</v>
      </c>
      <c r="Q254" s="384" t="s">
        <v>185</v>
      </c>
      <c r="R254" s="384" t="s">
        <v>185</v>
      </c>
      <c r="S254" s="384" t="s">
        <v>185</v>
      </c>
      <c r="T254" s="384" t="s">
        <v>185</v>
      </c>
      <c r="U254" s="384" t="s">
        <v>186</v>
      </c>
    </row>
    <row r="255" spans="1:21" s="14" customFormat="1" ht="16.5" customHeight="1" x14ac:dyDescent="0.25">
      <c r="A255" s="337" t="s">
        <v>78</v>
      </c>
      <c r="B255" s="336" t="s">
        <v>428</v>
      </c>
      <c r="C255" s="384" t="s">
        <v>186</v>
      </c>
      <c r="D255" s="384" t="s">
        <v>185</v>
      </c>
      <c r="E255" s="384" t="s">
        <v>186</v>
      </c>
      <c r="F255" s="384" t="s">
        <v>186</v>
      </c>
      <c r="G255" s="384" t="s">
        <v>186</v>
      </c>
      <c r="H255" s="384" t="s">
        <v>186</v>
      </c>
      <c r="I255" s="384" t="s">
        <v>186</v>
      </c>
      <c r="J255" s="387"/>
      <c r="K255" s="384" t="s">
        <v>186</v>
      </c>
      <c r="L255" s="384" t="s">
        <v>186</v>
      </c>
      <c r="M255" s="384" t="s">
        <v>186</v>
      </c>
      <c r="N255" s="384" t="s">
        <v>186</v>
      </c>
      <c r="O255" s="384" t="s">
        <v>186</v>
      </c>
      <c r="P255" s="384" t="s">
        <v>186</v>
      </c>
      <c r="Q255" s="384" t="s">
        <v>186</v>
      </c>
      <c r="R255" s="384" t="s">
        <v>186</v>
      </c>
      <c r="S255" s="384" t="s">
        <v>186</v>
      </c>
      <c r="T255" s="384" t="s">
        <v>186</v>
      </c>
      <c r="U255" s="384" t="s">
        <v>186</v>
      </c>
    </row>
    <row r="256" spans="1:21" s="14" customFormat="1" ht="16.5" customHeight="1" x14ac:dyDescent="0.25">
      <c r="A256" s="337" t="s">
        <v>78</v>
      </c>
      <c r="B256" s="336" t="s">
        <v>278</v>
      </c>
      <c r="C256" s="384" t="s">
        <v>186</v>
      </c>
      <c r="D256" s="384" t="s">
        <v>185</v>
      </c>
      <c r="E256" s="384" t="s">
        <v>186</v>
      </c>
      <c r="F256" s="384" t="s">
        <v>186</v>
      </c>
      <c r="G256" s="384" t="s">
        <v>186</v>
      </c>
      <c r="H256" s="384" t="s">
        <v>186</v>
      </c>
      <c r="I256" s="384" t="s">
        <v>186</v>
      </c>
      <c r="J256" s="387"/>
      <c r="K256" s="384" t="s">
        <v>185</v>
      </c>
      <c r="L256" s="384" t="s">
        <v>186</v>
      </c>
      <c r="M256" s="384" t="s">
        <v>186</v>
      </c>
      <c r="N256" s="384" t="s">
        <v>186</v>
      </c>
      <c r="O256" s="384" t="s">
        <v>186</v>
      </c>
      <c r="P256" s="384" t="s">
        <v>186</v>
      </c>
      <c r="Q256" s="384" t="s">
        <v>185</v>
      </c>
      <c r="R256" s="384" t="s">
        <v>185</v>
      </c>
      <c r="S256" s="384" t="s">
        <v>185</v>
      </c>
      <c r="T256" s="384" t="s">
        <v>185</v>
      </c>
      <c r="U256" s="384" t="s">
        <v>186</v>
      </c>
    </row>
    <row r="257" spans="1:21" s="14" customFormat="1" ht="16.5" customHeight="1" x14ac:dyDescent="0.25">
      <c r="A257" s="337" t="s">
        <v>78</v>
      </c>
      <c r="B257" s="336" t="s">
        <v>279</v>
      </c>
      <c r="C257" s="384" t="s">
        <v>186</v>
      </c>
      <c r="D257" s="384" t="s">
        <v>185</v>
      </c>
      <c r="E257" s="384" t="s">
        <v>186</v>
      </c>
      <c r="F257" s="384" t="s">
        <v>186</v>
      </c>
      <c r="G257" s="384" t="s">
        <v>186</v>
      </c>
      <c r="H257" s="384" t="s">
        <v>186</v>
      </c>
      <c r="I257" s="384" t="s">
        <v>186</v>
      </c>
      <c r="J257" s="387"/>
      <c r="K257" s="384" t="s">
        <v>186</v>
      </c>
      <c r="L257" s="384" t="s">
        <v>186</v>
      </c>
      <c r="M257" s="384" t="s">
        <v>186</v>
      </c>
      <c r="N257" s="384" t="s">
        <v>186</v>
      </c>
      <c r="O257" s="384" t="s">
        <v>186</v>
      </c>
      <c r="P257" s="384" t="s">
        <v>186</v>
      </c>
      <c r="Q257" s="384" t="s">
        <v>185</v>
      </c>
      <c r="R257" s="384" t="s">
        <v>185</v>
      </c>
      <c r="S257" s="384" t="s">
        <v>185</v>
      </c>
      <c r="T257" s="384" t="s">
        <v>186</v>
      </c>
      <c r="U257" s="384" t="s">
        <v>186</v>
      </c>
    </row>
    <row r="258" spans="1:21" s="14" customFormat="1" ht="16.5" customHeight="1" x14ac:dyDescent="0.25">
      <c r="A258" s="337" t="s">
        <v>78</v>
      </c>
      <c r="B258" s="336" t="s">
        <v>429</v>
      </c>
      <c r="C258" s="384" t="s">
        <v>186</v>
      </c>
      <c r="D258" s="384" t="s">
        <v>186</v>
      </c>
      <c r="E258" s="384" t="s">
        <v>186</v>
      </c>
      <c r="F258" s="384" t="s">
        <v>186</v>
      </c>
      <c r="G258" s="384" t="s">
        <v>186</v>
      </c>
      <c r="H258" s="384" t="s">
        <v>186</v>
      </c>
      <c r="I258" s="384" t="s">
        <v>186</v>
      </c>
      <c r="J258" s="387"/>
      <c r="K258" s="384" t="s">
        <v>185</v>
      </c>
      <c r="L258" s="384" t="s">
        <v>186</v>
      </c>
      <c r="M258" s="384" t="s">
        <v>185</v>
      </c>
      <c r="N258" s="384" t="s">
        <v>185</v>
      </c>
      <c r="O258" s="384" t="s">
        <v>186</v>
      </c>
      <c r="P258" s="384" t="s">
        <v>185</v>
      </c>
      <c r="Q258" s="384" t="s">
        <v>186</v>
      </c>
      <c r="R258" s="384" t="s">
        <v>185</v>
      </c>
      <c r="S258" s="384" t="s">
        <v>185</v>
      </c>
      <c r="T258" s="384" t="s">
        <v>185</v>
      </c>
      <c r="U258" s="384" t="s">
        <v>186</v>
      </c>
    </row>
    <row r="259" spans="1:21" s="14" customFormat="1" ht="16.5" customHeight="1" x14ac:dyDescent="0.25">
      <c r="A259" s="337" t="s">
        <v>78</v>
      </c>
      <c r="B259" s="336" t="s">
        <v>471</v>
      </c>
      <c r="C259" s="384" t="s">
        <v>186</v>
      </c>
      <c r="D259" s="384" t="s">
        <v>185</v>
      </c>
      <c r="E259" s="384" t="s">
        <v>185</v>
      </c>
      <c r="F259" s="384" t="s">
        <v>186</v>
      </c>
      <c r="G259" s="384" t="s">
        <v>186</v>
      </c>
      <c r="H259" s="384" t="s">
        <v>186</v>
      </c>
      <c r="I259" s="384" t="s">
        <v>186</v>
      </c>
      <c r="J259" s="387"/>
      <c r="K259" s="384" t="s">
        <v>186</v>
      </c>
      <c r="L259" s="384" t="s">
        <v>186</v>
      </c>
      <c r="M259" s="384" t="s">
        <v>186</v>
      </c>
      <c r="N259" s="384" t="s">
        <v>186</v>
      </c>
      <c r="O259" s="384" t="s">
        <v>186</v>
      </c>
      <c r="P259" s="384" t="s">
        <v>186</v>
      </c>
      <c r="Q259" s="384" t="s">
        <v>186</v>
      </c>
      <c r="R259" s="384" t="s">
        <v>186</v>
      </c>
      <c r="S259" s="384" t="s">
        <v>186</v>
      </c>
      <c r="T259" s="384" t="s">
        <v>185</v>
      </c>
      <c r="U259" s="384" t="s">
        <v>186</v>
      </c>
    </row>
    <row r="260" spans="1:21" s="14" customFormat="1" ht="16.5" customHeight="1" x14ac:dyDescent="0.25">
      <c r="A260" s="337" t="s">
        <v>78</v>
      </c>
      <c r="B260" s="336" t="s">
        <v>430</v>
      </c>
      <c r="C260" s="384" t="s">
        <v>186</v>
      </c>
      <c r="D260" s="384" t="s">
        <v>186</v>
      </c>
      <c r="E260" s="384" t="s">
        <v>186</v>
      </c>
      <c r="F260" s="384" t="s">
        <v>186</v>
      </c>
      <c r="G260" s="384" t="s">
        <v>186</v>
      </c>
      <c r="H260" s="384" t="s">
        <v>186</v>
      </c>
      <c r="I260" s="384" t="s">
        <v>186</v>
      </c>
      <c r="J260" s="387"/>
      <c r="K260" s="384" t="s">
        <v>186</v>
      </c>
      <c r="L260" s="384" t="s">
        <v>186</v>
      </c>
      <c r="M260" s="384" t="s">
        <v>186</v>
      </c>
      <c r="N260" s="384" t="s">
        <v>186</v>
      </c>
      <c r="O260" s="384" t="s">
        <v>186</v>
      </c>
      <c r="P260" s="384" t="s">
        <v>186</v>
      </c>
      <c r="Q260" s="384" t="s">
        <v>186</v>
      </c>
      <c r="R260" s="384" t="s">
        <v>186</v>
      </c>
      <c r="S260" s="384" t="s">
        <v>186</v>
      </c>
      <c r="T260" s="384" t="s">
        <v>186</v>
      </c>
      <c r="U260" s="384" t="s">
        <v>186</v>
      </c>
    </row>
    <row r="261" spans="1:21" s="14" customFormat="1" ht="16.5" customHeight="1" x14ac:dyDescent="0.25">
      <c r="A261" s="337" t="s">
        <v>78</v>
      </c>
      <c r="B261" s="336" t="s">
        <v>431</v>
      </c>
      <c r="C261" s="384" t="s">
        <v>186</v>
      </c>
      <c r="D261" s="384" t="s">
        <v>185</v>
      </c>
      <c r="E261" s="384" t="s">
        <v>186</v>
      </c>
      <c r="F261" s="384" t="s">
        <v>185</v>
      </c>
      <c r="G261" s="384" t="s">
        <v>186</v>
      </c>
      <c r="H261" s="384" t="s">
        <v>186</v>
      </c>
      <c r="I261" s="384" t="s">
        <v>186</v>
      </c>
      <c r="J261" s="387"/>
      <c r="K261" s="384" t="s">
        <v>185</v>
      </c>
      <c r="L261" s="384" t="s">
        <v>186</v>
      </c>
      <c r="M261" s="384" t="s">
        <v>186</v>
      </c>
      <c r="N261" s="384" t="s">
        <v>186</v>
      </c>
      <c r="O261" s="384" t="s">
        <v>186</v>
      </c>
      <c r="P261" s="384" t="s">
        <v>186</v>
      </c>
      <c r="Q261" s="384" t="s">
        <v>185</v>
      </c>
      <c r="R261" s="384" t="s">
        <v>185</v>
      </c>
      <c r="S261" s="384" t="s">
        <v>186</v>
      </c>
      <c r="T261" s="384" t="s">
        <v>185</v>
      </c>
      <c r="U261" s="384" t="s">
        <v>186</v>
      </c>
    </row>
    <row r="262" spans="1:21" s="14" customFormat="1" ht="16.5" customHeight="1" x14ac:dyDescent="0.25">
      <c r="A262" s="337" t="s">
        <v>80</v>
      </c>
      <c r="B262" s="336" t="s">
        <v>432</v>
      </c>
      <c r="C262" s="384" t="s">
        <v>186</v>
      </c>
      <c r="D262" s="384" t="s">
        <v>185</v>
      </c>
      <c r="E262" s="384" t="s">
        <v>186</v>
      </c>
      <c r="F262" s="384" t="s">
        <v>186</v>
      </c>
      <c r="G262" s="384" t="s">
        <v>186</v>
      </c>
      <c r="H262" s="384" t="s">
        <v>186</v>
      </c>
      <c r="I262" s="384" t="s">
        <v>186</v>
      </c>
      <c r="J262" s="387"/>
      <c r="K262" s="384" t="s">
        <v>186</v>
      </c>
      <c r="L262" s="384" t="s">
        <v>186</v>
      </c>
      <c r="M262" s="384" t="s">
        <v>186</v>
      </c>
      <c r="N262" s="384" t="s">
        <v>186</v>
      </c>
      <c r="O262" s="384" t="s">
        <v>186</v>
      </c>
      <c r="P262" s="384" t="s">
        <v>186</v>
      </c>
      <c r="Q262" s="384" t="s">
        <v>186</v>
      </c>
      <c r="R262" s="384" t="s">
        <v>186</v>
      </c>
      <c r="S262" s="384" t="s">
        <v>186</v>
      </c>
      <c r="T262" s="384" t="s">
        <v>186</v>
      </c>
      <c r="U262" s="384" t="s">
        <v>185</v>
      </c>
    </row>
    <row r="263" spans="1:21" s="14" customFormat="1" ht="16.5" customHeight="1" x14ac:dyDescent="0.25">
      <c r="A263" s="337" t="s">
        <v>80</v>
      </c>
      <c r="B263" s="336" t="s">
        <v>433</v>
      </c>
      <c r="C263" s="384" t="s">
        <v>186</v>
      </c>
      <c r="D263" s="384" t="s">
        <v>186</v>
      </c>
      <c r="E263" s="384" t="s">
        <v>186</v>
      </c>
      <c r="F263" s="384" t="s">
        <v>186</v>
      </c>
      <c r="G263" s="384" t="s">
        <v>186</v>
      </c>
      <c r="H263" s="384" t="s">
        <v>186</v>
      </c>
      <c r="I263" s="384" t="s">
        <v>186</v>
      </c>
      <c r="J263" s="387"/>
      <c r="K263" s="384" t="s">
        <v>186</v>
      </c>
      <c r="L263" s="384" t="s">
        <v>186</v>
      </c>
      <c r="M263" s="384" t="s">
        <v>186</v>
      </c>
      <c r="N263" s="384" t="s">
        <v>186</v>
      </c>
      <c r="O263" s="384" t="s">
        <v>186</v>
      </c>
      <c r="P263" s="384" t="s">
        <v>186</v>
      </c>
      <c r="Q263" s="384" t="s">
        <v>186</v>
      </c>
      <c r="R263" s="384" t="s">
        <v>185</v>
      </c>
      <c r="S263" s="384" t="s">
        <v>185</v>
      </c>
      <c r="T263" s="384" t="s">
        <v>186</v>
      </c>
      <c r="U263" s="384" t="s">
        <v>186</v>
      </c>
    </row>
    <row r="264" spans="1:21" s="14" customFormat="1" ht="16.5" customHeight="1" x14ac:dyDescent="0.25">
      <c r="A264" s="337" t="s">
        <v>80</v>
      </c>
      <c r="B264" s="336" t="s">
        <v>434</v>
      </c>
      <c r="C264" s="384" t="s">
        <v>186</v>
      </c>
      <c r="D264" s="384" t="s">
        <v>185</v>
      </c>
      <c r="E264" s="384" t="s">
        <v>186</v>
      </c>
      <c r="F264" s="384" t="s">
        <v>186</v>
      </c>
      <c r="G264" s="384" t="s">
        <v>186</v>
      </c>
      <c r="H264" s="384" t="s">
        <v>186</v>
      </c>
      <c r="I264" s="384" t="s">
        <v>186</v>
      </c>
      <c r="J264" s="387"/>
      <c r="K264" s="384" t="s">
        <v>186</v>
      </c>
      <c r="L264" s="384" t="s">
        <v>186</v>
      </c>
      <c r="M264" s="384" t="s">
        <v>186</v>
      </c>
      <c r="N264" s="384" t="s">
        <v>186</v>
      </c>
      <c r="O264" s="384" t="s">
        <v>186</v>
      </c>
      <c r="P264" s="384" t="s">
        <v>186</v>
      </c>
      <c r="Q264" s="384" t="s">
        <v>186</v>
      </c>
      <c r="R264" s="384" t="s">
        <v>186</v>
      </c>
      <c r="S264" s="384" t="s">
        <v>186</v>
      </c>
      <c r="T264" s="384" t="s">
        <v>186</v>
      </c>
      <c r="U264" s="384" t="s">
        <v>186</v>
      </c>
    </row>
    <row r="265" spans="1:21" s="14" customFormat="1" ht="16.5" customHeight="1" x14ac:dyDescent="0.25">
      <c r="A265" s="337" t="s">
        <v>82</v>
      </c>
      <c r="B265" s="336" t="s">
        <v>435</v>
      </c>
      <c r="C265" s="384" t="s">
        <v>186</v>
      </c>
      <c r="D265" s="384" t="s">
        <v>185</v>
      </c>
      <c r="E265" s="384" t="s">
        <v>186</v>
      </c>
      <c r="F265" s="384" t="s">
        <v>186</v>
      </c>
      <c r="G265" s="384" t="s">
        <v>186</v>
      </c>
      <c r="H265" s="384" t="s">
        <v>186</v>
      </c>
      <c r="I265" s="384" t="s">
        <v>186</v>
      </c>
      <c r="J265" s="387"/>
      <c r="K265" s="384" t="s">
        <v>186</v>
      </c>
      <c r="L265" s="384" t="s">
        <v>186</v>
      </c>
      <c r="M265" s="384" t="s">
        <v>186</v>
      </c>
      <c r="N265" s="384" t="s">
        <v>185</v>
      </c>
      <c r="O265" s="384" t="s">
        <v>185</v>
      </c>
      <c r="P265" s="384" t="s">
        <v>186</v>
      </c>
      <c r="Q265" s="384" t="s">
        <v>185</v>
      </c>
      <c r="R265" s="384" t="s">
        <v>185</v>
      </c>
      <c r="S265" s="384" t="s">
        <v>185</v>
      </c>
      <c r="T265" s="384" t="s">
        <v>186</v>
      </c>
      <c r="U265" s="384" t="s">
        <v>185</v>
      </c>
    </row>
    <row r="266" spans="1:21" s="14" customFormat="1" ht="16.5" customHeight="1" x14ac:dyDescent="0.25">
      <c r="A266" s="337" t="s">
        <v>84</v>
      </c>
      <c r="B266" s="336" t="s">
        <v>436</v>
      </c>
      <c r="C266" s="384" t="s">
        <v>186</v>
      </c>
      <c r="D266" s="384" t="s">
        <v>185</v>
      </c>
      <c r="E266" s="384" t="s">
        <v>186</v>
      </c>
      <c r="F266" s="384" t="s">
        <v>186</v>
      </c>
      <c r="G266" s="384" t="s">
        <v>186</v>
      </c>
      <c r="H266" s="384" t="s">
        <v>186</v>
      </c>
      <c r="I266" s="384" t="s">
        <v>186</v>
      </c>
      <c r="J266" s="387"/>
      <c r="K266" s="384" t="s">
        <v>186</v>
      </c>
      <c r="L266" s="384" t="s">
        <v>186</v>
      </c>
      <c r="M266" s="384" t="s">
        <v>186</v>
      </c>
      <c r="N266" s="384" t="s">
        <v>186</v>
      </c>
      <c r="O266" s="384" t="s">
        <v>186</v>
      </c>
      <c r="P266" s="384" t="s">
        <v>186</v>
      </c>
      <c r="Q266" s="384" t="s">
        <v>185</v>
      </c>
      <c r="R266" s="384" t="s">
        <v>185</v>
      </c>
      <c r="S266" s="384" t="s">
        <v>186</v>
      </c>
      <c r="T266" s="384" t="s">
        <v>185</v>
      </c>
      <c r="U266" s="384" t="s">
        <v>186</v>
      </c>
    </row>
    <row r="267" spans="1:21" s="14" customFormat="1" ht="16.5" customHeight="1" x14ac:dyDescent="0.25">
      <c r="A267" s="337" t="s">
        <v>84</v>
      </c>
      <c r="B267" s="336" t="s">
        <v>437</v>
      </c>
      <c r="C267" s="384" t="s">
        <v>185</v>
      </c>
      <c r="D267" s="384" t="s">
        <v>185</v>
      </c>
      <c r="E267" s="384" t="s">
        <v>186</v>
      </c>
      <c r="F267" s="384" t="s">
        <v>186</v>
      </c>
      <c r="G267" s="384" t="s">
        <v>186</v>
      </c>
      <c r="H267" s="384" t="s">
        <v>186</v>
      </c>
      <c r="I267" s="384" t="s">
        <v>186</v>
      </c>
      <c r="J267" s="387"/>
      <c r="K267" s="384" t="s">
        <v>186</v>
      </c>
      <c r="L267" s="384" t="s">
        <v>186</v>
      </c>
      <c r="M267" s="384" t="s">
        <v>186</v>
      </c>
      <c r="N267" s="384" t="s">
        <v>186</v>
      </c>
      <c r="O267" s="384" t="s">
        <v>186</v>
      </c>
      <c r="P267" s="384" t="s">
        <v>186</v>
      </c>
      <c r="Q267" s="384" t="s">
        <v>186</v>
      </c>
      <c r="R267" s="384" t="s">
        <v>185</v>
      </c>
      <c r="S267" s="384" t="s">
        <v>185</v>
      </c>
      <c r="T267" s="384" t="s">
        <v>185</v>
      </c>
      <c r="U267" s="384" t="s">
        <v>186</v>
      </c>
    </row>
    <row r="268" spans="1:21" s="14" customFormat="1" ht="16.5" customHeight="1" x14ac:dyDescent="0.25">
      <c r="A268" s="337" t="s">
        <v>84</v>
      </c>
      <c r="B268" s="336" t="s">
        <v>438</v>
      </c>
      <c r="C268" s="384" t="s">
        <v>186</v>
      </c>
      <c r="D268" s="384" t="s">
        <v>185</v>
      </c>
      <c r="E268" s="384" t="s">
        <v>186</v>
      </c>
      <c r="F268" s="384" t="s">
        <v>186</v>
      </c>
      <c r="G268" s="384" t="s">
        <v>186</v>
      </c>
      <c r="H268" s="384" t="s">
        <v>186</v>
      </c>
      <c r="I268" s="384" t="s">
        <v>186</v>
      </c>
      <c r="J268" s="387"/>
      <c r="K268" s="384" t="s">
        <v>186</v>
      </c>
      <c r="L268" s="384" t="s">
        <v>186</v>
      </c>
      <c r="M268" s="384" t="s">
        <v>186</v>
      </c>
      <c r="N268" s="384" t="s">
        <v>186</v>
      </c>
      <c r="O268" s="384" t="s">
        <v>186</v>
      </c>
      <c r="P268" s="384" t="s">
        <v>186</v>
      </c>
      <c r="Q268" s="384" t="s">
        <v>186</v>
      </c>
      <c r="R268" s="384" t="s">
        <v>185</v>
      </c>
      <c r="S268" s="384" t="s">
        <v>185</v>
      </c>
      <c r="T268" s="384" t="s">
        <v>186</v>
      </c>
      <c r="U268" s="384" t="s">
        <v>185</v>
      </c>
    </row>
    <row r="269" spans="1:21" s="14" customFormat="1" ht="16.5" customHeight="1" x14ac:dyDescent="0.25">
      <c r="A269" s="337" t="s">
        <v>86</v>
      </c>
      <c r="B269" s="336" t="s">
        <v>439</v>
      </c>
      <c r="C269" s="384" t="s">
        <v>186</v>
      </c>
      <c r="D269" s="384" t="s">
        <v>185</v>
      </c>
      <c r="E269" s="384" t="s">
        <v>186</v>
      </c>
      <c r="F269" s="384" t="s">
        <v>186</v>
      </c>
      <c r="G269" s="384" t="s">
        <v>186</v>
      </c>
      <c r="H269" s="384" t="s">
        <v>186</v>
      </c>
      <c r="I269" s="384" t="s">
        <v>186</v>
      </c>
      <c r="J269" s="387"/>
      <c r="K269" s="384" t="s">
        <v>186</v>
      </c>
      <c r="L269" s="384" t="s">
        <v>186</v>
      </c>
      <c r="M269" s="384" t="s">
        <v>186</v>
      </c>
      <c r="N269" s="384" t="s">
        <v>186</v>
      </c>
      <c r="O269" s="384" t="s">
        <v>186</v>
      </c>
      <c r="P269" s="384" t="s">
        <v>186</v>
      </c>
      <c r="Q269" s="384" t="s">
        <v>186</v>
      </c>
      <c r="R269" s="384" t="s">
        <v>186</v>
      </c>
      <c r="S269" s="384" t="s">
        <v>186</v>
      </c>
      <c r="T269" s="384" t="s">
        <v>186</v>
      </c>
      <c r="U269" s="384" t="s">
        <v>186</v>
      </c>
    </row>
    <row r="270" spans="1:21" s="14" customFormat="1" ht="16.5" customHeight="1" x14ac:dyDescent="0.25">
      <c r="A270" s="337" t="s">
        <v>86</v>
      </c>
      <c r="B270" s="336" t="s">
        <v>280</v>
      </c>
      <c r="C270" s="384" t="s">
        <v>186</v>
      </c>
      <c r="D270" s="384" t="s">
        <v>185</v>
      </c>
      <c r="E270" s="384" t="s">
        <v>186</v>
      </c>
      <c r="F270" s="384" t="s">
        <v>186</v>
      </c>
      <c r="G270" s="384" t="s">
        <v>186</v>
      </c>
      <c r="H270" s="384" t="s">
        <v>186</v>
      </c>
      <c r="I270" s="384" t="s">
        <v>186</v>
      </c>
      <c r="J270" s="387"/>
      <c r="K270" s="384" t="s">
        <v>186</v>
      </c>
      <c r="L270" s="384" t="s">
        <v>186</v>
      </c>
      <c r="M270" s="384" t="s">
        <v>186</v>
      </c>
      <c r="N270" s="384" t="s">
        <v>186</v>
      </c>
      <c r="O270" s="384" t="s">
        <v>186</v>
      </c>
      <c r="P270" s="384" t="s">
        <v>186</v>
      </c>
      <c r="Q270" s="384" t="s">
        <v>185</v>
      </c>
      <c r="R270" s="384" t="s">
        <v>185</v>
      </c>
      <c r="S270" s="384" t="s">
        <v>185</v>
      </c>
      <c r="T270" s="384" t="s">
        <v>186</v>
      </c>
      <c r="U270" s="384" t="s">
        <v>186</v>
      </c>
    </row>
    <row r="271" spans="1:21" s="14" customFormat="1" ht="16.5" customHeight="1" x14ac:dyDescent="0.25">
      <c r="A271" s="337" t="s">
        <v>86</v>
      </c>
      <c r="B271" s="336" t="s">
        <v>440</v>
      </c>
      <c r="C271" s="384" t="s">
        <v>186</v>
      </c>
      <c r="D271" s="384" t="s">
        <v>186</v>
      </c>
      <c r="E271" s="384" t="s">
        <v>186</v>
      </c>
      <c r="F271" s="384" t="s">
        <v>186</v>
      </c>
      <c r="G271" s="384" t="s">
        <v>186</v>
      </c>
      <c r="H271" s="384" t="s">
        <v>186</v>
      </c>
      <c r="I271" s="384" t="s">
        <v>186</v>
      </c>
      <c r="J271" s="387"/>
      <c r="K271" s="384" t="s">
        <v>186</v>
      </c>
      <c r="L271" s="384" t="s">
        <v>186</v>
      </c>
      <c r="M271" s="384" t="s">
        <v>186</v>
      </c>
      <c r="N271" s="384" t="s">
        <v>186</v>
      </c>
      <c r="O271" s="384" t="s">
        <v>186</v>
      </c>
      <c r="P271" s="384" t="s">
        <v>186</v>
      </c>
      <c r="Q271" s="384" t="s">
        <v>186</v>
      </c>
      <c r="R271" s="384" t="s">
        <v>186</v>
      </c>
      <c r="S271" s="384" t="s">
        <v>186</v>
      </c>
      <c r="T271" s="384" t="s">
        <v>186</v>
      </c>
      <c r="U271" s="384" t="s">
        <v>186</v>
      </c>
    </row>
    <row r="272" spans="1:21" s="14" customFormat="1" ht="16.5" customHeight="1" x14ac:dyDescent="0.25">
      <c r="A272" s="337" t="s">
        <v>86</v>
      </c>
      <c r="B272" s="336" t="s">
        <v>281</v>
      </c>
      <c r="C272" s="384" t="s">
        <v>186</v>
      </c>
      <c r="D272" s="384" t="s">
        <v>186</v>
      </c>
      <c r="E272" s="384" t="s">
        <v>186</v>
      </c>
      <c r="F272" s="384" t="s">
        <v>186</v>
      </c>
      <c r="G272" s="384" t="s">
        <v>186</v>
      </c>
      <c r="H272" s="384" t="s">
        <v>186</v>
      </c>
      <c r="I272" s="384" t="s">
        <v>186</v>
      </c>
      <c r="J272" s="387"/>
      <c r="K272" s="384" t="s">
        <v>186</v>
      </c>
      <c r="L272" s="384" t="s">
        <v>186</v>
      </c>
      <c r="M272" s="384" t="s">
        <v>186</v>
      </c>
      <c r="N272" s="384" t="s">
        <v>186</v>
      </c>
      <c r="O272" s="384" t="s">
        <v>186</v>
      </c>
      <c r="P272" s="384" t="s">
        <v>186</v>
      </c>
      <c r="Q272" s="384" t="s">
        <v>186</v>
      </c>
      <c r="R272" s="384" t="s">
        <v>186</v>
      </c>
      <c r="S272" s="384" t="s">
        <v>186</v>
      </c>
      <c r="T272" s="384" t="s">
        <v>186</v>
      </c>
      <c r="U272" s="384" t="s">
        <v>186</v>
      </c>
    </row>
    <row r="273" spans="1:21" s="14" customFormat="1" ht="16.5" customHeight="1" x14ac:dyDescent="0.25">
      <c r="A273" s="337" t="s">
        <v>86</v>
      </c>
      <c r="B273" s="336" t="s">
        <v>441</v>
      </c>
      <c r="C273" s="384" t="s">
        <v>186</v>
      </c>
      <c r="D273" s="384" t="s">
        <v>186</v>
      </c>
      <c r="E273" s="384" t="s">
        <v>186</v>
      </c>
      <c r="F273" s="384" t="s">
        <v>186</v>
      </c>
      <c r="G273" s="384" t="s">
        <v>186</v>
      </c>
      <c r="H273" s="384" t="s">
        <v>186</v>
      </c>
      <c r="I273" s="384" t="s">
        <v>186</v>
      </c>
      <c r="J273" s="387"/>
      <c r="K273" s="384" t="s">
        <v>186</v>
      </c>
      <c r="L273" s="384" t="s">
        <v>186</v>
      </c>
      <c r="M273" s="384" t="s">
        <v>186</v>
      </c>
      <c r="N273" s="384" t="s">
        <v>186</v>
      </c>
      <c r="O273" s="384" t="s">
        <v>186</v>
      </c>
      <c r="P273" s="384" t="s">
        <v>186</v>
      </c>
      <c r="Q273" s="384" t="s">
        <v>186</v>
      </c>
      <c r="R273" s="384" t="s">
        <v>186</v>
      </c>
      <c r="S273" s="384" t="s">
        <v>186</v>
      </c>
      <c r="T273" s="384" t="s">
        <v>186</v>
      </c>
      <c r="U273" s="384" t="s">
        <v>186</v>
      </c>
    </row>
    <row r="274" spans="1:21" s="14" customFormat="1" ht="16.5" customHeight="1" x14ac:dyDescent="0.25">
      <c r="A274" s="337" t="s">
        <v>86</v>
      </c>
      <c r="B274" s="336" t="s">
        <v>442</v>
      </c>
      <c r="C274" s="384" t="s">
        <v>186</v>
      </c>
      <c r="D274" s="384" t="s">
        <v>186</v>
      </c>
      <c r="E274" s="384" t="s">
        <v>186</v>
      </c>
      <c r="F274" s="384" t="s">
        <v>186</v>
      </c>
      <c r="G274" s="384" t="s">
        <v>186</v>
      </c>
      <c r="H274" s="384" t="s">
        <v>186</v>
      </c>
      <c r="I274" s="384" t="s">
        <v>186</v>
      </c>
      <c r="J274" s="387"/>
      <c r="K274" s="384" t="s">
        <v>186</v>
      </c>
      <c r="L274" s="384" t="s">
        <v>186</v>
      </c>
      <c r="M274" s="384" t="s">
        <v>186</v>
      </c>
      <c r="N274" s="384" t="s">
        <v>186</v>
      </c>
      <c r="O274" s="384" t="s">
        <v>186</v>
      </c>
      <c r="P274" s="384" t="s">
        <v>186</v>
      </c>
      <c r="Q274" s="384" t="s">
        <v>186</v>
      </c>
      <c r="R274" s="384" t="s">
        <v>185</v>
      </c>
      <c r="S274" s="384" t="s">
        <v>185</v>
      </c>
      <c r="T274" s="384" t="s">
        <v>185</v>
      </c>
      <c r="U274" s="384" t="s">
        <v>186</v>
      </c>
    </row>
    <row r="275" spans="1:21" s="14" customFormat="1" ht="16.5" customHeight="1" x14ac:dyDescent="0.25">
      <c r="A275" s="337" t="s">
        <v>86</v>
      </c>
      <c r="B275" s="336" t="s">
        <v>443</v>
      </c>
      <c r="C275" s="384" t="s">
        <v>186</v>
      </c>
      <c r="D275" s="384" t="s">
        <v>186</v>
      </c>
      <c r="E275" s="384" t="s">
        <v>186</v>
      </c>
      <c r="F275" s="384" t="s">
        <v>186</v>
      </c>
      <c r="G275" s="384" t="s">
        <v>186</v>
      </c>
      <c r="H275" s="384" t="s">
        <v>186</v>
      </c>
      <c r="I275" s="384" t="s">
        <v>186</v>
      </c>
      <c r="J275" s="387"/>
      <c r="K275" s="384" t="s">
        <v>186</v>
      </c>
      <c r="L275" s="384" t="s">
        <v>186</v>
      </c>
      <c r="M275" s="384" t="s">
        <v>186</v>
      </c>
      <c r="N275" s="384" t="s">
        <v>186</v>
      </c>
      <c r="O275" s="384" t="s">
        <v>186</v>
      </c>
      <c r="P275" s="384" t="s">
        <v>186</v>
      </c>
      <c r="Q275" s="384" t="s">
        <v>186</v>
      </c>
      <c r="R275" s="384" t="s">
        <v>186</v>
      </c>
      <c r="S275" s="384" t="s">
        <v>186</v>
      </c>
      <c r="T275" s="384" t="s">
        <v>186</v>
      </c>
      <c r="U275" s="384" t="s">
        <v>186</v>
      </c>
    </row>
    <row r="276" spans="1:21" s="14" customFormat="1" ht="16.5" customHeight="1" x14ac:dyDescent="0.25">
      <c r="A276" s="337" t="s">
        <v>86</v>
      </c>
      <c r="B276" s="336" t="s">
        <v>444</v>
      </c>
      <c r="C276" s="384" t="s">
        <v>186</v>
      </c>
      <c r="D276" s="384" t="s">
        <v>185</v>
      </c>
      <c r="E276" s="384" t="s">
        <v>186</v>
      </c>
      <c r="F276" s="384" t="s">
        <v>186</v>
      </c>
      <c r="G276" s="384" t="s">
        <v>186</v>
      </c>
      <c r="H276" s="384" t="s">
        <v>186</v>
      </c>
      <c r="I276" s="384" t="s">
        <v>186</v>
      </c>
      <c r="J276" s="387"/>
      <c r="K276" s="384" t="s">
        <v>186</v>
      </c>
      <c r="L276" s="384" t="s">
        <v>186</v>
      </c>
      <c r="M276" s="384" t="s">
        <v>186</v>
      </c>
      <c r="N276" s="384" t="s">
        <v>186</v>
      </c>
      <c r="O276" s="384" t="s">
        <v>186</v>
      </c>
      <c r="P276" s="384" t="s">
        <v>186</v>
      </c>
      <c r="Q276" s="384" t="s">
        <v>186</v>
      </c>
      <c r="R276" s="384" t="s">
        <v>186</v>
      </c>
      <c r="S276" s="384" t="s">
        <v>186</v>
      </c>
      <c r="T276" s="384" t="s">
        <v>186</v>
      </c>
      <c r="U276" s="384" t="s">
        <v>186</v>
      </c>
    </row>
    <row r="277" spans="1:21" s="14" customFormat="1" ht="16.5" customHeight="1" x14ac:dyDescent="0.25">
      <c r="A277" s="337" t="s">
        <v>88</v>
      </c>
      <c r="B277" s="336" t="s">
        <v>445</v>
      </c>
      <c r="C277" s="384" t="s">
        <v>186</v>
      </c>
      <c r="D277" s="384" t="s">
        <v>186</v>
      </c>
      <c r="E277" s="384" t="s">
        <v>186</v>
      </c>
      <c r="F277" s="384" t="s">
        <v>186</v>
      </c>
      <c r="G277" s="384" t="s">
        <v>186</v>
      </c>
      <c r="H277" s="384" t="s">
        <v>186</v>
      </c>
      <c r="I277" s="384" t="s">
        <v>186</v>
      </c>
      <c r="J277" s="387"/>
      <c r="K277" s="384" t="s">
        <v>186</v>
      </c>
      <c r="L277" s="384" t="s">
        <v>186</v>
      </c>
      <c r="M277" s="384" t="s">
        <v>186</v>
      </c>
      <c r="N277" s="384" t="s">
        <v>186</v>
      </c>
      <c r="O277" s="384" t="s">
        <v>186</v>
      </c>
      <c r="P277" s="384" t="s">
        <v>186</v>
      </c>
      <c r="Q277" s="384" t="s">
        <v>185</v>
      </c>
      <c r="R277" s="384" t="s">
        <v>185</v>
      </c>
      <c r="S277" s="384" t="s">
        <v>186</v>
      </c>
      <c r="T277" s="384" t="s">
        <v>185</v>
      </c>
      <c r="U277" s="384" t="s">
        <v>186</v>
      </c>
    </row>
    <row r="278" spans="1:21" s="14" customFormat="1" ht="16.5" customHeight="1" x14ac:dyDescent="0.25">
      <c r="A278" s="337" t="s">
        <v>90</v>
      </c>
      <c r="B278" s="336" t="s">
        <v>446</v>
      </c>
      <c r="C278" s="384" t="s">
        <v>186</v>
      </c>
      <c r="D278" s="384" t="s">
        <v>185</v>
      </c>
      <c r="E278" s="384" t="s">
        <v>186</v>
      </c>
      <c r="F278" s="384" t="s">
        <v>186</v>
      </c>
      <c r="G278" s="384" t="s">
        <v>186</v>
      </c>
      <c r="H278" s="384" t="s">
        <v>186</v>
      </c>
      <c r="I278" s="384" t="s">
        <v>186</v>
      </c>
      <c r="J278" s="387"/>
      <c r="K278" s="384" t="s">
        <v>186</v>
      </c>
      <c r="L278" s="384" t="s">
        <v>186</v>
      </c>
      <c r="M278" s="384" t="s">
        <v>186</v>
      </c>
      <c r="N278" s="384" t="s">
        <v>186</v>
      </c>
      <c r="O278" s="384" t="s">
        <v>186</v>
      </c>
      <c r="P278" s="384" t="s">
        <v>186</v>
      </c>
      <c r="Q278" s="384" t="s">
        <v>186</v>
      </c>
      <c r="R278" s="384" t="s">
        <v>186</v>
      </c>
      <c r="S278" s="384" t="s">
        <v>186</v>
      </c>
      <c r="T278" s="384" t="s">
        <v>186</v>
      </c>
      <c r="U278" s="384" t="s">
        <v>186</v>
      </c>
    </row>
    <row r="279" spans="1:21" s="14" customFormat="1" ht="16.5" customHeight="1" x14ac:dyDescent="0.25">
      <c r="A279" s="337" t="s">
        <v>90</v>
      </c>
      <c r="B279" s="336" t="s">
        <v>282</v>
      </c>
      <c r="C279" s="384" t="s">
        <v>186</v>
      </c>
      <c r="D279" s="384" t="s">
        <v>186</v>
      </c>
      <c r="E279" s="384" t="s">
        <v>186</v>
      </c>
      <c r="F279" s="384" t="s">
        <v>186</v>
      </c>
      <c r="G279" s="384" t="s">
        <v>186</v>
      </c>
      <c r="H279" s="384" t="s">
        <v>186</v>
      </c>
      <c r="I279" s="384" t="s">
        <v>186</v>
      </c>
      <c r="J279" s="387"/>
      <c r="K279" s="384" t="s">
        <v>186</v>
      </c>
      <c r="L279" s="384" t="s">
        <v>186</v>
      </c>
      <c r="M279" s="384" t="s">
        <v>186</v>
      </c>
      <c r="N279" s="384" t="s">
        <v>186</v>
      </c>
      <c r="O279" s="384" t="s">
        <v>186</v>
      </c>
      <c r="P279" s="384" t="s">
        <v>186</v>
      </c>
      <c r="Q279" s="384" t="s">
        <v>185</v>
      </c>
      <c r="R279" s="384" t="s">
        <v>185</v>
      </c>
      <c r="S279" s="384" t="s">
        <v>186</v>
      </c>
      <c r="T279" s="384" t="s">
        <v>186</v>
      </c>
      <c r="U279" s="384" t="s">
        <v>185</v>
      </c>
    </row>
    <row r="280" spans="1:21" s="14" customFormat="1" ht="16.5" customHeight="1" x14ac:dyDescent="0.25">
      <c r="A280" s="337" t="s">
        <v>90</v>
      </c>
      <c r="B280" s="336" t="s">
        <v>447</v>
      </c>
      <c r="C280" s="384" t="s">
        <v>186</v>
      </c>
      <c r="D280" s="384" t="s">
        <v>185</v>
      </c>
      <c r="E280" s="384" t="s">
        <v>186</v>
      </c>
      <c r="F280" s="384" t="s">
        <v>186</v>
      </c>
      <c r="G280" s="384" t="s">
        <v>186</v>
      </c>
      <c r="H280" s="384" t="s">
        <v>186</v>
      </c>
      <c r="I280" s="384" t="s">
        <v>186</v>
      </c>
      <c r="J280" s="387"/>
      <c r="K280" s="384" t="s">
        <v>186</v>
      </c>
      <c r="L280" s="384" t="s">
        <v>186</v>
      </c>
      <c r="M280" s="384" t="s">
        <v>186</v>
      </c>
      <c r="N280" s="384" t="s">
        <v>186</v>
      </c>
      <c r="O280" s="384" t="s">
        <v>186</v>
      </c>
      <c r="P280" s="384" t="s">
        <v>186</v>
      </c>
      <c r="Q280" s="384" t="s">
        <v>186</v>
      </c>
      <c r="R280" s="384" t="s">
        <v>186</v>
      </c>
      <c r="S280" s="384" t="s">
        <v>186</v>
      </c>
      <c r="T280" s="384" t="s">
        <v>186</v>
      </c>
      <c r="U280" s="384" t="s">
        <v>186</v>
      </c>
    </row>
    <row r="281" spans="1:21" s="14" customFormat="1" ht="16.5" customHeight="1" x14ac:dyDescent="0.25">
      <c r="A281" s="337" t="s">
        <v>90</v>
      </c>
      <c r="B281" s="336" t="s">
        <v>283</v>
      </c>
      <c r="C281" s="384" t="s">
        <v>186</v>
      </c>
      <c r="D281" s="384" t="s">
        <v>185</v>
      </c>
      <c r="E281" s="384" t="s">
        <v>186</v>
      </c>
      <c r="F281" s="384" t="s">
        <v>186</v>
      </c>
      <c r="G281" s="384" t="s">
        <v>186</v>
      </c>
      <c r="H281" s="384" t="s">
        <v>186</v>
      </c>
      <c r="I281" s="384" t="s">
        <v>186</v>
      </c>
      <c r="J281" s="387"/>
      <c r="K281" s="384" t="s">
        <v>186</v>
      </c>
      <c r="L281" s="384" t="s">
        <v>186</v>
      </c>
      <c r="M281" s="384" t="s">
        <v>186</v>
      </c>
      <c r="N281" s="384" t="s">
        <v>186</v>
      </c>
      <c r="O281" s="384" t="s">
        <v>186</v>
      </c>
      <c r="P281" s="384" t="s">
        <v>186</v>
      </c>
      <c r="Q281" s="384" t="s">
        <v>185</v>
      </c>
      <c r="R281" s="384" t="s">
        <v>185</v>
      </c>
      <c r="S281" s="384" t="s">
        <v>185</v>
      </c>
      <c r="T281" s="384" t="s">
        <v>185</v>
      </c>
      <c r="U281" s="384" t="s">
        <v>186</v>
      </c>
    </row>
    <row r="282" spans="1:21" s="14" customFormat="1" ht="16.5" customHeight="1" x14ac:dyDescent="0.25">
      <c r="A282" s="337" t="s">
        <v>90</v>
      </c>
      <c r="B282" s="336" t="s">
        <v>448</v>
      </c>
      <c r="C282" s="384" t="s">
        <v>186</v>
      </c>
      <c r="D282" s="384" t="s">
        <v>185</v>
      </c>
      <c r="E282" s="384" t="s">
        <v>186</v>
      </c>
      <c r="F282" s="384" t="s">
        <v>186</v>
      </c>
      <c r="G282" s="384" t="s">
        <v>186</v>
      </c>
      <c r="H282" s="384" t="s">
        <v>186</v>
      </c>
      <c r="I282" s="384" t="s">
        <v>186</v>
      </c>
      <c r="J282" s="387"/>
      <c r="K282" s="384" t="s">
        <v>186</v>
      </c>
      <c r="L282" s="384" t="s">
        <v>186</v>
      </c>
      <c r="M282" s="384" t="s">
        <v>186</v>
      </c>
      <c r="N282" s="384" t="s">
        <v>186</v>
      </c>
      <c r="O282" s="384" t="s">
        <v>185</v>
      </c>
      <c r="P282" s="384" t="s">
        <v>186</v>
      </c>
      <c r="Q282" s="384" t="s">
        <v>185</v>
      </c>
      <c r="R282" s="384" t="s">
        <v>185</v>
      </c>
      <c r="S282" s="384" t="s">
        <v>185</v>
      </c>
      <c r="T282" s="384" t="s">
        <v>186</v>
      </c>
      <c r="U282" s="384" t="s">
        <v>186</v>
      </c>
    </row>
    <row r="283" spans="1:21" s="14" customFormat="1" ht="14.25" customHeight="1" thickBot="1" x14ac:dyDescent="0.3">
      <c r="A283" s="369"/>
      <c r="B283" s="369" t="s">
        <v>790</v>
      </c>
      <c r="C283" s="388">
        <f t="shared" ref="C283:U283" si="0">COUNTIF(C5:C282,"YES")</f>
        <v>12</v>
      </c>
      <c r="D283" s="388">
        <f t="shared" si="0"/>
        <v>205</v>
      </c>
      <c r="E283" s="388">
        <f t="shared" si="0"/>
        <v>2</v>
      </c>
      <c r="F283" s="388">
        <f t="shared" si="0"/>
        <v>3</v>
      </c>
      <c r="G283" s="388">
        <f t="shared" si="0"/>
        <v>3</v>
      </c>
      <c r="H283" s="388">
        <f t="shared" si="0"/>
        <v>2</v>
      </c>
      <c r="I283" s="388">
        <f t="shared" si="0"/>
        <v>2</v>
      </c>
      <c r="J283" s="388">
        <f t="shared" si="0"/>
        <v>0</v>
      </c>
      <c r="K283" s="388">
        <f t="shared" si="0"/>
        <v>37</v>
      </c>
      <c r="L283" s="388">
        <f t="shared" si="0"/>
        <v>9</v>
      </c>
      <c r="M283" s="388">
        <f t="shared" si="0"/>
        <v>13</v>
      </c>
      <c r="N283" s="388">
        <f t="shared" si="0"/>
        <v>34</v>
      </c>
      <c r="O283" s="388">
        <f t="shared" si="0"/>
        <v>20</v>
      </c>
      <c r="P283" s="388">
        <f t="shared" si="0"/>
        <v>13</v>
      </c>
      <c r="Q283" s="388">
        <f t="shared" si="0"/>
        <v>143</v>
      </c>
      <c r="R283" s="388">
        <f t="shared" si="0"/>
        <v>150</v>
      </c>
      <c r="S283" s="388">
        <f t="shared" si="0"/>
        <v>142</v>
      </c>
      <c r="T283" s="388">
        <f t="shared" si="0"/>
        <v>113</v>
      </c>
      <c r="U283" s="388">
        <f t="shared" si="0"/>
        <v>26</v>
      </c>
    </row>
    <row r="284" spans="1:21" ht="13.8" thickTop="1" x14ac:dyDescent="0.25">
      <c r="A284" s="151"/>
      <c r="B284" s="151"/>
      <c r="C284" s="293"/>
      <c r="D284" s="293"/>
      <c r="E284" s="293"/>
      <c r="F284" s="293"/>
      <c r="G284" s="293"/>
      <c r="H284" s="293"/>
      <c r="I284" s="293"/>
      <c r="J284" s="293"/>
      <c r="K284" s="293"/>
      <c r="L284" s="293"/>
      <c r="M284" s="293"/>
      <c r="N284" s="293"/>
      <c r="O284" s="293"/>
      <c r="P284" s="293"/>
      <c r="Q284" s="293"/>
      <c r="R284" s="293"/>
      <c r="S284" s="293"/>
      <c r="T284" s="293"/>
      <c r="U284" s="293"/>
    </row>
    <row r="285" spans="1:21" ht="24" customHeight="1" x14ac:dyDescent="0.25">
      <c r="A285" s="442" t="s">
        <v>570</v>
      </c>
      <c r="B285" s="442"/>
    </row>
    <row r="286" spans="1:21" x14ac:dyDescent="0.25">
      <c r="A286" s="97" t="s">
        <v>737</v>
      </c>
    </row>
  </sheetData>
  <mergeCells count="7">
    <mergeCell ref="M3:P3"/>
    <mergeCell ref="A2:B2"/>
    <mergeCell ref="A285:B285"/>
    <mergeCell ref="A1:B1"/>
    <mergeCell ref="C3:D3"/>
    <mergeCell ref="H3:I3"/>
    <mergeCell ref="K3:L3"/>
  </mergeCells>
  <conditionalFormatting sqref="A5:U282">
    <cfRule type="expression" dxfId="2" priority="1">
      <formula>MOD(ROW(),2)=1</formula>
    </cfRule>
  </conditionalFormatting>
  <hyperlinks>
    <hyperlink ref="A2" location="TOC!A1" display="Return to Table of Contents"/>
  </hyperlinks>
  <pageMargins left="0.25" right="0.25" top="0.75" bottom="0.75" header="0.3" footer="0.3"/>
  <pageSetup scale="70" fitToWidth="2" fitToHeight="0" pageOrder="overThenDown" orientation="portrait" r:id="rId1"/>
  <headerFooter>
    <oddHeader>&amp;L2011-12 and 2012-13 &amp;"Arial,Italic"Survey of Allied Dental Education&amp;"Arial,Regular"
Report 2: Dental Assisting Education Programs</oddHeader>
  </headerFooter>
  <rowBreaks count="5" manualBreakCount="5">
    <brk id="49" max="20" man="1"/>
    <brk id="96" max="20" man="1"/>
    <brk id="143" max="20" man="1"/>
    <brk id="190" max="20" man="1"/>
    <brk id="235" max="20" man="1"/>
  </rowBreaks>
  <colBreaks count="1" manualBreakCount="1">
    <brk id="12" max="28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zoomScaleNormal="100" workbookViewId="0">
      <pane ySplit="3" topLeftCell="A4" activePane="bottomLeft" state="frozen"/>
      <selection pane="bottomLeft"/>
    </sheetView>
  </sheetViews>
  <sheetFormatPr defaultColWidth="9.109375" defaultRowHeight="13.2" x14ac:dyDescent="0.25"/>
  <cols>
    <col min="1" max="1" width="27.6640625" style="3" customWidth="1"/>
    <col min="2" max="2" width="10.6640625" style="3" customWidth="1"/>
    <col min="3" max="3" width="11.109375" style="3" customWidth="1"/>
    <col min="4" max="4" width="10.5546875" style="3" customWidth="1"/>
    <col min="5" max="5" width="10.6640625" style="3" customWidth="1"/>
    <col min="6" max="6" width="10.5546875" style="3" customWidth="1"/>
    <col min="7" max="8" width="10" style="3" customWidth="1"/>
    <col min="9" max="9" width="11.109375" style="3" customWidth="1"/>
    <col min="10" max="10" width="10.5546875" style="3" customWidth="1"/>
    <col min="11" max="11" width="9.88671875" style="3" customWidth="1"/>
    <col min="12" max="12" width="10.6640625" style="3" customWidth="1"/>
    <col min="13" max="16384" width="9.109375" style="3"/>
  </cols>
  <sheetData>
    <row r="1" spans="1:12" s="14" customFormat="1" ht="18" customHeight="1" x14ac:dyDescent="0.25">
      <c r="A1" s="13" t="s">
        <v>2</v>
      </c>
    </row>
    <row r="2" spans="1:12" x14ac:dyDescent="0.25">
      <c r="A2" s="4" t="s">
        <v>10</v>
      </c>
    </row>
    <row r="3" spans="1:12" s="16" customFormat="1" ht="27" customHeight="1" thickBot="1" x14ac:dyDescent="0.3">
      <c r="A3" s="15"/>
      <c r="B3" s="15" t="s">
        <v>92</v>
      </c>
      <c r="C3" s="15" t="s">
        <v>93</v>
      </c>
      <c r="D3" s="15" t="s">
        <v>94</v>
      </c>
      <c r="E3" s="15" t="s">
        <v>95</v>
      </c>
      <c r="F3" s="15" t="s">
        <v>96</v>
      </c>
      <c r="G3" s="15" t="s">
        <v>97</v>
      </c>
      <c r="H3" s="15" t="s">
        <v>98</v>
      </c>
      <c r="I3" s="15" t="s">
        <v>99</v>
      </c>
      <c r="J3" s="15" t="s">
        <v>100</v>
      </c>
      <c r="K3" s="15" t="s">
        <v>101</v>
      </c>
      <c r="L3" s="15" t="s">
        <v>102</v>
      </c>
    </row>
    <row r="4" spans="1:12" ht="20.25" customHeight="1" x14ac:dyDescent="0.25">
      <c r="A4" s="17" t="s">
        <v>103</v>
      </c>
      <c r="B4" s="18">
        <v>6729</v>
      </c>
      <c r="C4" s="18">
        <v>6889</v>
      </c>
      <c r="D4" s="18">
        <v>7214</v>
      </c>
      <c r="E4" s="18">
        <v>7323</v>
      </c>
      <c r="F4" s="18">
        <v>7420</v>
      </c>
      <c r="G4" s="18">
        <v>7525</v>
      </c>
      <c r="H4" s="18">
        <v>7690</v>
      </c>
      <c r="I4" s="18">
        <v>7784</v>
      </c>
      <c r="J4" s="18">
        <v>8007</v>
      </c>
      <c r="K4" s="19">
        <v>8110</v>
      </c>
      <c r="L4" s="322">
        <v>8258</v>
      </c>
    </row>
    <row r="5" spans="1:12" ht="20.25" customHeight="1" x14ac:dyDescent="0.25">
      <c r="A5" s="20" t="s">
        <v>104</v>
      </c>
      <c r="B5" s="21">
        <v>2.9</v>
      </c>
      <c r="C5" s="22">
        <f t="shared" ref="C5:J5" si="0">(C4-B4)/B4*100</f>
        <v>2.3777678704116512</v>
      </c>
      <c r="D5" s="22">
        <f t="shared" si="0"/>
        <v>4.7176658440992885</v>
      </c>
      <c r="E5" s="22">
        <f t="shared" si="0"/>
        <v>1.5109509287496534</v>
      </c>
      <c r="F5" s="22">
        <f t="shared" si="0"/>
        <v>1.3245937457326231</v>
      </c>
      <c r="G5" s="22">
        <f t="shared" si="0"/>
        <v>1.4150943396226416</v>
      </c>
      <c r="H5" s="22">
        <f t="shared" si="0"/>
        <v>2.1926910299003324</v>
      </c>
      <c r="I5" s="22">
        <f t="shared" si="0"/>
        <v>1.2223667100130038</v>
      </c>
      <c r="J5" s="22">
        <f t="shared" si="0"/>
        <v>2.864850976361768</v>
      </c>
      <c r="K5" s="22">
        <f>(K4-J4)/J4*100</f>
        <v>1.2863744223804172</v>
      </c>
      <c r="L5" s="22">
        <f>(L4-K4)/K4*100</f>
        <v>1.8249075215782986</v>
      </c>
    </row>
    <row r="6" spans="1:12" s="2" customFormat="1" ht="20.25" customHeight="1" x14ac:dyDescent="0.25">
      <c r="A6" s="17" t="s">
        <v>105</v>
      </c>
      <c r="B6" s="18">
        <v>7304</v>
      </c>
      <c r="C6" s="18">
        <v>7240</v>
      </c>
      <c r="D6" s="18">
        <v>7726</v>
      </c>
      <c r="E6" s="18">
        <v>8160</v>
      </c>
      <c r="F6" s="18">
        <v>8279</v>
      </c>
      <c r="G6" s="18">
        <v>8413</v>
      </c>
      <c r="H6" s="18">
        <v>8633</v>
      </c>
      <c r="I6" s="18">
        <v>10054</v>
      </c>
      <c r="J6" s="18">
        <v>10390</v>
      </c>
      <c r="K6" s="19">
        <v>9620</v>
      </c>
      <c r="L6" s="23">
        <v>8198</v>
      </c>
    </row>
    <row r="7" spans="1:12" ht="20.25" customHeight="1" x14ac:dyDescent="0.25">
      <c r="A7" s="20" t="s">
        <v>104</v>
      </c>
      <c r="B7" s="21">
        <v>13.5</v>
      </c>
      <c r="C7" s="21">
        <v>-0.9</v>
      </c>
      <c r="D7" s="21">
        <v>6.7</v>
      </c>
      <c r="E7" s="21">
        <v>5.6</v>
      </c>
      <c r="F7" s="21">
        <v>1.5</v>
      </c>
      <c r="G7" s="21">
        <v>1.6</v>
      </c>
      <c r="H7" s="21">
        <v>2.6</v>
      </c>
      <c r="I7" s="21">
        <v>16.5</v>
      </c>
      <c r="J7" s="21">
        <v>3.3</v>
      </c>
      <c r="K7" s="22">
        <f>(K6-J6)/J6*100</f>
        <v>-7.4109720885466803</v>
      </c>
      <c r="L7" s="22">
        <f>(L6-K6)/K6*100</f>
        <v>-14.781704781704782</v>
      </c>
    </row>
    <row r="8" spans="1:12" s="2" customFormat="1" ht="20.25" customHeight="1" x14ac:dyDescent="0.25">
      <c r="A8" s="17" t="s">
        <v>106</v>
      </c>
      <c r="B8" s="24">
        <v>517</v>
      </c>
      <c r="C8" s="24">
        <v>556</v>
      </c>
      <c r="D8" s="24">
        <v>551</v>
      </c>
      <c r="E8" s="24">
        <v>418</v>
      </c>
      <c r="F8" s="24">
        <v>425</v>
      </c>
      <c r="G8" s="24">
        <v>389</v>
      </c>
      <c r="H8" s="24">
        <v>380</v>
      </c>
      <c r="I8" s="24">
        <v>416</v>
      </c>
      <c r="J8" s="24">
        <v>431</v>
      </c>
      <c r="K8" s="25">
        <v>421</v>
      </c>
      <c r="L8" s="25">
        <v>435</v>
      </c>
    </row>
    <row r="9" spans="1:12" ht="20.25" customHeight="1" x14ac:dyDescent="0.25">
      <c r="A9" s="20" t="s">
        <v>104</v>
      </c>
      <c r="B9" s="21">
        <v>4.4000000000000004</v>
      </c>
      <c r="C9" s="21">
        <v>7.5</v>
      </c>
      <c r="D9" s="21">
        <v>-0.9</v>
      </c>
      <c r="E9" s="21">
        <v>-24.1</v>
      </c>
      <c r="F9" s="21">
        <v>1.7</v>
      </c>
      <c r="G9" s="21">
        <v>-8.5</v>
      </c>
      <c r="H9" s="21">
        <v>-2.2999999999999998</v>
      </c>
      <c r="I9" s="21">
        <v>9.5</v>
      </c>
      <c r="J9" s="21">
        <v>3.6</v>
      </c>
      <c r="K9" s="26">
        <f>(K8-J8)/J8*100</f>
        <v>-2.3201856148491879</v>
      </c>
      <c r="L9" s="26">
        <f>(L8-K8)/K8*100</f>
        <v>3.3254156769596199</v>
      </c>
    </row>
    <row r="11" spans="1:12" x14ac:dyDescent="0.25">
      <c r="A11" s="27" t="s">
        <v>756</v>
      </c>
    </row>
    <row r="12" spans="1:12" x14ac:dyDescent="0.25">
      <c r="A12" s="27" t="s">
        <v>757</v>
      </c>
    </row>
    <row r="13" spans="1:12" x14ac:dyDescent="0.25">
      <c r="A13" s="28" t="s">
        <v>737</v>
      </c>
    </row>
  </sheetData>
  <hyperlinks>
    <hyperlink ref="A2" location="TOC!A1" display="Return to Table of Contents"/>
  </hyperlinks>
  <pageMargins left="0.25" right="0.25" top="0.75" bottom="0.75" header="0.3" footer="0.3"/>
  <pageSetup scale="95" orientation="landscape" r:id="rId1"/>
  <headerFooter>
    <oddHeader>&amp;L2011-12 and 2012-13 &amp;"Arial,Italic"Survey of Allied Dental Education&amp;"Arial,Regular"
Report 2: Dental Assisting Education Programs</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9.109375" defaultRowHeight="13.2" x14ac:dyDescent="0.25"/>
  <cols>
    <col min="1" max="1" width="43.6640625" style="3" customWidth="1"/>
    <col min="2" max="2" width="10" style="3" customWidth="1"/>
    <col min="3" max="3" width="4" style="69" bestFit="1" customWidth="1"/>
    <col min="4" max="4" width="13.88671875" style="3" customWidth="1"/>
    <col min="5" max="5" width="4" style="69" bestFit="1" customWidth="1"/>
    <col min="6" max="6" width="10" style="3" customWidth="1"/>
    <col min="7" max="7" width="4" style="69" bestFit="1" customWidth="1"/>
    <col min="8" max="8" width="2.5546875" style="69" customWidth="1"/>
    <col min="9" max="9" width="9.5546875" style="42" customWidth="1"/>
    <col min="10" max="10" width="4" style="69" bestFit="1" customWidth="1"/>
    <col min="11" max="11" width="13.6640625" style="3" customWidth="1"/>
    <col min="12" max="12" width="4" style="3" bestFit="1" customWidth="1"/>
    <col min="13" max="13" width="11.33203125" style="3" customWidth="1"/>
    <col min="14" max="14" width="4" style="3" bestFit="1" customWidth="1"/>
    <col min="15" max="15" width="1.6640625" style="3" customWidth="1"/>
    <col min="16" max="16" width="11.88671875" style="3" customWidth="1"/>
    <col min="17" max="17" width="4" style="3" bestFit="1" customWidth="1"/>
    <col min="18" max="18" width="14.109375" style="3" customWidth="1"/>
    <col min="19" max="19" width="4" style="3" bestFit="1" customWidth="1"/>
    <col min="20" max="20" width="11" style="3" customWidth="1"/>
    <col min="21" max="21" width="3" style="3" bestFit="1" customWidth="1"/>
    <col min="22" max="22" width="9.109375" style="3"/>
    <col min="23" max="23" width="9.109375" style="127"/>
    <col min="24" max="16384" width="9.109375" style="3"/>
  </cols>
  <sheetData>
    <row r="1" spans="1:25" x14ac:dyDescent="0.25">
      <c r="A1" s="397" t="s">
        <v>783</v>
      </c>
      <c r="V1" s="205"/>
      <c r="W1" s="205"/>
      <c r="X1" s="205"/>
      <c r="Y1" s="205"/>
    </row>
    <row r="2" spans="1:25" x14ac:dyDescent="0.25">
      <c r="A2" s="12" t="s">
        <v>10</v>
      </c>
      <c r="V2" s="226"/>
      <c r="W2" s="227"/>
      <c r="X2" s="228"/>
      <c r="Y2" s="228"/>
    </row>
    <row r="3" spans="1:25" ht="42.75" customHeight="1" x14ac:dyDescent="0.25">
      <c r="A3" s="35"/>
      <c r="B3" s="402" t="s">
        <v>780</v>
      </c>
      <c r="C3" s="402"/>
      <c r="D3" s="402"/>
      <c r="E3" s="402"/>
      <c r="F3" s="402"/>
      <c r="G3" s="402"/>
      <c r="H3" s="200"/>
      <c r="I3" s="444" t="s">
        <v>781</v>
      </c>
      <c r="J3" s="444"/>
      <c r="K3" s="444"/>
      <c r="L3" s="444"/>
      <c r="M3" s="444"/>
      <c r="N3" s="444"/>
      <c r="O3" s="220"/>
      <c r="P3" s="444" t="s">
        <v>782</v>
      </c>
      <c r="Q3" s="444"/>
      <c r="R3" s="444"/>
      <c r="S3" s="444"/>
      <c r="T3" s="444"/>
      <c r="U3" s="444"/>
      <c r="V3" s="226"/>
      <c r="W3" s="227"/>
      <c r="X3" s="228"/>
      <c r="Y3" s="228"/>
    </row>
    <row r="4" spans="1:25" ht="37.5" customHeight="1" thickBot="1" x14ac:dyDescent="0.3">
      <c r="A4" s="177" t="s">
        <v>776</v>
      </c>
      <c r="B4" s="38" t="s">
        <v>777</v>
      </c>
      <c r="C4" s="38" t="s">
        <v>129</v>
      </c>
      <c r="D4" s="38" t="s">
        <v>778</v>
      </c>
      <c r="E4" s="38" t="s">
        <v>129</v>
      </c>
      <c r="F4" s="38" t="s">
        <v>779</v>
      </c>
      <c r="G4" s="38" t="s">
        <v>129</v>
      </c>
      <c r="H4" s="38"/>
      <c r="I4" s="38" t="s">
        <v>777</v>
      </c>
      <c r="J4" s="38" t="s">
        <v>129</v>
      </c>
      <c r="K4" s="38" t="s">
        <v>778</v>
      </c>
      <c r="L4" s="38" t="s">
        <v>129</v>
      </c>
      <c r="M4" s="38" t="s">
        <v>779</v>
      </c>
      <c r="N4" s="38" t="s">
        <v>129</v>
      </c>
      <c r="O4" s="38"/>
      <c r="P4" s="38" t="s">
        <v>777</v>
      </c>
      <c r="Q4" s="38" t="s">
        <v>129</v>
      </c>
      <c r="R4" s="38" t="s">
        <v>778</v>
      </c>
      <c r="S4" s="38" t="s">
        <v>129</v>
      </c>
      <c r="T4" s="38" t="s">
        <v>779</v>
      </c>
      <c r="U4" s="38" t="s">
        <v>129</v>
      </c>
      <c r="V4" s="226"/>
      <c r="W4" s="227"/>
      <c r="X4" s="228"/>
      <c r="Y4" s="228"/>
    </row>
    <row r="5" spans="1:25" ht="13.5" customHeight="1" x14ac:dyDescent="0.25">
      <c r="A5" s="3" t="s">
        <v>692</v>
      </c>
      <c r="B5" s="224">
        <v>22.189208600000001</v>
      </c>
      <c r="C5" s="210">
        <v>278</v>
      </c>
      <c r="D5" s="224">
        <v>9.9047619000000005</v>
      </c>
      <c r="E5" s="210">
        <v>84</v>
      </c>
      <c r="F5" s="210" t="s">
        <v>188</v>
      </c>
      <c r="G5" s="210" t="s">
        <v>188</v>
      </c>
      <c r="I5" s="221">
        <v>21.549693300000001</v>
      </c>
      <c r="J5" s="69">
        <v>163</v>
      </c>
      <c r="K5" s="221">
        <v>10.4909091</v>
      </c>
      <c r="L5" s="69">
        <v>55</v>
      </c>
      <c r="M5" s="210" t="s">
        <v>188</v>
      </c>
      <c r="N5" s="210" t="s">
        <v>188</v>
      </c>
      <c r="P5" s="180">
        <v>20.6041667</v>
      </c>
      <c r="Q5" s="3">
        <v>96</v>
      </c>
      <c r="R5" s="221">
        <v>7.8</v>
      </c>
      <c r="S5" s="69">
        <v>25</v>
      </c>
      <c r="T5" s="210" t="s">
        <v>188</v>
      </c>
      <c r="U5" s="210" t="s">
        <v>188</v>
      </c>
      <c r="V5" s="226"/>
      <c r="W5" s="227"/>
      <c r="X5" s="228"/>
      <c r="Y5" s="228"/>
    </row>
    <row r="6" spans="1:25" ht="13.5" customHeight="1" x14ac:dyDescent="0.25">
      <c r="A6" s="3" t="s">
        <v>691</v>
      </c>
      <c r="B6" s="224">
        <v>25.196402899999999</v>
      </c>
      <c r="C6" s="210">
        <v>278</v>
      </c>
      <c r="D6" s="224">
        <v>11</v>
      </c>
      <c r="E6" s="210">
        <v>78</v>
      </c>
      <c r="F6" s="210" t="s">
        <v>188</v>
      </c>
      <c r="G6" s="210" t="s">
        <v>188</v>
      </c>
      <c r="I6" s="221">
        <v>23.997499999999999</v>
      </c>
      <c r="J6" s="69">
        <v>160</v>
      </c>
      <c r="K6" s="221">
        <v>9.9074074000000003</v>
      </c>
      <c r="L6" s="69">
        <v>54</v>
      </c>
      <c r="M6" s="210" t="s">
        <v>188</v>
      </c>
      <c r="N6" s="210" t="s">
        <v>188</v>
      </c>
      <c r="P6" s="180">
        <v>22.73</v>
      </c>
      <c r="Q6" s="3">
        <v>100</v>
      </c>
      <c r="R6" s="221">
        <v>7.1052631999999996</v>
      </c>
      <c r="S6" s="69">
        <v>19</v>
      </c>
      <c r="T6" s="210" t="s">
        <v>188</v>
      </c>
      <c r="U6" s="210" t="s">
        <v>188</v>
      </c>
      <c r="V6" s="226"/>
      <c r="W6" s="227"/>
      <c r="X6" s="228"/>
      <c r="Y6" s="228"/>
    </row>
    <row r="7" spans="1:25" ht="13.5" customHeight="1" x14ac:dyDescent="0.25">
      <c r="A7" s="3" t="s">
        <v>693</v>
      </c>
      <c r="B7" s="224">
        <v>24.873626399999999</v>
      </c>
      <c r="C7" s="210">
        <v>273</v>
      </c>
      <c r="D7" s="224">
        <v>8.1063829999999992</v>
      </c>
      <c r="E7" s="210">
        <v>47</v>
      </c>
      <c r="F7" s="210" t="s">
        <v>188</v>
      </c>
      <c r="G7" s="210" t="s">
        <v>188</v>
      </c>
      <c r="I7" s="221">
        <v>20.436305699999998</v>
      </c>
      <c r="J7" s="69">
        <v>157</v>
      </c>
      <c r="K7" s="221">
        <v>8.5428571000000009</v>
      </c>
      <c r="L7" s="69">
        <v>35</v>
      </c>
      <c r="M7" s="210" t="s">
        <v>188</v>
      </c>
      <c r="N7" s="210" t="s">
        <v>188</v>
      </c>
      <c r="P7" s="180">
        <v>29.5625</v>
      </c>
      <c r="Q7" s="3">
        <v>96</v>
      </c>
      <c r="R7" s="221">
        <v>2.4</v>
      </c>
      <c r="S7" s="69">
        <v>10</v>
      </c>
      <c r="T7" s="210" t="s">
        <v>188</v>
      </c>
      <c r="U7" s="210" t="s">
        <v>188</v>
      </c>
      <c r="V7" s="226"/>
      <c r="W7" s="227"/>
      <c r="X7" s="228"/>
      <c r="Y7" s="228"/>
    </row>
    <row r="8" spans="1:25" ht="13.5" customHeight="1" x14ac:dyDescent="0.25">
      <c r="A8" s="3" t="s">
        <v>697</v>
      </c>
      <c r="B8" s="224">
        <v>26.4187726</v>
      </c>
      <c r="C8" s="210">
        <v>277</v>
      </c>
      <c r="D8" s="224">
        <v>17.3461538</v>
      </c>
      <c r="E8" s="210">
        <v>104</v>
      </c>
      <c r="F8" s="210" t="s">
        <v>188</v>
      </c>
      <c r="G8" s="210" t="s">
        <v>188</v>
      </c>
      <c r="I8" s="221">
        <v>24.024390199999999</v>
      </c>
      <c r="J8" s="69">
        <v>164</v>
      </c>
      <c r="K8" s="221">
        <v>14.968254</v>
      </c>
      <c r="L8" s="69">
        <v>63</v>
      </c>
      <c r="M8" s="210" t="s">
        <v>188</v>
      </c>
      <c r="N8" s="210" t="s">
        <v>188</v>
      </c>
      <c r="P8" s="180">
        <v>28.642105300000001</v>
      </c>
      <c r="Q8" s="3">
        <v>95</v>
      </c>
      <c r="R8" s="221">
        <v>22.361111099999999</v>
      </c>
      <c r="S8" s="69">
        <v>36</v>
      </c>
      <c r="T8" s="210" t="s">
        <v>188</v>
      </c>
      <c r="U8" s="210" t="s">
        <v>188</v>
      </c>
      <c r="V8" s="226"/>
      <c r="W8" s="227"/>
      <c r="X8" s="228"/>
      <c r="Y8" s="228"/>
    </row>
    <row r="9" spans="1:25" ht="13.5" customHeight="1" x14ac:dyDescent="0.25">
      <c r="A9" s="3" t="s">
        <v>694</v>
      </c>
      <c r="B9" s="224">
        <v>11.9071429</v>
      </c>
      <c r="C9" s="210">
        <v>280</v>
      </c>
      <c r="D9" s="224">
        <v>10.582568800000001</v>
      </c>
      <c r="E9" s="210">
        <v>109</v>
      </c>
      <c r="F9" s="210" t="s">
        <v>188</v>
      </c>
      <c r="G9" s="210" t="s">
        <v>188</v>
      </c>
      <c r="I9" s="221">
        <v>11.617284</v>
      </c>
      <c r="J9" s="69">
        <v>162</v>
      </c>
      <c r="K9" s="221">
        <v>9.5178571000000005</v>
      </c>
      <c r="L9" s="69">
        <v>56</v>
      </c>
      <c r="M9" s="210" t="s">
        <v>188</v>
      </c>
      <c r="N9" s="210" t="s">
        <v>188</v>
      </c>
      <c r="P9" s="180">
        <v>11.636363599999999</v>
      </c>
      <c r="Q9" s="3">
        <v>99</v>
      </c>
      <c r="R9" s="221">
        <v>12.4204545</v>
      </c>
      <c r="S9" s="69">
        <v>44</v>
      </c>
      <c r="T9" s="210" t="s">
        <v>188</v>
      </c>
      <c r="U9" s="210" t="s">
        <v>188</v>
      </c>
      <c r="V9" s="226"/>
      <c r="W9" s="227"/>
      <c r="X9" s="228"/>
      <c r="Y9" s="228"/>
    </row>
    <row r="10" spans="1:25" ht="13.5" customHeight="1" x14ac:dyDescent="0.25">
      <c r="A10" s="3" t="s">
        <v>695</v>
      </c>
      <c r="B10" s="224">
        <v>11.711267599999999</v>
      </c>
      <c r="C10" s="210">
        <v>284</v>
      </c>
      <c r="D10" s="224">
        <v>6.7319820000000004</v>
      </c>
      <c r="E10" s="210">
        <v>111</v>
      </c>
      <c r="F10" s="224">
        <v>6.7939189000000004</v>
      </c>
      <c r="G10" s="210">
        <v>74</v>
      </c>
      <c r="I10" s="221">
        <v>11.654545499999999</v>
      </c>
      <c r="J10" s="69">
        <v>165</v>
      </c>
      <c r="K10" s="221">
        <v>6.7947761</v>
      </c>
      <c r="L10" s="69">
        <v>67</v>
      </c>
      <c r="M10" s="221">
        <v>6.8101852000000003</v>
      </c>
      <c r="N10" s="69">
        <v>54</v>
      </c>
      <c r="P10" s="180">
        <v>11.33</v>
      </c>
      <c r="Q10" s="3">
        <v>100</v>
      </c>
      <c r="R10" s="221">
        <v>6.7317073000000001</v>
      </c>
      <c r="S10" s="69">
        <v>41</v>
      </c>
      <c r="T10" s="221">
        <v>6.3125</v>
      </c>
      <c r="U10" s="69">
        <v>16</v>
      </c>
      <c r="V10" s="226"/>
      <c r="W10" s="227"/>
      <c r="X10" s="228"/>
      <c r="Y10" s="228"/>
    </row>
    <row r="11" spans="1:25" ht="13.5" customHeight="1" x14ac:dyDescent="0.25">
      <c r="A11" s="3" t="s">
        <v>696</v>
      </c>
      <c r="B11" s="224">
        <v>50.035335699999997</v>
      </c>
      <c r="C11" s="210">
        <v>283</v>
      </c>
      <c r="D11" s="224">
        <v>36.653846199999997</v>
      </c>
      <c r="E11" s="210">
        <v>286</v>
      </c>
      <c r="F11" s="224">
        <v>30.561403500000001</v>
      </c>
      <c r="G11" s="210">
        <v>114</v>
      </c>
      <c r="I11" s="221">
        <v>49.907975499999999</v>
      </c>
      <c r="J11" s="69">
        <v>163</v>
      </c>
      <c r="K11" s="221">
        <v>36.509090899999997</v>
      </c>
      <c r="L11" s="69">
        <v>165</v>
      </c>
      <c r="M11" s="221">
        <v>29.6578947</v>
      </c>
      <c r="N11" s="69">
        <v>76</v>
      </c>
      <c r="P11" s="180">
        <v>50.25</v>
      </c>
      <c r="Q11" s="3">
        <v>100</v>
      </c>
      <c r="R11" s="221">
        <v>38.386138600000002</v>
      </c>
      <c r="S11" s="69">
        <v>101</v>
      </c>
      <c r="T11" s="221">
        <v>25.785714299999999</v>
      </c>
      <c r="U11" s="69">
        <v>28</v>
      </c>
      <c r="V11" s="226"/>
      <c r="W11" s="227"/>
      <c r="X11" s="228"/>
      <c r="Y11" s="228"/>
    </row>
    <row r="12" spans="1:25" ht="13.5" customHeight="1" x14ac:dyDescent="0.25">
      <c r="A12" s="3" t="s">
        <v>698</v>
      </c>
      <c r="B12" s="224">
        <v>39.629370600000001</v>
      </c>
      <c r="C12" s="210">
        <v>286</v>
      </c>
      <c r="D12" s="224">
        <v>51.274021400000002</v>
      </c>
      <c r="E12" s="210">
        <v>281</v>
      </c>
      <c r="F12" s="224">
        <v>31.1314286</v>
      </c>
      <c r="G12" s="210">
        <v>175</v>
      </c>
      <c r="I12" s="221">
        <v>39.903030299999998</v>
      </c>
      <c r="J12" s="69">
        <v>165</v>
      </c>
      <c r="K12" s="221">
        <v>54.364197500000003</v>
      </c>
      <c r="L12" s="69">
        <v>162</v>
      </c>
      <c r="M12" s="221">
        <v>29.981981999999999</v>
      </c>
      <c r="N12" s="69">
        <v>111</v>
      </c>
      <c r="P12" s="180">
        <v>40.326732700000001</v>
      </c>
      <c r="Q12" s="3">
        <v>101</v>
      </c>
      <c r="R12" s="221">
        <v>47.151515199999999</v>
      </c>
      <c r="S12" s="69">
        <v>99</v>
      </c>
      <c r="T12" s="221">
        <v>25.980769200000001</v>
      </c>
      <c r="U12" s="69">
        <v>52</v>
      </c>
      <c r="V12" s="226"/>
      <c r="W12" s="227"/>
      <c r="X12" s="228"/>
      <c r="Y12" s="228"/>
    </row>
    <row r="13" spans="1:25" ht="13.5" customHeight="1" x14ac:dyDescent="0.25">
      <c r="A13" s="3" t="s">
        <v>699</v>
      </c>
      <c r="B13" s="224">
        <v>24.362587399999999</v>
      </c>
      <c r="C13" s="210">
        <v>286</v>
      </c>
      <c r="D13" s="224">
        <v>13.782558099999999</v>
      </c>
      <c r="E13" s="210">
        <v>129</v>
      </c>
      <c r="F13" s="210" t="s">
        <v>188</v>
      </c>
      <c r="G13" s="210" t="s">
        <v>188</v>
      </c>
      <c r="I13" s="221">
        <v>22.161818199999999</v>
      </c>
      <c r="J13" s="69">
        <v>165</v>
      </c>
      <c r="K13" s="221">
        <v>13.785955100000001</v>
      </c>
      <c r="L13" s="69">
        <v>89</v>
      </c>
      <c r="M13" s="210" t="s">
        <v>188</v>
      </c>
      <c r="N13" s="210" t="s">
        <v>188</v>
      </c>
      <c r="P13" s="180">
        <v>27.643564399999999</v>
      </c>
      <c r="Q13" s="3">
        <v>101</v>
      </c>
      <c r="R13" s="221">
        <v>12.9705882</v>
      </c>
      <c r="S13" s="69">
        <v>34</v>
      </c>
      <c r="T13" s="210" t="s">
        <v>188</v>
      </c>
      <c r="U13" s="210" t="s">
        <v>188</v>
      </c>
      <c r="V13" s="226"/>
      <c r="W13" s="227"/>
      <c r="X13" s="228"/>
      <c r="Y13" s="228"/>
    </row>
    <row r="14" spans="1:25" ht="13.5" customHeight="1" x14ac:dyDescent="0.25">
      <c r="A14" s="3" t="s">
        <v>700</v>
      </c>
      <c r="B14" s="221">
        <v>7.4426056000000003</v>
      </c>
      <c r="C14" s="69">
        <v>284</v>
      </c>
      <c r="D14" s="180">
        <v>6.6550725000000002</v>
      </c>
      <c r="E14" s="69">
        <v>69</v>
      </c>
      <c r="F14" s="210" t="s">
        <v>188</v>
      </c>
      <c r="G14" s="210" t="s">
        <v>188</v>
      </c>
      <c r="I14" s="221">
        <v>7.5835366000000004</v>
      </c>
      <c r="J14" s="69">
        <v>164</v>
      </c>
      <c r="K14" s="221">
        <v>7.4833333</v>
      </c>
      <c r="L14" s="69">
        <v>48</v>
      </c>
      <c r="M14" s="210" t="s">
        <v>188</v>
      </c>
      <c r="N14" s="210" t="s">
        <v>188</v>
      </c>
      <c r="P14" s="180">
        <v>6.65</v>
      </c>
      <c r="Q14" s="3">
        <v>100</v>
      </c>
      <c r="R14" s="221">
        <v>4.9411765000000001</v>
      </c>
      <c r="S14" s="69">
        <v>17</v>
      </c>
      <c r="T14" s="210" t="s">
        <v>188</v>
      </c>
      <c r="U14" s="210" t="s">
        <v>188</v>
      </c>
      <c r="V14" s="226"/>
      <c r="W14" s="227"/>
      <c r="X14" s="228"/>
      <c r="Y14" s="228"/>
    </row>
    <row r="15" spans="1:25" ht="13.5" customHeight="1" x14ac:dyDescent="0.25">
      <c r="A15" s="3" t="s">
        <v>701</v>
      </c>
      <c r="B15" s="221">
        <v>6.3770318000000001</v>
      </c>
      <c r="C15" s="69">
        <v>283</v>
      </c>
      <c r="D15" s="180">
        <v>6.3703124999999998</v>
      </c>
      <c r="E15" s="69">
        <v>64</v>
      </c>
      <c r="F15" s="210" t="s">
        <v>188</v>
      </c>
      <c r="G15" s="210" t="s">
        <v>188</v>
      </c>
      <c r="I15" s="221">
        <v>6.5347561000000001</v>
      </c>
      <c r="J15" s="69">
        <v>164</v>
      </c>
      <c r="K15" s="221">
        <v>7.2702128000000004</v>
      </c>
      <c r="L15" s="69">
        <v>47</v>
      </c>
      <c r="M15" s="210" t="s">
        <v>188</v>
      </c>
      <c r="N15" s="210" t="s">
        <v>188</v>
      </c>
      <c r="P15" s="180">
        <v>5.77</v>
      </c>
      <c r="Q15" s="3">
        <v>100</v>
      </c>
      <c r="R15" s="221">
        <v>3.7857143</v>
      </c>
      <c r="S15" s="69">
        <v>14</v>
      </c>
      <c r="T15" s="210" t="s">
        <v>188</v>
      </c>
      <c r="U15" s="210" t="s">
        <v>188</v>
      </c>
      <c r="V15" s="226"/>
      <c r="W15" s="227"/>
      <c r="X15" s="228"/>
      <c r="Y15" s="228"/>
    </row>
    <row r="16" spans="1:25" ht="13.5" customHeight="1" x14ac:dyDescent="0.25">
      <c r="A16" s="3" t="s">
        <v>702</v>
      </c>
      <c r="B16" s="221">
        <v>12.179151900000001</v>
      </c>
      <c r="C16" s="69">
        <v>283</v>
      </c>
      <c r="D16" s="180">
        <v>7.0583333000000001</v>
      </c>
      <c r="E16" s="69">
        <v>72</v>
      </c>
      <c r="F16" s="221">
        <v>7.0396824999999996</v>
      </c>
      <c r="G16" s="69">
        <v>63</v>
      </c>
      <c r="I16" s="221">
        <v>11.8830303</v>
      </c>
      <c r="J16" s="69">
        <v>165</v>
      </c>
      <c r="K16" s="221">
        <v>7.5839286000000001</v>
      </c>
      <c r="L16" s="69">
        <v>56</v>
      </c>
      <c r="M16" s="221">
        <v>7.4574467999999996</v>
      </c>
      <c r="N16" s="69">
        <v>47</v>
      </c>
      <c r="P16" s="180">
        <v>12.5858586</v>
      </c>
      <c r="Q16" s="3">
        <v>99</v>
      </c>
      <c r="R16" s="221">
        <v>4.9642856999999996</v>
      </c>
      <c r="S16" s="69">
        <v>14</v>
      </c>
      <c r="T16" s="221">
        <v>4.6666667000000004</v>
      </c>
      <c r="U16" s="69">
        <v>12</v>
      </c>
      <c r="V16" s="226"/>
      <c r="W16" s="227"/>
      <c r="X16" s="228"/>
      <c r="Y16" s="228"/>
    </row>
    <row r="17" spans="1:25" ht="13.5" customHeight="1" x14ac:dyDescent="0.25">
      <c r="A17" s="3" t="s">
        <v>703</v>
      </c>
      <c r="B17" s="221">
        <v>11.569548899999999</v>
      </c>
      <c r="C17" s="69">
        <v>266</v>
      </c>
      <c r="D17" s="180">
        <v>7.7110092000000003</v>
      </c>
      <c r="E17" s="69">
        <v>109</v>
      </c>
      <c r="F17" s="221">
        <v>10.5337838</v>
      </c>
      <c r="G17" s="69">
        <v>74</v>
      </c>
      <c r="I17" s="221">
        <v>11.262658200000001</v>
      </c>
      <c r="J17" s="69">
        <v>158</v>
      </c>
      <c r="K17" s="221">
        <v>8.8287671000000003</v>
      </c>
      <c r="L17" s="69">
        <v>73</v>
      </c>
      <c r="M17" s="221">
        <v>12.8529412</v>
      </c>
      <c r="N17" s="69">
        <v>51</v>
      </c>
      <c r="P17" s="180">
        <v>11.8876404</v>
      </c>
      <c r="Q17" s="3">
        <v>89</v>
      </c>
      <c r="R17" s="221">
        <v>4.969697</v>
      </c>
      <c r="S17" s="69">
        <v>33</v>
      </c>
      <c r="T17" s="221">
        <v>4.7222222</v>
      </c>
      <c r="U17" s="69">
        <v>18</v>
      </c>
      <c r="V17" s="226"/>
      <c r="W17" s="227"/>
      <c r="X17" s="228"/>
      <c r="Y17" s="228"/>
    </row>
    <row r="18" spans="1:25" ht="13.5" customHeight="1" x14ac:dyDescent="0.25">
      <c r="A18" s="3" t="s">
        <v>704</v>
      </c>
      <c r="B18" s="221">
        <v>44.922806999999999</v>
      </c>
      <c r="C18" s="69">
        <v>285</v>
      </c>
      <c r="D18" s="180">
        <v>62.068592099999996</v>
      </c>
      <c r="E18" s="69">
        <v>277</v>
      </c>
      <c r="F18" s="221">
        <v>87.590603999999999</v>
      </c>
      <c r="G18" s="69">
        <v>149</v>
      </c>
      <c r="I18" s="221">
        <v>46.018292700000003</v>
      </c>
      <c r="J18" s="69">
        <v>164</v>
      </c>
      <c r="K18" s="221">
        <v>60.069182400000003</v>
      </c>
      <c r="L18" s="69">
        <v>159</v>
      </c>
      <c r="M18" s="221">
        <v>83.587628899999999</v>
      </c>
      <c r="N18" s="69">
        <v>97</v>
      </c>
      <c r="P18" s="180">
        <v>43.009900999999999</v>
      </c>
      <c r="Q18" s="3">
        <v>101</v>
      </c>
      <c r="R18" s="221">
        <v>66.091836700000002</v>
      </c>
      <c r="S18" s="69">
        <v>98</v>
      </c>
      <c r="T18" s="221">
        <v>81.318181800000005</v>
      </c>
      <c r="U18" s="69">
        <v>44</v>
      </c>
      <c r="V18" s="226"/>
      <c r="W18" s="227"/>
      <c r="X18" s="228"/>
      <c r="Y18" s="228"/>
    </row>
    <row r="19" spans="1:25" ht="13.5" customHeight="1" x14ac:dyDescent="0.25">
      <c r="A19" s="3" t="s">
        <v>712</v>
      </c>
      <c r="B19" s="221">
        <v>34.017605600000003</v>
      </c>
      <c r="C19" s="69">
        <v>284</v>
      </c>
      <c r="D19" s="180">
        <v>34.212301600000004</v>
      </c>
      <c r="E19" s="69">
        <v>252</v>
      </c>
      <c r="F19" s="221">
        <v>44.511363600000003</v>
      </c>
      <c r="G19" s="69">
        <v>132</v>
      </c>
      <c r="I19" s="221">
        <v>35.254545499999999</v>
      </c>
      <c r="J19" s="69">
        <v>165</v>
      </c>
      <c r="K19" s="221">
        <v>34.6464286</v>
      </c>
      <c r="L19" s="69">
        <v>140</v>
      </c>
      <c r="M19" s="221">
        <v>50.384146299999998</v>
      </c>
      <c r="N19" s="69">
        <v>82</v>
      </c>
      <c r="P19" s="180">
        <v>32.9</v>
      </c>
      <c r="Q19" s="3">
        <v>100</v>
      </c>
      <c r="R19" s="221">
        <v>33.0947368</v>
      </c>
      <c r="S19" s="69">
        <v>95</v>
      </c>
      <c r="T19" s="221">
        <v>35.282051299999999</v>
      </c>
      <c r="U19" s="69">
        <v>39</v>
      </c>
      <c r="V19" s="226"/>
      <c r="W19" s="227"/>
      <c r="X19" s="228"/>
      <c r="Y19" s="228"/>
    </row>
    <row r="20" spans="1:25" ht="13.5" customHeight="1" x14ac:dyDescent="0.25">
      <c r="A20" s="3" t="s">
        <v>705</v>
      </c>
      <c r="B20" s="221">
        <v>27.693662</v>
      </c>
      <c r="C20" s="69">
        <v>284</v>
      </c>
      <c r="D20" s="180">
        <v>21.907514500000001</v>
      </c>
      <c r="E20" s="69">
        <v>173</v>
      </c>
      <c r="F20" s="221">
        <v>21.86121</v>
      </c>
      <c r="G20" s="69">
        <v>281</v>
      </c>
      <c r="I20" s="221">
        <v>29.560975599999999</v>
      </c>
      <c r="J20" s="69">
        <v>164</v>
      </c>
      <c r="K20" s="221">
        <v>22.565656600000001</v>
      </c>
      <c r="L20" s="69">
        <v>99</v>
      </c>
      <c r="M20" s="221">
        <v>21.901234599999999</v>
      </c>
      <c r="N20" s="69">
        <v>162</v>
      </c>
      <c r="P20" s="180">
        <v>24.57</v>
      </c>
      <c r="Q20" s="3">
        <v>100</v>
      </c>
      <c r="R20" s="221">
        <v>20.619047599999998</v>
      </c>
      <c r="S20" s="69">
        <v>63</v>
      </c>
      <c r="T20" s="221">
        <v>21.787878800000001</v>
      </c>
      <c r="U20" s="69">
        <v>99</v>
      </c>
      <c r="V20" s="226"/>
      <c r="W20" s="227"/>
      <c r="X20" s="228"/>
      <c r="Y20" s="228"/>
    </row>
    <row r="21" spans="1:25" ht="13.5" customHeight="1" x14ac:dyDescent="0.25">
      <c r="A21" s="3" t="s">
        <v>706</v>
      </c>
      <c r="B21" s="221">
        <v>14.132978700000001</v>
      </c>
      <c r="C21" s="69">
        <v>282</v>
      </c>
      <c r="D21" s="180">
        <v>11.7990431</v>
      </c>
      <c r="E21" s="69">
        <v>209</v>
      </c>
      <c r="F21" s="221">
        <v>11.7958015</v>
      </c>
      <c r="G21" s="69">
        <v>131</v>
      </c>
      <c r="I21" s="221">
        <v>13.8117284</v>
      </c>
      <c r="J21" s="69">
        <v>162</v>
      </c>
      <c r="K21" s="221">
        <v>9.7457627000000002</v>
      </c>
      <c r="L21" s="69">
        <v>118</v>
      </c>
      <c r="M21" s="221">
        <v>11.5726744</v>
      </c>
      <c r="N21" s="69">
        <v>86</v>
      </c>
      <c r="P21" s="180">
        <v>14.44</v>
      </c>
      <c r="Q21" s="3">
        <v>100</v>
      </c>
      <c r="R21" s="221">
        <v>14.3536585</v>
      </c>
      <c r="S21" s="69">
        <v>82</v>
      </c>
      <c r="T21" s="221">
        <v>7.9473684000000002</v>
      </c>
      <c r="U21" s="69">
        <v>38</v>
      </c>
      <c r="V21" s="226"/>
      <c r="W21" s="227"/>
      <c r="X21" s="228"/>
      <c r="Y21" s="228"/>
    </row>
    <row r="22" spans="1:25" ht="13.5" customHeight="1" x14ac:dyDescent="0.25">
      <c r="A22" s="3" t="s">
        <v>707</v>
      </c>
      <c r="B22" s="221">
        <v>14.407942200000001</v>
      </c>
      <c r="C22" s="69">
        <v>277</v>
      </c>
      <c r="D22" s="180">
        <v>10.018421099999999</v>
      </c>
      <c r="E22" s="69">
        <v>190</v>
      </c>
      <c r="F22" s="221">
        <v>7.2098765</v>
      </c>
      <c r="G22" s="69">
        <v>81</v>
      </c>
      <c r="I22" s="221">
        <v>14.8231707</v>
      </c>
      <c r="J22" s="69">
        <v>164</v>
      </c>
      <c r="K22" s="221">
        <v>9.9952830000000006</v>
      </c>
      <c r="L22" s="69">
        <v>106</v>
      </c>
      <c r="M22" s="221">
        <v>8.18</v>
      </c>
      <c r="N22" s="69">
        <v>50</v>
      </c>
      <c r="P22" s="180">
        <v>12.914893599999999</v>
      </c>
      <c r="Q22" s="3">
        <v>94</v>
      </c>
      <c r="R22" s="221">
        <v>8.6666667000000004</v>
      </c>
      <c r="S22" s="69">
        <v>69</v>
      </c>
      <c r="T22" s="221">
        <v>4.8636363999999999</v>
      </c>
      <c r="U22" s="69">
        <v>22</v>
      </c>
      <c r="V22" s="226"/>
      <c r="W22" s="227"/>
      <c r="X22" s="228"/>
      <c r="Y22" s="228"/>
    </row>
    <row r="23" spans="1:25" ht="13.5" customHeight="1" x14ac:dyDescent="0.25">
      <c r="A23" s="3" t="s">
        <v>708</v>
      </c>
      <c r="B23" s="221">
        <v>12.4947552</v>
      </c>
      <c r="C23" s="69">
        <v>286</v>
      </c>
      <c r="D23" s="210" t="s">
        <v>188</v>
      </c>
      <c r="E23" s="210" t="s">
        <v>188</v>
      </c>
      <c r="F23" s="210" t="s">
        <v>188</v>
      </c>
      <c r="G23" s="210" t="s">
        <v>188</v>
      </c>
      <c r="I23" s="221">
        <v>11.4636364</v>
      </c>
      <c r="J23" s="69">
        <v>165</v>
      </c>
      <c r="K23" s="224" t="s">
        <v>188</v>
      </c>
      <c r="L23" s="210" t="s">
        <v>188</v>
      </c>
      <c r="M23" s="224" t="s">
        <v>188</v>
      </c>
      <c r="N23" s="210" t="s">
        <v>188</v>
      </c>
      <c r="P23" s="180">
        <v>13.653465300000001</v>
      </c>
      <c r="Q23" s="3">
        <v>101</v>
      </c>
      <c r="R23" s="224" t="s">
        <v>188</v>
      </c>
      <c r="S23" s="210" t="s">
        <v>188</v>
      </c>
      <c r="T23" s="224" t="s">
        <v>188</v>
      </c>
      <c r="U23" s="210" t="s">
        <v>188</v>
      </c>
      <c r="V23" s="226"/>
      <c r="W23" s="227"/>
      <c r="X23" s="228"/>
      <c r="Y23" s="228"/>
    </row>
    <row r="24" spans="1:25" ht="13.5" customHeight="1" x14ac:dyDescent="0.25">
      <c r="A24" s="144" t="s">
        <v>709</v>
      </c>
      <c r="B24" s="221">
        <v>10.057971</v>
      </c>
      <c r="C24" s="69">
        <v>276</v>
      </c>
      <c r="D24" s="180">
        <v>8.3451087000000008</v>
      </c>
      <c r="E24" s="69">
        <v>184</v>
      </c>
      <c r="F24" s="221">
        <v>19.344086000000001</v>
      </c>
      <c r="G24" s="69">
        <v>93</v>
      </c>
      <c r="I24" s="221">
        <v>10.6149068</v>
      </c>
      <c r="J24" s="69">
        <v>161</v>
      </c>
      <c r="K24" s="221">
        <v>9.2766990000000007</v>
      </c>
      <c r="L24" s="69">
        <v>103</v>
      </c>
      <c r="M24" s="221">
        <v>12.828125</v>
      </c>
      <c r="N24" s="69">
        <v>64</v>
      </c>
      <c r="P24" s="180">
        <v>9.1649484999999995</v>
      </c>
      <c r="Q24" s="3">
        <v>97</v>
      </c>
      <c r="R24" s="221">
        <v>7.0588234999999999</v>
      </c>
      <c r="S24" s="69">
        <v>68</v>
      </c>
      <c r="T24" s="221">
        <v>9.9583332999999996</v>
      </c>
      <c r="U24" s="69">
        <v>24</v>
      </c>
      <c r="V24" s="226"/>
      <c r="W24" s="227"/>
      <c r="X24" s="228"/>
      <c r="Y24" s="228"/>
    </row>
    <row r="25" spans="1:25" ht="13.5" customHeight="1" x14ac:dyDescent="0.25">
      <c r="A25" s="3" t="s">
        <v>710</v>
      </c>
      <c r="B25" s="221">
        <v>12.682142900000001</v>
      </c>
      <c r="C25" s="69">
        <v>280</v>
      </c>
      <c r="D25" s="180">
        <v>11.790055199999999</v>
      </c>
      <c r="E25" s="69">
        <v>181</v>
      </c>
      <c r="F25" s="221">
        <v>24.2009346</v>
      </c>
      <c r="G25" s="69">
        <v>107</v>
      </c>
      <c r="I25" s="221">
        <v>12.9691358</v>
      </c>
      <c r="J25" s="69">
        <v>162</v>
      </c>
      <c r="K25" s="221">
        <v>12.1666667</v>
      </c>
      <c r="L25" s="69">
        <v>102</v>
      </c>
      <c r="M25" s="221">
        <v>20.623287699999999</v>
      </c>
      <c r="N25" s="69">
        <v>73</v>
      </c>
      <c r="P25" s="180">
        <v>11.979798000000001</v>
      </c>
      <c r="Q25" s="3">
        <v>99</v>
      </c>
      <c r="R25" s="221">
        <v>11.5384615</v>
      </c>
      <c r="S25" s="69">
        <v>65</v>
      </c>
      <c r="T25" s="221">
        <v>10.037037</v>
      </c>
      <c r="U25" s="69">
        <v>27</v>
      </c>
      <c r="V25" s="226"/>
      <c r="W25" s="227"/>
      <c r="X25" s="228"/>
      <c r="Y25" s="228"/>
    </row>
    <row r="26" spans="1:25" ht="13.5" customHeight="1" thickBot="1" x14ac:dyDescent="0.3">
      <c r="A26" s="208" t="s">
        <v>711</v>
      </c>
      <c r="B26" s="222">
        <v>58.893491099999999</v>
      </c>
      <c r="C26" s="223">
        <v>169</v>
      </c>
      <c r="D26" s="235">
        <v>107.037037</v>
      </c>
      <c r="E26" s="223">
        <v>81</v>
      </c>
      <c r="F26" s="222">
        <v>300.26666669999997</v>
      </c>
      <c r="G26" s="223">
        <v>255</v>
      </c>
      <c r="H26" s="223"/>
      <c r="I26" s="222">
        <v>52.135922299999997</v>
      </c>
      <c r="J26" s="223">
        <v>103</v>
      </c>
      <c r="K26" s="222">
        <v>86.816326500000002</v>
      </c>
      <c r="L26" s="223">
        <v>49</v>
      </c>
      <c r="M26" s="222">
        <v>297.05921050000001</v>
      </c>
      <c r="N26" s="223">
        <v>152</v>
      </c>
      <c r="O26" s="208"/>
      <c r="P26" s="235">
        <v>62.542372899999997</v>
      </c>
      <c r="Q26" s="208">
        <v>59</v>
      </c>
      <c r="R26" s="222">
        <v>146.53333330000001</v>
      </c>
      <c r="S26" s="223">
        <v>30</v>
      </c>
      <c r="T26" s="222">
        <v>297.86904759999999</v>
      </c>
      <c r="U26" s="223">
        <v>84</v>
      </c>
      <c r="V26" s="226"/>
      <c r="W26" s="227"/>
      <c r="X26" s="228"/>
      <c r="Y26" s="228"/>
    </row>
    <row r="27" spans="1:25" x14ac:dyDescent="0.25">
      <c r="V27" s="226"/>
      <c r="W27" s="227"/>
      <c r="X27" s="228"/>
      <c r="Y27" s="228"/>
    </row>
    <row r="28" spans="1:25" x14ac:dyDescent="0.25">
      <c r="A28" s="165" t="s">
        <v>713</v>
      </c>
      <c r="V28" s="226"/>
      <c r="W28" s="227"/>
      <c r="X28" s="228"/>
      <c r="Y28" s="228"/>
    </row>
    <row r="29" spans="1:25" x14ac:dyDescent="0.25">
      <c r="A29" s="97" t="s">
        <v>737</v>
      </c>
      <c r="V29" s="226"/>
      <c r="W29" s="227"/>
      <c r="X29" s="228"/>
      <c r="Y29" s="228"/>
    </row>
    <row r="30" spans="1:25" x14ac:dyDescent="0.25">
      <c r="V30" s="226"/>
      <c r="W30" s="227"/>
      <c r="X30" s="228"/>
      <c r="Y30" s="228"/>
    </row>
    <row r="31" spans="1:25" x14ac:dyDescent="0.25">
      <c r="V31" s="226"/>
      <c r="W31" s="227"/>
      <c r="X31" s="228"/>
      <c r="Y31" s="228"/>
    </row>
    <row r="32" spans="1:25" x14ac:dyDescent="0.25">
      <c r="V32" s="226"/>
      <c r="W32" s="227"/>
      <c r="X32" s="228"/>
      <c r="Y32" s="228"/>
    </row>
    <row r="33" spans="22:25" x14ac:dyDescent="0.25">
      <c r="V33" s="226"/>
      <c r="W33" s="227"/>
      <c r="X33" s="228"/>
      <c r="Y33" s="228"/>
    </row>
    <row r="34" spans="22:25" x14ac:dyDescent="0.25">
      <c r="V34" s="226"/>
      <c r="W34" s="227"/>
      <c r="X34" s="228"/>
      <c r="Y34" s="228"/>
    </row>
    <row r="35" spans="22:25" x14ac:dyDescent="0.25">
      <c r="V35" s="226"/>
      <c r="W35" s="227"/>
      <c r="X35" s="228"/>
      <c r="Y35" s="228"/>
    </row>
    <row r="36" spans="22:25" x14ac:dyDescent="0.25">
      <c r="V36" s="226"/>
      <c r="W36" s="227"/>
      <c r="X36" s="228"/>
      <c r="Y36" s="228"/>
    </row>
    <row r="37" spans="22:25" x14ac:dyDescent="0.25">
      <c r="V37" s="226"/>
      <c r="W37" s="227"/>
      <c r="X37" s="228"/>
      <c r="Y37" s="228"/>
    </row>
    <row r="38" spans="22:25" x14ac:dyDescent="0.25">
      <c r="V38" s="226"/>
      <c r="W38" s="227"/>
      <c r="X38" s="228"/>
      <c r="Y38" s="228"/>
    </row>
    <row r="39" spans="22:25" x14ac:dyDescent="0.25">
      <c r="V39" s="226"/>
      <c r="W39" s="227"/>
      <c r="X39" s="228"/>
      <c r="Y39" s="228"/>
    </row>
    <row r="40" spans="22:25" x14ac:dyDescent="0.25">
      <c r="V40" s="226"/>
      <c r="W40" s="227"/>
      <c r="X40" s="228"/>
      <c r="Y40" s="228"/>
    </row>
    <row r="41" spans="22:25" x14ac:dyDescent="0.25">
      <c r="V41" s="226"/>
      <c r="W41" s="227"/>
      <c r="X41" s="228"/>
      <c r="Y41" s="228"/>
    </row>
    <row r="42" spans="22:25" x14ac:dyDescent="0.25">
      <c r="V42" s="226"/>
      <c r="W42" s="227"/>
      <c r="X42" s="228"/>
      <c r="Y42" s="228"/>
    </row>
    <row r="43" spans="22:25" x14ac:dyDescent="0.25">
      <c r="V43" s="226"/>
      <c r="W43" s="227"/>
      <c r="X43" s="228"/>
      <c r="Y43" s="228"/>
    </row>
    <row r="44" spans="22:25" x14ac:dyDescent="0.25">
      <c r="V44" s="226"/>
      <c r="W44" s="227"/>
      <c r="X44" s="228"/>
      <c r="Y44" s="228"/>
    </row>
    <row r="45" spans="22:25" x14ac:dyDescent="0.25">
      <c r="V45" s="226"/>
      <c r="W45" s="227"/>
      <c r="X45" s="228"/>
      <c r="Y45" s="228"/>
    </row>
    <row r="46" spans="22:25" x14ac:dyDescent="0.25">
      <c r="V46" s="226"/>
      <c r="W46" s="227"/>
      <c r="X46" s="228"/>
      <c r="Y46" s="228"/>
    </row>
    <row r="47" spans="22:25" x14ac:dyDescent="0.25">
      <c r="V47" s="226"/>
      <c r="W47" s="227"/>
      <c r="X47" s="228"/>
      <c r="Y47" s="228"/>
    </row>
    <row r="48" spans="22:25" x14ac:dyDescent="0.25">
      <c r="V48" s="226"/>
      <c r="W48" s="227"/>
      <c r="X48" s="228"/>
      <c r="Y48" s="228"/>
    </row>
    <row r="49" spans="22:25" x14ac:dyDescent="0.25">
      <c r="V49" s="226"/>
      <c r="W49" s="227"/>
      <c r="X49" s="228"/>
      <c r="Y49" s="228"/>
    </row>
    <row r="50" spans="22:25" x14ac:dyDescent="0.25">
      <c r="V50" s="226"/>
      <c r="W50" s="227"/>
      <c r="X50" s="228"/>
      <c r="Y50" s="228"/>
    </row>
    <row r="51" spans="22:25" x14ac:dyDescent="0.25">
      <c r="V51" s="226"/>
      <c r="W51" s="227"/>
      <c r="X51" s="228"/>
      <c r="Y51" s="228"/>
    </row>
    <row r="52" spans="22:25" x14ac:dyDescent="0.25">
      <c r="V52" s="226"/>
      <c r="W52" s="227"/>
      <c r="X52" s="228"/>
      <c r="Y52" s="228"/>
    </row>
    <row r="53" spans="22:25" x14ac:dyDescent="0.25">
      <c r="V53" s="226"/>
      <c r="W53" s="227"/>
      <c r="X53" s="228"/>
      <c r="Y53" s="228"/>
    </row>
    <row r="54" spans="22:25" x14ac:dyDescent="0.25">
      <c r="V54" s="226"/>
      <c r="W54" s="227"/>
      <c r="X54" s="228"/>
      <c r="Y54" s="228"/>
    </row>
    <row r="55" spans="22:25" x14ac:dyDescent="0.25">
      <c r="V55" s="226"/>
      <c r="W55" s="227"/>
      <c r="X55" s="228"/>
      <c r="Y55" s="228"/>
    </row>
    <row r="56" spans="22:25" x14ac:dyDescent="0.25">
      <c r="V56" s="226"/>
      <c r="W56" s="227"/>
      <c r="X56" s="228"/>
      <c r="Y56" s="228"/>
    </row>
    <row r="57" spans="22:25" x14ac:dyDescent="0.25">
      <c r="V57" s="226"/>
      <c r="W57" s="227"/>
      <c r="X57" s="228"/>
      <c r="Y57" s="228"/>
    </row>
    <row r="58" spans="22:25" x14ac:dyDescent="0.25">
      <c r="V58" s="229"/>
      <c r="W58" s="230"/>
      <c r="X58" s="231"/>
      <c r="Y58" s="231"/>
    </row>
    <row r="59" spans="22:25" x14ac:dyDescent="0.25">
      <c r="V59" s="229"/>
      <c r="W59" s="230"/>
      <c r="X59" s="231"/>
      <c r="Y59" s="231"/>
    </row>
    <row r="60" spans="22:25" x14ac:dyDescent="0.25">
      <c r="V60" s="229"/>
      <c r="W60" s="230"/>
      <c r="X60" s="231"/>
      <c r="Y60" s="231"/>
    </row>
    <row r="61" spans="22:25" x14ac:dyDescent="0.25">
      <c r="V61" s="229"/>
      <c r="W61" s="230"/>
      <c r="X61" s="231"/>
      <c r="Y61" s="231"/>
    </row>
    <row r="62" spans="22:25" x14ac:dyDescent="0.25">
      <c r="V62" s="229"/>
      <c r="W62" s="230"/>
      <c r="X62" s="231"/>
      <c r="Y62" s="231"/>
    </row>
    <row r="63" spans="22:25" x14ac:dyDescent="0.25">
      <c r="V63" s="229"/>
      <c r="W63" s="230"/>
      <c r="X63" s="231"/>
      <c r="Y63" s="231"/>
    </row>
  </sheetData>
  <mergeCells count="3">
    <mergeCell ref="B3:G3"/>
    <mergeCell ref="I3:N3"/>
    <mergeCell ref="P3:U3"/>
  </mergeCells>
  <conditionalFormatting sqref="B5:E11 A5:A26 B13:E26 F5:U26">
    <cfRule type="expression" dxfId="1" priority="2">
      <formula>MOD(ROW(),2)=1</formula>
    </cfRule>
  </conditionalFormatting>
  <hyperlinks>
    <hyperlink ref="A2" location="TOC!A1" display="Return to Table of Contents"/>
  </hyperlinks>
  <pageMargins left="0.25" right="0.25" top="0.75" bottom="0.75" header="0.3" footer="0.3"/>
  <pageSetup scale="72" fitToHeight="0" orientation="landscape" r:id="rId1"/>
  <headerFooter>
    <oddHeader>&amp;L2011-12 and 2012-13 &amp;"Arial,Italic"Survey of Allied Dental Education&amp;"Arial,Regular"
Report 2: Dental Assisting Education Programs</oddHeader>
  </headerFooter>
  <colBreaks count="2" manualBreakCount="2">
    <brk id="8" max="28" man="1"/>
    <brk id="15" max="28"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E1"/>
    </sheetView>
  </sheetViews>
  <sheetFormatPr defaultColWidth="9.109375" defaultRowHeight="13.2" x14ac:dyDescent="0.25"/>
  <cols>
    <col min="1" max="1" width="51.109375" style="3" customWidth="1"/>
    <col min="2" max="2" width="16.5546875" style="3" customWidth="1"/>
    <col min="3" max="3" width="9.33203125" style="69" customWidth="1"/>
    <col min="4" max="4" width="2.6640625" style="69" customWidth="1"/>
    <col min="5" max="5" width="14.44140625" style="3" customWidth="1"/>
    <col min="6" max="6" width="17.44140625" style="69" customWidth="1"/>
    <col min="7" max="7" width="9" style="69" customWidth="1"/>
    <col min="8" max="10" width="9.109375" style="3"/>
    <col min="11" max="11" width="42.88671875" style="3" customWidth="1"/>
    <col min="12" max="16384" width="9.109375" style="3"/>
  </cols>
  <sheetData>
    <row r="1" spans="1:11" ht="26.25" customHeight="1" x14ac:dyDescent="0.25">
      <c r="A1" s="446" t="s">
        <v>147</v>
      </c>
      <c r="B1" s="446"/>
      <c r="C1" s="446"/>
      <c r="D1" s="446"/>
      <c r="E1" s="446"/>
      <c r="H1" s="205"/>
    </row>
    <row r="2" spans="1:11" x14ac:dyDescent="0.25">
      <c r="A2" s="12" t="s">
        <v>10</v>
      </c>
      <c r="H2" s="228"/>
    </row>
    <row r="3" spans="1:11" ht="27.75" customHeight="1" x14ac:dyDescent="0.25">
      <c r="A3" s="35"/>
      <c r="B3" s="444" t="s">
        <v>786</v>
      </c>
      <c r="C3" s="444"/>
      <c r="D3" s="220"/>
      <c r="E3" s="444" t="s">
        <v>787</v>
      </c>
      <c r="F3" s="444"/>
      <c r="G3" s="444"/>
      <c r="H3" s="228"/>
    </row>
    <row r="4" spans="1:11" ht="44.25" customHeight="1" thickBot="1" x14ac:dyDescent="0.3">
      <c r="A4" s="177" t="s">
        <v>776</v>
      </c>
      <c r="B4" s="38" t="s">
        <v>784</v>
      </c>
      <c r="C4" s="38" t="s">
        <v>129</v>
      </c>
      <c r="D4" s="38"/>
      <c r="E4" s="38" t="s">
        <v>798</v>
      </c>
      <c r="F4" s="38" t="s">
        <v>785</v>
      </c>
      <c r="G4" s="38" t="s">
        <v>129</v>
      </c>
      <c r="H4" s="228"/>
    </row>
    <row r="5" spans="1:11" ht="13.5" customHeight="1" x14ac:dyDescent="0.25">
      <c r="A5" s="3" t="s">
        <v>714</v>
      </c>
      <c r="B5" s="224">
        <v>89.6</v>
      </c>
      <c r="C5" s="210">
        <v>287</v>
      </c>
      <c r="D5" s="210"/>
      <c r="E5" s="224">
        <v>79.8</v>
      </c>
      <c r="F5" s="210">
        <v>20.2</v>
      </c>
      <c r="G5" s="210">
        <v>257</v>
      </c>
      <c r="H5" s="227"/>
    </row>
    <row r="6" spans="1:11" ht="13.5" customHeight="1" x14ac:dyDescent="0.25">
      <c r="A6" s="3" t="s">
        <v>715</v>
      </c>
      <c r="B6" s="224">
        <v>88.2</v>
      </c>
      <c r="C6" s="210">
        <v>287</v>
      </c>
      <c r="D6" s="210"/>
      <c r="E6" s="210">
        <v>77.099999999999994</v>
      </c>
      <c r="F6" s="210">
        <v>22.9</v>
      </c>
      <c r="G6" s="210">
        <v>253</v>
      </c>
      <c r="H6" s="227"/>
    </row>
    <row r="7" spans="1:11" ht="13.5" customHeight="1" x14ac:dyDescent="0.25">
      <c r="A7" s="3" t="s">
        <v>716</v>
      </c>
      <c r="B7" s="224">
        <v>91.3</v>
      </c>
      <c r="C7" s="210">
        <v>287</v>
      </c>
      <c r="D7" s="210"/>
      <c r="E7" s="224">
        <v>80.900000000000006</v>
      </c>
      <c r="F7" s="210">
        <v>19.100000000000001</v>
      </c>
      <c r="G7" s="210">
        <v>262</v>
      </c>
      <c r="H7" s="227"/>
    </row>
    <row r="8" spans="1:11" ht="13.5" customHeight="1" x14ac:dyDescent="0.25">
      <c r="A8" s="3" t="s">
        <v>717</v>
      </c>
      <c r="B8" s="224">
        <v>94.4</v>
      </c>
      <c r="C8" s="210">
        <v>287</v>
      </c>
      <c r="D8" s="210"/>
      <c r="E8" s="224">
        <v>32.799999999999997</v>
      </c>
      <c r="F8" s="210">
        <v>67.2</v>
      </c>
      <c r="G8" s="210">
        <v>271</v>
      </c>
      <c r="H8" s="227"/>
      <c r="K8" s="232"/>
    </row>
    <row r="9" spans="1:11" ht="13.5" customHeight="1" x14ac:dyDescent="0.25">
      <c r="A9" s="3" t="s">
        <v>718</v>
      </c>
      <c r="B9" s="224">
        <v>87.8</v>
      </c>
      <c r="C9" s="210">
        <v>287</v>
      </c>
      <c r="D9" s="210"/>
      <c r="E9" s="224">
        <v>21.4</v>
      </c>
      <c r="F9" s="210">
        <v>78.599999999999994</v>
      </c>
      <c r="G9" s="210">
        <v>252</v>
      </c>
      <c r="H9" s="227"/>
      <c r="K9" s="232"/>
    </row>
    <row r="10" spans="1:11" ht="13.5" customHeight="1" x14ac:dyDescent="0.25">
      <c r="A10" s="3" t="s">
        <v>719</v>
      </c>
      <c r="B10" s="224">
        <v>7</v>
      </c>
      <c r="C10" s="210">
        <v>287</v>
      </c>
      <c r="D10" s="210"/>
      <c r="E10" s="224">
        <v>70</v>
      </c>
      <c r="F10" s="224">
        <v>30</v>
      </c>
      <c r="G10" s="210">
        <v>20</v>
      </c>
      <c r="H10" s="227"/>
      <c r="K10" s="232"/>
    </row>
    <row r="11" spans="1:11" ht="13.5" customHeight="1" x14ac:dyDescent="0.25">
      <c r="A11" s="3" t="s">
        <v>720</v>
      </c>
      <c r="B11" s="224">
        <v>95.8</v>
      </c>
      <c r="C11" s="210">
        <v>287</v>
      </c>
      <c r="D11" s="210"/>
      <c r="E11" s="224">
        <v>66.900000000000006</v>
      </c>
      <c r="F11" s="210">
        <v>33.1</v>
      </c>
      <c r="G11" s="210">
        <v>275</v>
      </c>
      <c r="H11" s="227"/>
      <c r="K11" s="232"/>
    </row>
    <row r="12" spans="1:11" ht="13.5" customHeight="1" x14ac:dyDescent="0.25">
      <c r="A12" s="3" t="s">
        <v>721</v>
      </c>
      <c r="B12" s="224">
        <v>93</v>
      </c>
      <c r="C12" s="210">
        <v>287</v>
      </c>
      <c r="D12" s="210"/>
      <c r="E12" s="224">
        <v>65.2</v>
      </c>
      <c r="F12" s="210">
        <v>34.799999999999997</v>
      </c>
      <c r="G12" s="210">
        <v>267</v>
      </c>
      <c r="H12" s="227"/>
      <c r="K12" s="232"/>
    </row>
    <row r="13" spans="1:11" ht="13.5" customHeight="1" x14ac:dyDescent="0.25">
      <c r="A13" s="3" t="s">
        <v>722</v>
      </c>
      <c r="B13" s="224">
        <v>90.2</v>
      </c>
      <c r="C13" s="210">
        <v>287</v>
      </c>
      <c r="D13" s="210"/>
      <c r="E13" s="224">
        <v>74.5</v>
      </c>
      <c r="F13" s="210">
        <v>25.5</v>
      </c>
      <c r="G13" s="210">
        <v>259</v>
      </c>
      <c r="H13" s="227"/>
      <c r="K13" s="232"/>
    </row>
    <row r="14" spans="1:11" ht="13.5" customHeight="1" x14ac:dyDescent="0.25">
      <c r="A14" s="3" t="s">
        <v>723</v>
      </c>
      <c r="B14" s="224">
        <v>72.099999999999994</v>
      </c>
      <c r="C14" s="210">
        <v>287</v>
      </c>
      <c r="E14" s="180">
        <v>76.8</v>
      </c>
      <c r="F14" s="69">
        <v>23.2</v>
      </c>
      <c r="G14" s="210">
        <v>207</v>
      </c>
      <c r="H14" s="227"/>
      <c r="K14" s="232"/>
    </row>
    <row r="15" spans="1:11" ht="13.5" customHeight="1" x14ac:dyDescent="0.25">
      <c r="A15" s="3" t="s">
        <v>724</v>
      </c>
      <c r="B15" s="224">
        <v>40.4</v>
      </c>
      <c r="C15" s="210">
        <v>287</v>
      </c>
      <c r="E15" s="180">
        <v>83.6</v>
      </c>
      <c r="F15" s="69">
        <v>16.399999999999999</v>
      </c>
      <c r="G15" s="69">
        <v>116</v>
      </c>
      <c r="H15" s="227"/>
      <c r="K15" s="232"/>
    </row>
    <row r="16" spans="1:11" ht="13.5" customHeight="1" x14ac:dyDescent="0.25">
      <c r="A16" s="3" t="s">
        <v>725</v>
      </c>
      <c r="B16" s="224">
        <v>34.200000000000003</v>
      </c>
      <c r="C16" s="210">
        <v>287</v>
      </c>
      <c r="E16" s="180">
        <v>85.7</v>
      </c>
      <c r="F16" s="69">
        <v>14.3</v>
      </c>
      <c r="G16" s="69">
        <v>98</v>
      </c>
      <c r="H16" s="227"/>
      <c r="K16" s="232"/>
    </row>
    <row r="17" spans="1:11" ht="13.5" customHeight="1" x14ac:dyDescent="0.25">
      <c r="A17" s="3" t="s">
        <v>726</v>
      </c>
      <c r="B17" s="224">
        <v>43.9</v>
      </c>
      <c r="C17" s="210">
        <v>287</v>
      </c>
      <c r="E17" s="180">
        <v>71.400000000000006</v>
      </c>
      <c r="F17" s="69">
        <v>28.6</v>
      </c>
      <c r="G17" s="69">
        <v>126</v>
      </c>
      <c r="H17" s="227"/>
      <c r="K17" s="232"/>
    </row>
    <row r="18" spans="1:11" ht="13.5" customHeight="1" x14ac:dyDescent="0.25">
      <c r="A18" s="3" t="s">
        <v>727</v>
      </c>
      <c r="B18" s="224">
        <v>33.1</v>
      </c>
      <c r="C18" s="210">
        <v>287</v>
      </c>
      <c r="E18" s="180">
        <v>88.4</v>
      </c>
      <c r="F18" s="69">
        <v>11.6</v>
      </c>
      <c r="G18" s="69">
        <v>95</v>
      </c>
      <c r="H18" s="227"/>
      <c r="K18" s="232"/>
    </row>
    <row r="19" spans="1:11" ht="13.5" customHeight="1" x14ac:dyDescent="0.25">
      <c r="A19" s="3" t="s">
        <v>728</v>
      </c>
      <c r="B19" s="224">
        <v>84</v>
      </c>
      <c r="C19" s="210">
        <v>287</v>
      </c>
      <c r="E19" s="180">
        <v>63.5</v>
      </c>
      <c r="F19" s="69">
        <v>36.5</v>
      </c>
      <c r="G19" s="69">
        <v>241</v>
      </c>
      <c r="H19" s="227"/>
      <c r="K19" s="232"/>
    </row>
    <row r="20" spans="1:11" ht="13.5" customHeight="1" x14ac:dyDescent="0.25">
      <c r="A20" s="3" t="s">
        <v>729</v>
      </c>
      <c r="B20" s="224">
        <v>86.8</v>
      </c>
      <c r="C20" s="210">
        <v>287</v>
      </c>
      <c r="E20" s="180">
        <v>40.200000000000003</v>
      </c>
      <c r="F20" s="69">
        <v>59.8</v>
      </c>
      <c r="G20" s="69">
        <v>249</v>
      </c>
      <c r="H20" s="227"/>
      <c r="K20" s="232"/>
    </row>
    <row r="21" spans="1:11" ht="13.5" customHeight="1" x14ac:dyDescent="0.25">
      <c r="A21" s="3" t="s">
        <v>730</v>
      </c>
      <c r="B21" s="224">
        <v>79.8</v>
      </c>
      <c r="C21" s="210">
        <v>287</v>
      </c>
      <c r="E21" s="180">
        <v>76.400000000000006</v>
      </c>
      <c r="F21" s="69">
        <v>23.6</v>
      </c>
      <c r="G21" s="69">
        <v>229</v>
      </c>
      <c r="H21" s="227"/>
      <c r="K21" s="232"/>
    </row>
    <row r="22" spans="1:11" ht="13.5" customHeight="1" thickBot="1" x14ac:dyDescent="0.3">
      <c r="A22" s="208" t="s">
        <v>731</v>
      </c>
      <c r="B22" s="233">
        <v>58.5</v>
      </c>
      <c r="C22" s="234">
        <v>287</v>
      </c>
      <c r="D22" s="223"/>
      <c r="E22" s="235">
        <v>61.3</v>
      </c>
      <c r="F22" s="223">
        <v>38.700000000000003</v>
      </c>
      <c r="G22" s="223">
        <v>168</v>
      </c>
      <c r="H22" s="227"/>
      <c r="K22" s="232"/>
    </row>
    <row r="23" spans="1:11" x14ac:dyDescent="0.25">
      <c r="H23" s="228"/>
    </row>
    <row r="24" spans="1:11" x14ac:dyDescent="0.25">
      <c r="A24" s="165" t="s">
        <v>713</v>
      </c>
      <c r="H24" s="228"/>
    </row>
    <row r="25" spans="1:11" x14ac:dyDescent="0.25">
      <c r="A25" s="97" t="s">
        <v>737</v>
      </c>
      <c r="H25" s="228"/>
    </row>
    <row r="26" spans="1:11" x14ac:dyDescent="0.25">
      <c r="H26" s="228"/>
    </row>
    <row r="27" spans="1:11" x14ac:dyDescent="0.25">
      <c r="H27" s="228"/>
    </row>
    <row r="28" spans="1:11" x14ac:dyDescent="0.25">
      <c r="H28" s="228"/>
    </row>
    <row r="29" spans="1:11" x14ac:dyDescent="0.25">
      <c r="H29" s="228"/>
    </row>
    <row r="30" spans="1:11" x14ac:dyDescent="0.25">
      <c r="H30" s="228"/>
    </row>
    <row r="31" spans="1:11" x14ac:dyDescent="0.25">
      <c r="H31" s="228"/>
    </row>
    <row r="32" spans="1:11" x14ac:dyDescent="0.25">
      <c r="H32" s="228"/>
    </row>
    <row r="33" spans="8:8" x14ac:dyDescent="0.25">
      <c r="H33" s="228"/>
    </row>
    <row r="34" spans="8:8" x14ac:dyDescent="0.25">
      <c r="H34" s="228"/>
    </row>
    <row r="35" spans="8:8" x14ac:dyDescent="0.25">
      <c r="H35" s="228"/>
    </row>
    <row r="36" spans="8:8" x14ac:dyDescent="0.25">
      <c r="H36" s="228"/>
    </row>
    <row r="37" spans="8:8" x14ac:dyDescent="0.25">
      <c r="H37" s="228"/>
    </row>
    <row r="38" spans="8:8" x14ac:dyDescent="0.25">
      <c r="H38" s="228"/>
    </row>
    <row r="39" spans="8:8" x14ac:dyDescent="0.25">
      <c r="H39" s="228"/>
    </row>
    <row r="40" spans="8:8" x14ac:dyDescent="0.25">
      <c r="H40" s="228"/>
    </row>
    <row r="41" spans="8:8" x14ac:dyDescent="0.25">
      <c r="H41" s="228"/>
    </row>
    <row r="42" spans="8:8" x14ac:dyDescent="0.25">
      <c r="H42" s="228"/>
    </row>
    <row r="43" spans="8:8" x14ac:dyDescent="0.25">
      <c r="H43" s="228"/>
    </row>
    <row r="44" spans="8:8" x14ac:dyDescent="0.25">
      <c r="H44" s="228"/>
    </row>
    <row r="45" spans="8:8" x14ac:dyDescent="0.25">
      <c r="H45" s="228"/>
    </row>
    <row r="46" spans="8:8" x14ac:dyDescent="0.25">
      <c r="H46" s="228"/>
    </row>
    <row r="47" spans="8:8" x14ac:dyDescent="0.25">
      <c r="H47" s="228"/>
    </row>
    <row r="48" spans="8:8" x14ac:dyDescent="0.25">
      <c r="H48" s="228"/>
    </row>
    <row r="49" spans="8:8" x14ac:dyDescent="0.25">
      <c r="H49" s="228"/>
    </row>
    <row r="50" spans="8:8" x14ac:dyDescent="0.25">
      <c r="H50" s="228"/>
    </row>
    <row r="51" spans="8:8" x14ac:dyDescent="0.25">
      <c r="H51" s="228"/>
    </row>
    <row r="52" spans="8:8" x14ac:dyDescent="0.25">
      <c r="H52" s="228"/>
    </row>
    <row r="53" spans="8:8" x14ac:dyDescent="0.25">
      <c r="H53" s="228"/>
    </row>
    <row r="54" spans="8:8" x14ac:dyDescent="0.25">
      <c r="H54" s="231"/>
    </row>
    <row r="55" spans="8:8" x14ac:dyDescent="0.25">
      <c r="H55" s="231"/>
    </row>
    <row r="56" spans="8:8" x14ac:dyDescent="0.25">
      <c r="H56" s="231"/>
    </row>
    <row r="57" spans="8:8" x14ac:dyDescent="0.25">
      <c r="H57" s="231"/>
    </row>
    <row r="58" spans="8:8" x14ac:dyDescent="0.25">
      <c r="H58" s="231"/>
    </row>
    <row r="59" spans="8:8" x14ac:dyDescent="0.25">
      <c r="H59" s="231"/>
    </row>
  </sheetData>
  <mergeCells count="3">
    <mergeCell ref="B3:C3"/>
    <mergeCell ref="E3:G3"/>
    <mergeCell ref="A1:E1"/>
  </mergeCells>
  <conditionalFormatting sqref="B5:F11 A5:A22 B13:F22 C7:C22 G5:G22">
    <cfRule type="expression" dxfId="0" priority="1">
      <formula>MOD(ROW(),2)=1</formula>
    </cfRule>
  </conditionalFormatting>
  <hyperlinks>
    <hyperlink ref="A2" location="TOC!A1" display="Return to Table of Contents"/>
  </hyperlinks>
  <pageMargins left="0.25" right="0.25" top="0.75" bottom="0.75" header="0.3" footer="0.3"/>
  <pageSetup fitToHeight="0" orientation="landscape" r:id="rId1"/>
  <headerFooter>
    <oddHeader>&amp;L2011-12 and 2012-13 &amp;"Arial,Italic"Survey of Allied Dental Education&amp;"Arial,Regular"
Report 2: Dental Assisting Education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99"/>
  <sheetViews>
    <sheetView zoomScaleNormal="100" workbookViewId="0"/>
  </sheetViews>
  <sheetFormatPr defaultColWidth="9.109375" defaultRowHeight="13.2" x14ac:dyDescent="0.25"/>
  <cols>
    <col min="1" max="1" width="24.109375" style="29" customWidth="1"/>
    <col min="2" max="2" width="20.5546875" style="29" customWidth="1"/>
    <col min="3" max="3" width="23" style="29" customWidth="1"/>
    <col min="4" max="4" width="23.33203125" style="29" customWidth="1"/>
    <col min="5" max="13" width="9.109375" style="29"/>
    <col min="14" max="14" width="9.109375" style="29" customWidth="1"/>
    <col min="15" max="16384" width="9.109375" style="29"/>
  </cols>
  <sheetData>
    <row r="1" spans="1:99" s="13" customFormat="1" x14ac:dyDescent="0.25">
      <c r="A1" s="13" t="s">
        <v>108</v>
      </c>
      <c r="CU1" s="13" t="s">
        <v>109</v>
      </c>
    </row>
    <row r="2" spans="1:99" s="3" customFormat="1" x14ac:dyDescent="0.25">
      <c r="A2" s="12" t="s">
        <v>10</v>
      </c>
      <c r="I2" s="110"/>
      <c r="CU2" s="4" t="s">
        <v>10</v>
      </c>
    </row>
    <row r="5" spans="1:99" x14ac:dyDescent="0.25">
      <c r="B5" s="30"/>
      <c r="C5" s="30"/>
    </row>
    <row r="6" spans="1:99" x14ac:dyDescent="0.25">
      <c r="B6" s="30"/>
      <c r="C6" s="30" t="s">
        <v>103</v>
      </c>
    </row>
    <row r="7" spans="1:99" x14ac:dyDescent="0.25">
      <c r="B7" s="30"/>
      <c r="C7" s="31" t="s">
        <v>748</v>
      </c>
      <c r="D7" s="31" t="s">
        <v>749</v>
      </c>
      <c r="E7" s="31" t="s">
        <v>750</v>
      </c>
      <c r="F7" s="31" t="s">
        <v>751</v>
      </c>
    </row>
    <row r="8" spans="1:99" x14ac:dyDescent="0.25">
      <c r="B8" s="30"/>
      <c r="C8" s="31" t="s">
        <v>92</v>
      </c>
      <c r="D8" s="82">
        <v>7261</v>
      </c>
      <c r="E8" s="82">
        <v>6729</v>
      </c>
      <c r="F8" s="3">
        <v>265</v>
      </c>
    </row>
    <row r="9" spans="1:99" x14ac:dyDescent="0.25">
      <c r="B9" s="30"/>
      <c r="C9" s="31" t="s">
        <v>93</v>
      </c>
      <c r="D9" s="82">
        <v>7524</v>
      </c>
      <c r="E9" s="82">
        <v>6889</v>
      </c>
      <c r="F9" s="3">
        <v>273</v>
      </c>
    </row>
    <row r="10" spans="1:99" x14ac:dyDescent="0.25">
      <c r="B10" s="30"/>
      <c r="C10" s="31" t="s">
        <v>94</v>
      </c>
      <c r="D10" s="82">
        <v>7491</v>
      </c>
      <c r="E10" s="82">
        <v>7214</v>
      </c>
      <c r="F10" s="3">
        <v>277</v>
      </c>
    </row>
    <row r="11" spans="1:99" x14ac:dyDescent="0.25">
      <c r="B11" s="30"/>
      <c r="C11" s="31" t="s">
        <v>95</v>
      </c>
      <c r="D11" s="82">
        <v>7696</v>
      </c>
      <c r="E11" s="82">
        <v>7393</v>
      </c>
      <c r="F11" s="3">
        <v>285</v>
      </c>
    </row>
    <row r="12" spans="1:99" x14ac:dyDescent="0.25">
      <c r="A12" s="31"/>
      <c r="B12" s="30"/>
      <c r="C12" s="31" t="s">
        <v>96</v>
      </c>
      <c r="D12" s="82">
        <v>7898</v>
      </c>
      <c r="E12" s="82">
        <v>7420</v>
      </c>
      <c r="F12" s="3">
        <v>286</v>
      </c>
    </row>
    <row r="13" spans="1:99" x14ac:dyDescent="0.25">
      <c r="A13" s="31"/>
      <c r="B13" s="30"/>
      <c r="C13" s="31" t="s">
        <v>97</v>
      </c>
      <c r="D13" s="82">
        <v>8166</v>
      </c>
      <c r="E13" s="82">
        <v>7525</v>
      </c>
      <c r="F13" s="3">
        <v>293</v>
      </c>
    </row>
    <row r="14" spans="1:99" x14ac:dyDescent="0.25">
      <c r="B14" s="30"/>
      <c r="C14" s="31" t="s">
        <v>98</v>
      </c>
      <c r="D14" s="82">
        <v>8690</v>
      </c>
      <c r="E14" s="82">
        <v>7690</v>
      </c>
      <c r="F14" s="3">
        <v>301</v>
      </c>
    </row>
    <row r="15" spans="1:99" x14ac:dyDescent="0.25">
      <c r="B15" s="30"/>
      <c r="C15" s="31" t="s">
        <v>99</v>
      </c>
      <c r="D15" s="82">
        <v>8620</v>
      </c>
      <c r="E15" s="82">
        <v>7784</v>
      </c>
      <c r="F15" s="3">
        <v>309</v>
      </c>
    </row>
    <row r="16" spans="1:99" x14ac:dyDescent="0.25">
      <c r="C16" s="31" t="s">
        <v>100</v>
      </c>
      <c r="D16" s="82">
        <v>9185</v>
      </c>
      <c r="E16" s="82">
        <v>8007</v>
      </c>
      <c r="F16" s="3">
        <v>323</v>
      </c>
    </row>
    <row r="17" spans="2:6" x14ac:dyDescent="0.25">
      <c r="C17" s="31" t="s">
        <v>101</v>
      </c>
      <c r="D17" s="82">
        <v>9479</v>
      </c>
      <c r="E17" s="82">
        <v>8110</v>
      </c>
      <c r="F17" s="3">
        <v>332</v>
      </c>
    </row>
    <row r="18" spans="2:6" x14ac:dyDescent="0.25">
      <c r="C18" s="31" t="s">
        <v>102</v>
      </c>
      <c r="D18" s="82">
        <v>9613</v>
      </c>
      <c r="E18" s="82">
        <v>8258</v>
      </c>
      <c r="F18" s="3">
        <v>335</v>
      </c>
    </row>
    <row r="26" spans="2:6" x14ac:dyDescent="0.25">
      <c r="B26" s="32" t="s">
        <v>521</v>
      </c>
    </row>
    <row r="27" spans="2:6" x14ac:dyDescent="0.25">
      <c r="B27" s="33" t="s">
        <v>107</v>
      </c>
    </row>
    <row r="28" spans="2:6" ht="21" customHeight="1" x14ac:dyDescent="0.25"/>
    <row r="29" spans="2:6" x14ac:dyDescent="0.25">
      <c r="B29" s="32" t="s">
        <v>752</v>
      </c>
    </row>
    <row r="30" spans="2:6" x14ac:dyDescent="0.25">
      <c r="B30" s="33" t="s">
        <v>737</v>
      </c>
    </row>
    <row r="33" spans="1:99" x14ac:dyDescent="0.25">
      <c r="A33" s="34" t="s">
        <v>110</v>
      </c>
    </row>
    <row r="34" spans="1:99" x14ac:dyDescent="0.25">
      <c r="CU34" s="33" t="s">
        <v>107</v>
      </c>
    </row>
    <row r="35" spans="1:99" x14ac:dyDescent="0.25">
      <c r="P35" s="170"/>
    </row>
    <row r="36" spans="1:99" x14ac:dyDescent="0.25">
      <c r="C36" s="29" t="s">
        <v>105</v>
      </c>
      <c r="P36" s="170"/>
    </row>
    <row r="37" spans="1:99" x14ac:dyDescent="0.25">
      <c r="C37" s="31" t="s">
        <v>748</v>
      </c>
      <c r="D37" s="31" t="s">
        <v>749</v>
      </c>
      <c r="E37" s="31" t="s">
        <v>750</v>
      </c>
      <c r="F37" s="31" t="s">
        <v>751</v>
      </c>
      <c r="P37" s="170"/>
    </row>
    <row r="38" spans="1:99" x14ac:dyDescent="0.25">
      <c r="C38" s="31" t="s">
        <v>92</v>
      </c>
      <c r="D38" s="82">
        <v>9725</v>
      </c>
      <c r="E38" s="82">
        <v>7304</v>
      </c>
      <c r="F38" s="3">
        <v>259</v>
      </c>
    </row>
    <row r="39" spans="1:99" x14ac:dyDescent="0.25">
      <c r="C39" s="31" t="s">
        <v>93</v>
      </c>
      <c r="D39" s="253">
        <v>9367</v>
      </c>
      <c r="E39" s="253">
        <v>7240</v>
      </c>
      <c r="F39" s="238">
        <v>255</v>
      </c>
    </row>
    <row r="40" spans="1:99" x14ac:dyDescent="0.25">
      <c r="C40" s="31" t="s">
        <v>94</v>
      </c>
      <c r="D40" s="253">
        <v>10465</v>
      </c>
      <c r="E40" s="253">
        <v>7726</v>
      </c>
      <c r="F40" s="238">
        <v>259</v>
      </c>
      <c r="P40" s="252"/>
    </row>
    <row r="41" spans="1:99" x14ac:dyDescent="0.25">
      <c r="C41" s="31" t="s">
        <v>95</v>
      </c>
      <c r="D41" s="253">
        <v>11367</v>
      </c>
      <c r="E41" s="253">
        <v>8160</v>
      </c>
      <c r="F41" s="238">
        <v>271</v>
      </c>
      <c r="P41" s="252"/>
    </row>
    <row r="42" spans="1:99" x14ac:dyDescent="0.25">
      <c r="C42" s="31" t="s">
        <v>96</v>
      </c>
      <c r="D42" s="253">
        <v>13148</v>
      </c>
      <c r="E42" s="253">
        <v>8279</v>
      </c>
      <c r="F42" s="238">
        <v>268</v>
      </c>
      <c r="P42" s="318"/>
    </row>
    <row r="43" spans="1:99" x14ac:dyDescent="0.25">
      <c r="C43" s="31" t="s">
        <v>97</v>
      </c>
      <c r="D43" s="253">
        <v>13674</v>
      </c>
      <c r="E43" s="253">
        <v>8413</v>
      </c>
      <c r="F43" s="238">
        <v>271</v>
      </c>
      <c r="P43" s="318"/>
    </row>
    <row r="44" spans="1:99" x14ac:dyDescent="0.25">
      <c r="C44" s="31" t="s">
        <v>98</v>
      </c>
      <c r="D44" s="253">
        <v>14596</v>
      </c>
      <c r="E44" s="253">
        <v>8633</v>
      </c>
      <c r="F44" s="238">
        <v>272</v>
      </c>
      <c r="P44" s="318"/>
    </row>
    <row r="45" spans="1:99" x14ac:dyDescent="0.25">
      <c r="C45" s="31" t="s">
        <v>99</v>
      </c>
      <c r="D45" s="253">
        <v>15149</v>
      </c>
      <c r="E45" s="253">
        <v>10054</v>
      </c>
      <c r="F45" s="238">
        <v>277</v>
      </c>
    </row>
    <row r="46" spans="1:99" x14ac:dyDescent="0.25">
      <c r="C46" s="31" t="s">
        <v>100</v>
      </c>
      <c r="D46" s="253">
        <v>15122</v>
      </c>
      <c r="E46" s="253">
        <v>10390</v>
      </c>
      <c r="F46" s="238">
        <v>279</v>
      </c>
    </row>
    <row r="47" spans="1:99" x14ac:dyDescent="0.25">
      <c r="C47" s="31" t="s">
        <v>101</v>
      </c>
      <c r="D47" s="82">
        <v>15784</v>
      </c>
      <c r="E47" s="82">
        <v>9620</v>
      </c>
      <c r="F47" s="3">
        <v>287</v>
      </c>
    </row>
    <row r="48" spans="1:99" x14ac:dyDescent="0.25">
      <c r="C48" s="31" t="s">
        <v>102</v>
      </c>
      <c r="D48" s="82">
        <v>13330</v>
      </c>
      <c r="E48" s="82">
        <v>8198</v>
      </c>
      <c r="F48" s="3">
        <v>278</v>
      </c>
    </row>
    <row r="58" spans="1:12" x14ac:dyDescent="0.25">
      <c r="B58" s="32" t="s">
        <v>557</v>
      </c>
    </row>
    <row r="59" spans="1:12" x14ac:dyDescent="0.25">
      <c r="B59" s="33" t="s">
        <v>737</v>
      </c>
    </row>
    <row r="61" spans="1:12" x14ac:dyDescent="0.25">
      <c r="A61" s="34" t="s">
        <v>111</v>
      </c>
    </row>
    <row r="62" spans="1:12" x14ac:dyDescent="0.25">
      <c r="B62" s="317"/>
      <c r="C62" s="31"/>
      <c r="D62" s="31"/>
      <c r="E62" s="31"/>
      <c r="F62" s="31"/>
      <c r="G62" s="31"/>
      <c r="H62" s="31"/>
      <c r="I62" s="31"/>
      <c r="J62" s="31"/>
      <c r="K62" s="31"/>
      <c r="L62" s="31"/>
    </row>
    <row r="63" spans="1:12" x14ac:dyDescent="0.25">
      <c r="B63" s="31"/>
      <c r="C63" s="31"/>
      <c r="D63" s="31"/>
      <c r="E63" s="31"/>
      <c r="F63" s="31"/>
      <c r="G63" s="31"/>
      <c r="H63" s="31"/>
      <c r="I63" s="31"/>
      <c r="J63" s="31"/>
      <c r="K63" s="31"/>
      <c r="L63" s="31"/>
    </row>
    <row r="64" spans="1:12" x14ac:dyDescent="0.25">
      <c r="B64" s="31"/>
      <c r="C64" s="31"/>
      <c r="D64" s="31"/>
      <c r="E64" s="31"/>
      <c r="F64" s="31"/>
      <c r="G64" s="31"/>
      <c r="H64" s="31"/>
      <c r="I64" s="31"/>
      <c r="J64" s="31"/>
      <c r="K64" s="31"/>
      <c r="L64" s="31"/>
    </row>
    <row r="65" spans="2:16" x14ac:dyDescent="0.25">
      <c r="B65" s="31"/>
      <c r="C65" s="31"/>
      <c r="D65" s="31"/>
      <c r="E65" s="31"/>
      <c r="F65" s="31"/>
      <c r="G65" s="31"/>
      <c r="H65" s="31"/>
      <c r="I65" s="31"/>
      <c r="J65" s="31"/>
      <c r="K65" s="31"/>
      <c r="L65" s="31"/>
    </row>
    <row r="66" spans="2:16" x14ac:dyDescent="0.25">
      <c r="B66" s="31"/>
      <c r="C66" s="31"/>
      <c r="D66" s="31"/>
      <c r="E66" s="31"/>
      <c r="F66" s="31"/>
      <c r="G66" s="31"/>
      <c r="H66" s="31"/>
      <c r="I66" s="31"/>
      <c r="J66" s="31"/>
      <c r="K66" s="31"/>
      <c r="L66" s="31"/>
    </row>
    <row r="67" spans="2:16" x14ac:dyDescent="0.25">
      <c r="B67" s="31"/>
      <c r="C67" s="31"/>
      <c r="D67" s="31"/>
      <c r="E67" s="31"/>
      <c r="F67" s="31"/>
      <c r="G67" s="31"/>
      <c r="H67" s="31"/>
      <c r="I67" s="31"/>
      <c r="J67" s="31"/>
      <c r="K67" s="31"/>
      <c r="L67" s="31"/>
    </row>
    <row r="68" spans="2:16" x14ac:dyDescent="0.25">
      <c r="B68" s="31"/>
      <c r="C68" s="31" t="s">
        <v>753</v>
      </c>
      <c r="D68" s="31" t="s">
        <v>749</v>
      </c>
      <c r="E68" s="31" t="s">
        <v>750</v>
      </c>
      <c r="F68" s="31" t="s">
        <v>751</v>
      </c>
      <c r="G68" s="31"/>
      <c r="H68" s="31"/>
      <c r="I68" s="31"/>
      <c r="J68" s="31"/>
      <c r="K68" s="31"/>
      <c r="L68" s="31"/>
      <c r="P68" s="170"/>
    </row>
    <row r="69" spans="2:16" x14ac:dyDescent="0.25">
      <c r="B69" s="31"/>
      <c r="C69" s="31" t="s">
        <v>92</v>
      </c>
      <c r="D69" s="31">
        <v>609</v>
      </c>
      <c r="E69" s="31">
        <v>517</v>
      </c>
      <c r="F69" s="31">
        <v>24</v>
      </c>
      <c r="G69" s="31"/>
      <c r="H69" s="31"/>
      <c r="I69" s="31"/>
      <c r="J69" s="31"/>
      <c r="K69" s="31"/>
      <c r="L69" s="31"/>
      <c r="P69" s="170"/>
    </row>
    <row r="70" spans="2:16" x14ac:dyDescent="0.25">
      <c r="B70" s="31"/>
      <c r="C70" s="31" t="s">
        <v>93</v>
      </c>
      <c r="D70" s="31">
        <v>627</v>
      </c>
      <c r="E70" s="31">
        <v>556</v>
      </c>
      <c r="F70" s="31">
        <v>24</v>
      </c>
      <c r="G70" s="31"/>
      <c r="H70" s="31"/>
      <c r="I70" s="31"/>
      <c r="J70" s="31"/>
      <c r="K70" s="31"/>
      <c r="L70" s="31"/>
    </row>
    <row r="71" spans="2:16" x14ac:dyDescent="0.25">
      <c r="B71" s="31"/>
      <c r="C71" s="31" t="s">
        <v>94</v>
      </c>
      <c r="D71" s="31">
        <v>660</v>
      </c>
      <c r="E71" s="31">
        <v>551</v>
      </c>
      <c r="F71" s="31">
        <v>23</v>
      </c>
      <c r="G71" s="31"/>
      <c r="H71" s="31"/>
      <c r="I71" s="31"/>
      <c r="J71" s="31"/>
      <c r="K71" s="31"/>
      <c r="L71" s="31"/>
    </row>
    <row r="72" spans="2:16" x14ac:dyDescent="0.25">
      <c r="B72" s="31"/>
      <c r="C72" s="31" t="s">
        <v>95</v>
      </c>
      <c r="D72" s="31">
        <v>537</v>
      </c>
      <c r="E72" s="31">
        <v>418</v>
      </c>
      <c r="F72" s="31">
        <v>22</v>
      </c>
      <c r="G72" s="31"/>
      <c r="H72" s="31"/>
      <c r="I72" s="31"/>
      <c r="J72" s="31"/>
      <c r="K72" s="31"/>
      <c r="L72" s="31"/>
    </row>
    <row r="73" spans="2:16" x14ac:dyDescent="0.25">
      <c r="B73" s="31"/>
      <c r="C73" s="31" t="s">
        <v>96</v>
      </c>
      <c r="D73" s="31">
        <v>554</v>
      </c>
      <c r="E73" s="31">
        <v>425</v>
      </c>
      <c r="F73" s="31">
        <v>20</v>
      </c>
      <c r="G73" s="31"/>
      <c r="H73" s="31"/>
      <c r="I73" s="31"/>
      <c r="J73" s="31"/>
      <c r="K73" s="31"/>
      <c r="L73" s="31"/>
    </row>
    <row r="74" spans="2:16" x14ac:dyDescent="0.25">
      <c r="B74" s="31"/>
      <c r="C74" s="31" t="s">
        <v>97</v>
      </c>
      <c r="D74" s="31">
        <v>469</v>
      </c>
      <c r="E74" s="31">
        <v>389</v>
      </c>
      <c r="F74" s="31">
        <v>20</v>
      </c>
      <c r="G74" s="31"/>
      <c r="H74" s="31"/>
      <c r="I74" s="31"/>
      <c r="J74" s="31"/>
      <c r="K74" s="31"/>
      <c r="L74" s="31"/>
    </row>
    <row r="75" spans="2:16" x14ac:dyDescent="0.25">
      <c r="B75" s="31"/>
      <c r="C75" s="31" t="s">
        <v>98</v>
      </c>
      <c r="D75" s="31">
        <v>482</v>
      </c>
      <c r="E75" s="31">
        <v>380</v>
      </c>
      <c r="F75" s="31">
        <v>20</v>
      </c>
      <c r="G75" s="31"/>
      <c r="H75" s="31"/>
      <c r="I75" s="31"/>
      <c r="J75" s="31"/>
      <c r="K75" s="31"/>
      <c r="L75" s="31"/>
    </row>
    <row r="76" spans="2:16" x14ac:dyDescent="0.25">
      <c r="B76" s="31"/>
      <c r="C76" s="31" t="s">
        <v>99</v>
      </c>
      <c r="D76" s="31">
        <v>502</v>
      </c>
      <c r="E76" s="31">
        <v>416</v>
      </c>
      <c r="F76" s="31">
        <v>20</v>
      </c>
      <c r="G76" s="31"/>
      <c r="H76" s="31"/>
      <c r="I76" s="31"/>
      <c r="J76" s="31"/>
      <c r="K76" s="31"/>
      <c r="L76" s="31"/>
    </row>
    <row r="77" spans="2:16" x14ac:dyDescent="0.25">
      <c r="B77" s="31"/>
      <c r="C77" s="31" t="s">
        <v>100</v>
      </c>
      <c r="D77" s="31">
        <v>659</v>
      </c>
      <c r="E77" s="31">
        <v>431</v>
      </c>
      <c r="F77" s="31">
        <v>20</v>
      </c>
      <c r="G77" s="31"/>
      <c r="H77" s="31"/>
      <c r="I77" s="31"/>
      <c r="J77" s="31"/>
      <c r="K77" s="31"/>
      <c r="L77" s="31"/>
    </row>
    <row r="78" spans="2:16" x14ac:dyDescent="0.25">
      <c r="B78" s="31"/>
      <c r="C78" s="31" t="s">
        <v>101</v>
      </c>
      <c r="D78" s="31">
        <v>582</v>
      </c>
      <c r="E78" s="31">
        <v>421</v>
      </c>
      <c r="F78" s="31">
        <v>19</v>
      </c>
      <c r="G78" s="31"/>
      <c r="H78" s="31"/>
      <c r="I78" s="31"/>
      <c r="J78" s="31"/>
      <c r="K78" s="31"/>
      <c r="L78" s="31"/>
    </row>
    <row r="79" spans="2:16" x14ac:dyDescent="0.25">
      <c r="B79" s="31"/>
      <c r="C79" s="31" t="s">
        <v>102</v>
      </c>
      <c r="D79" s="31">
        <v>555</v>
      </c>
      <c r="E79" s="31">
        <v>435</v>
      </c>
      <c r="F79" s="31">
        <v>19</v>
      </c>
      <c r="G79" s="31"/>
      <c r="H79" s="31"/>
      <c r="I79" s="31"/>
      <c r="J79" s="31"/>
      <c r="K79" s="31"/>
      <c r="L79" s="31"/>
    </row>
    <row r="80" spans="2:16" x14ac:dyDescent="0.25">
      <c r="B80" s="31"/>
      <c r="C80" s="31"/>
      <c r="D80" s="31"/>
      <c r="E80" s="31"/>
      <c r="F80" s="31"/>
      <c r="G80" s="31"/>
      <c r="H80" s="31"/>
      <c r="I80" s="31"/>
      <c r="J80" s="31"/>
      <c r="K80" s="31"/>
      <c r="L80" s="31"/>
    </row>
    <row r="81" spans="2:12" x14ac:dyDescent="0.25">
      <c r="B81" s="31"/>
      <c r="C81" s="31"/>
      <c r="D81" s="31"/>
      <c r="E81" s="31"/>
      <c r="F81" s="31"/>
      <c r="G81" s="31"/>
      <c r="H81" s="31"/>
      <c r="I81" s="31"/>
      <c r="J81" s="31"/>
      <c r="K81" s="31"/>
      <c r="L81" s="31"/>
    </row>
    <row r="84" spans="2:12" x14ac:dyDescent="0.25">
      <c r="B84" s="32" t="s">
        <v>522</v>
      </c>
    </row>
    <row r="85" spans="2:12" x14ac:dyDescent="0.25">
      <c r="B85" s="33" t="s">
        <v>107</v>
      </c>
    </row>
    <row r="90" spans="2:12" x14ac:dyDescent="0.25">
      <c r="B90" s="32" t="s">
        <v>754</v>
      </c>
    </row>
    <row r="91" spans="2:12" x14ac:dyDescent="0.25">
      <c r="B91" s="33" t="s">
        <v>737</v>
      </c>
    </row>
    <row r="98" spans="16:16" x14ac:dyDescent="0.25">
      <c r="P98" s="170"/>
    </row>
    <row r="99" spans="16:16" x14ac:dyDescent="0.25">
      <c r="P99" s="170"/>
    </row>
  </sheetData>
  <hyperlinks>
    <hyperlink ref="A2" location="TOC!A1" display="Return to Table of Contents"/>
    <hyperlink ref="CU2" location="TOC!A1" display="Return to Table of Contents"/>
  </hyperlinks>
  <pageMargins left="0.25" right="0.25" top="0.75" bottom="0.75" header="0.3" footer="0.3"/>
  <pageSetup scale="54" fitToHeight="0" orientation="portrait" r:id="rId1"/>
  <headerFooter>
    <oddHeader>&amp;L2011-12 and 2012-13 &amp;"Arial,Italic"Survey of Allied Dental Education
&amp;"Arial,Regular"Report 2: Dental Assisting Education Programs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zoomScaleNormal="100" workbookViewId="0">
      <pane ySplit="4" topLeftCell="A5" activePane="bottomLeft" state="frozen"/>
      <selection pane="bottomLeft"/>
    </sheetView>
  </sheetViews>
  <sheetFormatPr defaultColWidth="9.109375" defaultRowHeight="13.2" x14ac:dyDescent="0.25"/>
  <cols>
    <col min="1" max="1" width="31.5546875" style="3" customWidth="1"/>
    <col min="2" max="2" width="13.109375" style="3" customWidth="1"/>
    <col min="3" max="3" width="13.88671875" style="3" customWidth="1"/>
    <col min="4" max="4" width="13.33203125" style="3" customWidth="1"/>
    <col min="5" max="5" width="14.109375" style="3" customWidth="1"/>
    <col min="6" max="6" width="12.6640625" style="3" customWidth="1"/>
    <col min="7" max="7" width="12.109375" style="3" customWidth="1"/>
    <col min="8" max="8" width="13.5546875" style="3" customWidth="1"/>
    <col min="9" max="9" width="11.6640625" style="3" customWidth="1"/>
    <col min="10" max="10" width="10.33203125" style="3" bestFit="1" customWidth="1"/>
    <col min="11" max="16384" width="9.109375" style="3"/>
  </cols>
  <sheetData>
    <row r="1" spans="1:13" x14ac:dyDescent="0.25">
      <c r="A1" s="2" t="s">
        <v>6</v>
      </c>
    </row>
    <row r="2" spans="1:13" x14ac:dyDescent="0.25">
      <c r="A2" s="4" t="s">
        <v>10</v>
      </c>
    </row>
    <row r="3" spans="1:13" x14ac:dyDescent="0.25">
      <c r="A3" s="35"/>
      <c r="B3" s="402" t="s">
        <v>112</v>
      </c>
      <c r="C3" s="402"/>
      <c r="D3" s="402"/>
      <c r="E3" s="402"/>
      <c r="F3" s="36"/>
      <c r="G3" s="36"/>
      <c r="H3" s="36"/>
      <c r="I3" s="36"/>
    </row>
    <row r="4" spans="1:13" ht="53.4" thickBot="1" x14ac:dyDescent="0.3">
      <c r="A4" s="37"/>
      <c r="B4" s="38" t="s">
        <v>113</v>
      </c>
      <c r="C4" s="38" t="s">
        <v>114</v>
      </c>
      <c r="D4" s="38" t="s">
        <v>115</v>
      </c>
      <c r="E4" s="38" t="s">
        <v>116</v>
      </c>
      <c r="F4" s="38" t="s">
        <v>117</v>
      </c>
      <c r="G4" s="38" t="s">
        <v>118</v>
      </c>
      <c r="H4" s="38" t="s">
        <v>119</v>
      </c>
      <c r="I4" s="38" t="s">
        <v>120</v>
      </c>
      <c r="J4" s="39"/>
      <c r="K4" s="39"/>
      <c r="L4" s="39"/>
      <c r="M4" s="39"/>
    </row>
    <row r="5" spans="1:13" x14ac:dyDescent="0.25">
      <c r="A5" s="17" t="s">
        <v>103</v>
      </c>
      <c r="B5" s="40"/>
      <c r="C5" s="40"/>
      <c r="D5" s="40"/>
      <c r="E5" s="40"/>
      <c r="F5" s="40"/>
      <c r="G5" s="40"/>
      <c r="H5" s="40"/>
      <c r="I5" s="40"/>
    </row>
    <row r="6" spans="1:13" x14ac:dyDescent="0.25">
      <c r="A6" s="41" t="s">
        <v>121</v>
      </c>
      <c r="B6" s="42">
        <v>34</v>
      </c>
      <c r="C6" s="42">
        <v>22</v>
      </c>
      <c r="D6" s="42">
        <v>5</v>
      </c>
      <c r="E6" s="42">
        <v>21</v>
      </c>
      <c r="F6" s="42">
        <v>180</v>
      </c>
      <c r="G6" s="42">
        <v>39</v>
      </c>
      <c r="H6" s="42">
        <v>23</v>
      </c>
      <c r="I6" s="42">
        <v>11</v>
      </c>
      <c r="J6" s="43"/>
    </row>
    <row r="7" spans="1:13" x14ac:dyDescent="0.25">
      <c r="A7" s="41" t="s">
        <v>122</v>
      </c>
      <c r="B7" s="44">
        <v>1221</v>
      </c>
      <c r="C7" s="42">
        <v>823</v>
      </c>
      <c r="D7" s="42">
        <v>241</v>
      </c>
      <c r="E7" s="42">
        <v>477</v>
      </c>
      <c r="F7" s="44">
        <v>4421</v>
      </c>
      <c r="G7" s="42">
        <v>983</v>
      </c>
      <c r="H7" s="44">
        <v>1121</v>
      </c>
      <c r="I7" s="42">
        <v>326</v>
      </c>
      <c r="J7" s="43"/>
    </row>
    <row r="8" spans="1:13" x14ac:dyDescent="0.25">
      <c r="A8" s="45" t="s">
        <v>123</v>
      </c>
      <c r="B8" s="46">
        <v>1090</v>
      </c>
      <c r="C8" s="47">
        <v>720</v>
      </c>
      <c r="D8" s="47">
        <v>122</v>
      </c>
      <c r="E8" s="47">
        <v>421</v>
      </c>
      <c r="F8" s="46">
        <v>4026</v>
      </c>
      <c r="G8" s="47">
        <v>879</v>
      </c>
      <c r="H8" s="47">
        <v>698</v>
      </c>
      <c r="I8" s="47">
        <v>302</v>
      </c>
      <c r="J8" s="43"/>
    </row>
    <row r="9" spans="1:13" x14ac:dyDescent="0.25">
      <c r="A9" s="17" t="s">
        <v>105</v>
      </c>
      <c r="B9" s="48"/>
      <c r="C9" s="48"/>
      <c r="D9" s="48"/>
      <c r="E9" s="48"/>
      <c r="F9" s="48"/>
      <c r="G9" s="48"/>
      <c r="H9" s="48"/>
      <c r="I9" s="48"/>
      <c r="J9" s="43"/>
    </row>
    <row r="10" spans="1:13" x14ac:dyDescent="0.25">
      <c r="A10" s="41" t="s">
        <v>121</v>
      </c>
      <c r="B10" s="42">
        <v>5</v>
      </c>
      <c r="C10" s="42">
        <v>2</v>
      </c>
      <c r="D10" s="42">
        <v>2</v>
      </c>
      <c r="E10" s="42">
        <v>10</v>
      </c>
      <c r="F10" s="42">
        <v>150</v>
      </c>
      <c r="G10" s="42">
        <v>61</v>
      </c>
      <c r="H10" s="42">
        <v>43</v>
      </c>
      <c r="I10" s="42">
        <v>5</v>
      </c>
      <c r="J10" s="43"/>
    </row>
    <row r="11" spans="1:13" x14ac:dyDescent="0.25">
      <c r="A11" s="41" t="s">
        <v>122</v>
      </c>
      <c r="B11" s="42">
        <v>117</v>
      </c>
      <c r="C11" s="42">
        <v>66</v>
      </c>
      <c r="D11" s="42">
        <v>24</v>
      </c>
      <c r="E11" s="42">
        <v>272</v>
      </c>
      <c r="F11" s="44">
        <v>4708</v>
      </c>
      <c r="G11" s="44">
        <v>4018</v>
      </c>
      <c r="H11" s="44">
        <v>3843</v>
      </c>
      <c r="I11" s="42">
        <v>282</v>
      </c>
      <c r="J11" s="43"/>
    </row>
    <row r="12" spans="1:13" x14ac:dyDescent="0.25">
      <c r="A12" s="45" t="s">
        <v>123</v>
      </c>
      <c r="B12" s="47">
        <v>102</v>
      </c>
      <c r="C12" s="47">
        <v>55</v>
      </c>
      <c r="D12" s="47">
        <v>23</v>
      </c>
      <c r="E12" s="47">
        <v>247</v>
      </c>
      <c r="F12" s="46">
        <v>3699</v>
      </c>
      <c r="G12" s="46">
        <v>2414</v>
      </c>
      <c r="H12" s="46">
        <v>1492</v>
      </c>
      <c r="I12" s="47">
        <v>166</v>
      </c>
      <c r="J12" s="43"/>
    </row>
    <row r="13" spans="1:13" x14ac:dyDescent="0.25">
      <c r="A13" s="17" t="s">
        <v>106</v>
      </c>
      <c r="B13" s="48"/>
      <c r="C13" s="48"/>
      <c r="D13" s="48"/>
      <c r="E13" s="48"/>
      <c r="F13" s="48"/>
      <c r="G13" s="48"/>
      <c r="H13" s="48"/>
      <c r="I13" s="48"/>
      <c r="J13" s="43"/>
    </row>
    <row r="14" spans="1:13" x14ac:dyDescent="0.25">
      <c r="A14" s="41" t="s">
        <v>121</v>
      </c>
      <c r="B14" s="42">
        <v>1</v>
      </c>
      <c r="C14" s="42">
        <v>1</v>
      </c>
      <c r="D14" s="42">
        <v>1</v>
      </c>
      <c r="E14" s="42">
        <v>1</v>
      </c>
      <c r="F14" s="42">
        <v>12</v>
      </c>
      <c r="G14" s="42">
        <v>2</v>
      </c>
      <c r="H14" s="395">
        <v>0</v>
      </c>
      <c r="I14" s="395">
        <v>1</v>
      </c>
      <c r="J14" s="43"/>
    </row>
    <row r="15" spans="1:13" x14ac:dyDescent="0.25">
      <c r="A15" s="41" t="s">
        <v>122</v>
      </c>
      <c r="B15" s="42">
        <v>20</v>
      </c>
      <c r="C15" s="42">
        <v>12</v>
      </c>
      <c r="D15" s="42">
        <v>60</v>
      </c>
      <c r="E15" s="42">
        <v>15</v>
      </c>
      <c r="F15" s="42">
        <v>402</v>
      </c>
      <c r="G15" s="42">
        <v>36</v>
      </c>
      <c r="H15" s="395">
        <v>0</v>
      </c>
      <c r="I15" s="395">
        <v>10</v>
      </c>
      <c r="J15" s="43"/>
    </row>
    <row r="16" spans="1:13" x14ac:dyDescent="0.25">
      <c r="A16" s="45" t="s">
        <v>123</v>
      </c>
      <c r="B16" s="47">
        <v>20</v>
      </c>
      <c r="C16" s="47">
        <v>9</v>
      </c>
      <c r="D16" s="47">
        <v>54</v>
      </c>
      <c r="E16" s="47">
        <v>14</v>
      </c>
      <c r="F16" s="47">
        <v>298</v>
      </c>
      <c r="G16" s="47">
        <v>30</v>
      </c>
      <c r="H16" s="396">
        <v>0</v>
      </c>
      <c r="I16" s="396">
        <v>10</v>
      </c>
      <c r="J16" s="43"/>
    </row>
    <row r="18" spans="1:1" x14ac:dyDescent="0.25">
      <c r="A18" s="27" t="s">
        <v>526</v>
      </c>
    </row>
    <row r="19" spans="1:1" x14ac:dyDescent="0.25">
      <c r="A19" s="27" t="s">
        <v>739</v>
      </c>
    </row>
    <row r="20" spans="1:1" x14ac:dyDescent="0.25">
      <c r="A20" s="28" t="s">
        <v>737</v>
      </c>
    </row>
  </sheetData>
  <mergeCells count="1">
    <mergeCell ref="B3:E3"/>
  </mergeCells>
  <hyperlinks>
    <hyperlink ref="A2" location="TOC!A1" display="Return to Table of Contents"/>
  </hyperlinks>
  <pageMargins left="0.25" right="0.25" top="0.75" bottom="0.75" header="0.3" footer="0.3"/>
  <pageSetup orientation="landscape" r:id="rId1"/>
  <headerFooter>
    <oddHeader>&amp;L2011-12 &amp;"Arial,Italic"Survey of Allied Dental Education&amp;"Arial,Regular"
Report 2: Dental Assisting Education Programs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workbookViewId="0">
      <pane ySplit="3" topLeftCell="A4" activePane="bottomLeft" state="frozen"/>
      <selection pane="bottomLeft"/>
    </sheetView>
  </sheetViews>
  <sheetFormatPr defaultColWidth="9.109375" defaultRowHeight="13.2" x14ac:dyDescent="0.25"/>
  <cols>
    <col min="1" max="1" width="30.6640625" style="3" customWidth="1"/>
    <col min="2" max="12" width="10.5546875" style="3" customWidth="1"/>
    <col min="13" max="16384" width="9.109375" style="3"/>
  </cols>
  <sheetData>
    <row r="1" spans="1:14" x14ac:dyDescent="0.25">
      <c r="A1" s="2" t="s">
        <v>7</v>
      </c>
    </row>
    <row r="2" spans="1:14" x14ac:dyDescent="0.25">
      <c r="A2" s="4" t="s">
        <v>10</v>
      </c>
    </row>
    <row r="3" spans="1:14" s="49" customFormat="1" ht="27.75" customHeight="1" thickBot="1" x14ac:dyDescent="0.3">
      <c r="A3" s="15"/>
      <c r="B3" s="15" t="s">
        <v>92</v>
      </c>
      <c r="C3" s="15" t="s">
        <v>93</v>
      </c>
      <c r="D3" s="15" t="s">
        <v>94</v>
      </c>
      <c r="E3" s="15" t="s">
        <v>95</v>
      </c>
      <c r="F3" s="15" t="s">
        <v>96</v>
      </c>
      <c r="G3" s="15" t="s">
        <v>97</v>
      </c>
      <c r="H3" s="15" t="s">
        <v>98</v>
      </c>
      <c r="I3" s="15" t="s">
        <v>99</v>
      </c>
      <c r="J3" s="15" t="s">
        <v>100</v>
      </c>
      <c r="K3" s="15" t="s">
        <v>101</v>
      </c>
      <c r="L3" s="15" t="s">
        <v>102</v>
      </c>
    </row>
    <row r="4" spans="1:14" ht="19.5" customHeight="1" x14ac:dyDescent="0.25">
      <c r="A4" s="17" t="s">
        <v>103</v>
      </c>
      <c r="B4" s="18">
        <v>13031</v>
      </c>
      <c r="C4" s="18">
        <v>13284</v>
      </c>
      <c r="D4" s="18">
        <v>13895</v>
      </c>
      <c r="E4" s="18">
        <v>14012</v>
      </c>
      <c r="F4" s="18">
        <v>14795</v>
      </c>
      <c r="G4" s="18">
        <v>15010</v>
      </c>
      <c r="H4" s="18">
        <v>15194</v>
      </c>
      <c r="I4" s="18">
        <v>15385</v>
      </c>
      <c r="J4" s="18">
        <v>15521</v>
      </c>
      <c r="K4" s="19">
        <v>15771</v>
      </c>
      <c r="L4" s="50">
        <v>16256</v>
      </c>
    </row>
    <row r="5" spans="1:14" ht="19.5" customHeight="1" x14ac:dyDescent="0.25">
      <c r="A5" s="20" t="s">
        <v>104</v>
      </c>
      <c r="B5" s="21">
        <v>1.6</v>
      </c>
      <c r="C5" s="21">
        <v>1.9</v>
      </c>
      <c r="D5" s="21">
        <v>4.5999999999999996</v>
      </c>
      <c r="E5" s="21">
        <v>0.8</v>
      </c>
      <c r="F5" s="21">
        <v>5.6</v>
      </c>
      <c r="G5" s="21">
        <v>1.5</v>
      </c>
      <c r="H5" s="21">
        <v>1.2</v>
      </c>
      <c r="I5" s="21">
        <v>1.3</v>
      </c>
      <c r="J5" s="21">
        <v>0.9</v>
      </c>
      <c r="K5" s="22">
        <f>(K4-J4)/J4*100</f>
        <v>1.6107209587011146</v>
      </c>
      <c r="L5" s="22">
        <f>(L4-K4)/K4*100</f>
        <v>3.0752647263965507</v>
      </c>
      <c r="M5" s="192"/>
      <c r="N5" s="192"/>
    </row>
    <row r="6" spans="1:14" ht="19.5" customHeight="1" x14ac:dyDescent="0.25">
      <c r="A6" s="17" t="s">
        <v>105</v>
      </c>
      <c r="B6" s="18">
        <v>7666</v>
      </c>
      <c r="C6" s="18">
        <v>7559</v>
      </c>
      <c r="D6" s="18">
        <v>8030</v>
      </c>
      <c r="E6" s="18">
        <v>8460</v>
      </c>
      <c r="F6" s="18">
        <v>8578</v>
      </c>
      <c r="G6" s="18">
        <v>8947</v>
      </c>
      <c r="H6" s="18">
        <v>9208</v>
      </c>
      <c r="I6" s="18">
        <v>10761</v>
      </c>
      <c r="J6" s="18">
        <v>11172</v>
      </c>
      <c r="K6" s="19">
        <v>10427</v>
      </c>
      <c r="L6" s="19">
        <v>9075</v>
      </c>
    </row>
    <row r="7" spans="1:14" ht="19.5" customHeight="1" x14ac:dyDescent="0.25">
      <c r="A7" s="20" t="s">
        <v>104</v>
      </c>
      <c r="B7" s="21">
        <v>14.3</v>
      </c>
      <c r="C7" s="21">
        <v>-1.4</v>
      </c>
      <c r="D7" s="21">
        <v>6.2</v>
      </c>
      <c r="E7" s="21">
        <v>5.4</v>
      </c>
      <c r="F7" s="21">
        <v>1.4</v>
      </c>
      <c r="G7" s="21">
        <v>4.3</v>
      </c>
      <c r="H7" s="21">
        <v>2.9</v>
      </c>
      <c r="I7" s="21">
        <v>16.899999999999999</v>
      </c>
      <c r="J7" s="21">
        <v>3.8</v>
      </c>
      <c r="K7" s="26">
        <f>(K6-J6)/J6*100</f>
        <v>-6.668456856426781</v>
      </c>
      <c r="L7" s="22">
        <f>(L6-K6)/K6*100</f>
        <v>-12.966337393305841</v>
      </c>
      <c r="M7" s="192"/>
      <c r="N7" s="192"/>
    </row>
    <row r="8" spans="1:14" ht="19.5" customHeight="1" x14ac:dyDescent="0.25">
      <c r="A8" s="17" t="s">
        <v>106</v>
      </c>
      <c r="B8" s="24">
        <v>798</v>
      </c>
      <c r="C8" s="24">
        <v>845</v>
      </c>
      <c r="D8" s="24">
        <v>821</v>
      </c>
      <c r="E8" s="24">
        <v>652</v>
      </c>
      <c r="F8" s="24">
        <v>681</v>
      </c>
      <c r="G8" s="24">
        <v>621</v>
      </c>
      <c r="H8" s="24">
        <v>607</v>
      </c>
      <c r="I8" s="24">
        <v>692</v>
      </c>
      <c r="J8" s="24">
        <v>722</v>
      </c>
      <c r="K8" s="25">
        <v>703</v>
      </c>
      <c r="L8" s="25">
        <v>698</v>
      </c>
    </row>
    <row r="9" spans="1:14" ht="19.5" customHeight="1" x14ac:dyDescent="0.25">
      <c r="A9" s="20" t="s">
        <v>104</v>
      </c>
      <c r="B9" s="21">
        <v>5.8</v>
      </c>
      <c r="C9" s="21">
        <v>5.9</v>
      </c>
      <c r="D9" s="21">
        <v>-2.8</v>
      </c>
      <c r="E9" s="21">
        <v>-20.6</v>
      </c>
      <c r="F9" s="21">
        <v>4.4000000000000004</v>
      </c>
      <c r="G9" s="21">
        <v>-8.8000000000000007</v>
      </c>
      <c r="H9" s="21">
        <v>-2.2999999999999998</v>
      </c>
      <c r="I9" s="26">
        <v>14</v>
      </c>
      <c r="J9" s="21">
        <v>4.3</v>
      </c>
      <c r="K9" s="22">
        <f>(K8-J8)/J8*100</f>
        <v>-2.6315789473684208</v>
      </c>
      <c r="L9" s="22">
        <f>(L8-K8)/K8*100</f>
        <v>-0.71123755334281646</v>
      </c>
    </row>
    <row r="11" spans="1:14" x14ac:dyDescent="0.25">
      <c r="A11" s="27" t="s">
        <v>525</v>
      </c>
    </row>
    <row r="12" spans="1:14" x14ac:dyDescent="0.25">
      <c r="A12" s="27" t="s">
        <v>740</v>
      </c>
    </row>
    <row r="13" spans="1:14" x14ac:dyDescent="0.25">
      <c r="A13" s="28" t="s">
        <v>737</v>
      </c>
    </row>
  </sheetData>
  <hyperlinks>
    <hyperlink ref="A2" location="TOC!A1" display="Return to Table of Contents"/>
  </hyperlinks>
  <pageMargins left="0.25" right="0.25" top="0.75" bottom="0.75" header="0.3" footer="0.3"/>
  <pageSetup scale="93" orientation="landscape" r:id="rId1"/>
  <headerFooter>
    <oddHeader>&amp;L2011-12 and 2012-13 &amp;"Arial,Italic"Survey of Allied Dental Education&amp;"Arial,Regular"
Report 2: Dental Assisting Education Programs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workbookViewId="0">
      <pane ySplit="3" topLeftCell="A4" activePane="bottomLeft" state="frozen"/>
      <selection pane="bottomLeft"/>
    </sheetView>
  </sheetViews>
  <sheetFormatPr defaultColWidth="9.109375" defaultRowHeight="13.2" x14ac:dyDescent="0.25"/>
  <cols>
    <col min="1" max="1" width="31" style="3" customWidth="1"/>
    <col min="2" max="7" width="10.5546875" style="3" customWidth="1"/>
    <col min="8" max="8" width="9.44140625" style="3" customWidth="1"/>
    <col min="9" max="9" width="9.5546875" style="3" customWidth="1"/>
    <col min="10" max="10" width="9.6640625" style="3" customWidth="1"/>
    <col min="11" max="11" width="9.88671875" style="3" customWidth="1"/>
    <col min="12" max="12" width="10.109375" style="3" customWidth="1"/>
    <col min="13" max="16384" width="9.109375" style="3"/>
  </cols>
  <sheetData>
    <row r="1" spans="1:14" x14ac:dyDescent="0.25">
      <c r="A1" s="1" t="s">
        <v>8</v>
      </c>
    </row>
    <row r="2" spans="1:14" x14ac:dyDescent="0.25">
      <c r="A2" s="4" t="s">
        <v>10</v>
      </c>
    </row>
    <row r="3" spans="1:14" s="49" customFormat="1" ht="27.75" customHeight="1" thickBot="1" x14ac:dyDescent="0.3">
      <c r="A3" s="15"/>
      <c r="B3" s="15">
        <v>2002</v>
      </c>
      <c r="C3" s="15">
        <v>2003</v>
      </c>
      <c r="D3" s="15">
        <v>2004</v>
      </c>
      <c r="E3" s="15">
        <v>2005</v>
      </c>
      <c r="F3" s="15">
        <v>2006</v>
      </c>
      <c r="G3" s="15">
        <v>2007</v>
      </c>
      <c r="H3" s="15">
        <v>2008</v>
      </c>
      <c r="I3" s="15">
        <v>2009</v>
      </c>
      <c r="J3" s="15">
        <v>2010</v>
      </c>
      <c r="K3" s="15">
        <v>2011</v>
      </c>
      <c r="L3" s="15">
        <v>2012</v>
      </c>
    </row>
    <row r="4" spans="1:14" ht="19.5" customHeight="1" x14ac:dyDescent="0.25">
      <c r="A4" s="17" t="s">
        <v>103</v>
      </c>
      <c r="B4" s="18">
        <v>5693</v>
      </c>
      <c r="C4" s="18">
        <v>5760</v>
      </c>
      <c r="D4" s="18">
        <v>6072</v>
      </c>
      <c r="E4" s="18">
        <v>6126</v>
      </c>
      <c r="F4" s="18">
        <v>6273</v>
      </c>
      <c r="G4" s="18">
        <v>6652</v>
      </c>
      <c r="H4" s="18">
        <v>6723</v>
      </c>
      <c r="I4" s="18">
        <v>6777</v>
      </c>
      <c r="J4" s="18">
        <v>7000</v>
      </c>
      <c r="K4" s="88">
        <v>6929</v>
      </c>
      <c r="L4" s="322">
        <v>7097</v>
      </c>
    </row>
    <row r="5" spans="1:14" ht="19.5" customHeight="1" x14ac:dyDescent="0.25">
      <c r="A5" s="20" t="s">
        <v>104</v>
      </c>
      <c r="B5" s="21">
        <v>3.1</v>
      </c>
      <c r="C5" s="21">
        <v>1.2</v>
      </c>
      <c r="D5" s="21">
        <v>5.4</v>
      </c>
      <c r="E5" s="21">
        <v>0.9</v>
      </c>
      <c r="F5" s="21">
        <v>2.4</v>
      </c>
      <c r="G5" s="21">
        <v>6</v>
      </c>
      <c r="H5" s="21">
        <v>1.1000000000000001</v>
      </c>
      <c r="I5" s="21">
        <v>0.8</v>
      </c>
      <c r="J5" s="21">
        <v>3.3</v>
      </c>
      <c r="K5" s="22">
        <f>(K4-J4)/J4*100</f>
        <v>-1.0142857142857142</v>
      </c>
      <c r="L5" s="22">
        <f>(L4-K4)/K4*100</f>
        <v>2.4245922932602104</v>
      </c>
      <c r="M5" s="192"/>
      <c r="N5" s="192"/>
    </row>
    <row r="6" spans="1:14" ht="19.5" customHeight="1" x14ac:dyDescent="0.25">
      <c r="A6" s="17" t="s">
        <v>105</v>
      </c>
      <c r="B6" s="18">
        <v>4822</v>
      </c>
      <c r="C6" s="18">
        <v>4990</v>
      </c>
      <c r="D6" s="18">
        <v>5552</v>
      </c>
      <c r="E6" s="18">
        <v>5950</v>
      </c>
      <c r="F6" s="18">
        <v>5951</v>
      </c>
      <c r="G6" s="18">
        <v>6097</v>
      </c>
      <c r="H6" s="18">
        <v>6110</v>
      </c>
      <c r="I6" s="18">
        <v>6501</v>
      </c>
      <c r="J6" s="18">
        <v>7294</v>
      </c>
      <c r="K6" s="23">
        <v>7243</v>
      </c>
      <c r="L6" s="319">
        <v>6333</v>
      </c>
    </row>
    <row r="7" spans="1:14" ht="19.5" customHeight="1" x14ac:dyDescent="0.25">
      <c r="A7" s="20" t="s">
        <v>104</v>
      </c>
      <c r="B7" s="21">
        <v>7.9</v>
      </c>
      <c r="C7" s="21">
        <v>3.5</v>
      </c>
      <c r="D7" s="21">
        <v>11.3</v>
      </c>
      <c r="E7" s="21">
        <v>7.2</v>
      </c>
      <c r="F7" s="26">
        <v>0</v>
      </c>
      <c r="G7" s="21">
        <v>2.5</v>
      </c>
      <c r="H7" s="21">
        <v>0.2</v>
      </c>
      <c r="I7" s="21">
        <v>6.4</v>
      </c>
      <c r="J7" s="21">
        <v>12.2</v>
      </c>
      <c r="K7" s="22">
        <f>(K6-J6)/J6*100</f>
        <v>-0.69920482588428845</v>
      </c>
      <c r="L7" s="22">
        <f>(L6-K6)/K6*100</f>
        <v>-12.563854756316442</v>
      </c>
      <c r="M7" s="192"/>
      <c r="N7" s="192"/>
    </row>
    <row r="8" spans="1:14" ht="19.5" customHeight="1" x14ac:dyDescent="0.25">
      <c r="A8" s="17" t="s">
        <v>106</v>
      </c>
      <c r="B8" s="24">
        <v>299</v>
      </c>
      <c r="C8" s="24">
        <v>332</v>
      </c>
      <c r="D8" s="24">
        <v>387</v>
      </c>
      <c r="E8" s="24">
        <v>301</v>
      </c>
      <c r="F8" s="24">
        <v>265</v>
      </c>
      <c r="G8" s="24">
        <v>269</v>
      </c>
      <c r="H8" s="24">
        <v>234</v>
      </c>
      <c r="I8" s="24">
        <v>239</v>
      </c>
      <c r="J8" s="24">
        <v>245</v>
      </c>
      <c r="K8" s="320">
        <v>276</v>
      </c>
      <c r="L8" s="320">
        <v>301</v>
      </c>
    </row>
    <row r="9" spans="1:14" ht="19.5" customHeight="1" x14ac:dyDescent="0.25">
      <c r="A9" s="20" t="s">
        <v>104</v>
      </c>
      <c r="B9" s="21">
        <v>11.6</v>
      </c>
      <c r="C9" s="26">
        <v>11</v>
      </c>
      <c r="D9" s="21">
        <v>16.600000000000001</v>
      </c>
      <c r="E9" s="21">
        <v>-22.2</v>
      </c>
      <c r="F9" s="26">
        <v>-12</v>
      </c>
      <c r="G9" s="21">
        <v>1.5</v>
      </c>
      <c r="H9" s="26">
        <v>-13</v>
      </c>
      <c r="I9" s="21">
        <v>2.1</v>
      </c>
      <c r="J9" s="21">
        <v>2.5</v>
      </c>
      <c r="K9" s="22">
        <f>(K8-J8)/J8*100</f>
        <v>12.653061224489795</v>
      </c>
      <c r="L9" s="22">
        <f>(L8-K8)/K8*100</f>
        <v>9.0579710144927539</v>
      </c>
    </row>
    <row r="11" spans="1:14" x14ac:dyDescent="0.25">
      <c r="A11" s="27" t="s">
        <v>741</v>
      </c>
    </row>
    <row r="12" spans="1:14" x14ac:dyDescent="0.25">
      <c r="A12" s="28" t="s">
        <v>737</v>
      </c>
    </row>
  </sheetData>
  <hyperlinks>
    <hyperlink ref="A2" location="TOC!A1" display="Return to Table of Contents"/>
  </hyperlinks>
  <pageMargins left="0.25" right="0.25" top="0.75" bottom="0.75" header="0.3" footer="0.3"/>
  <pageSetup scale="95" fitToHeight="0" orientation="landscape" r:id="rId1"/>
  <headerFooter>
    <oddHeader>&amp;L2011-12 and 2012-13 &amp;"Arial,Italic"Survey of Allied Dental Education&amp;"Arial,Regular"
Report 2: Dental Assisting Education Programs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workbookViewId="0">
      <pane ySplit="5" topLeftCell="A6" activePane="bottomLeft" state="frozen"/>
      <selection pane="bottomLeft"/>
    </sheetView>
  </sheetViews>
  <sheetFormatPr defaultColWidth="9.109375" defaultRowHeight="13.2" x14ac:dyDescent="0.25"/>
  <cols>
    <col min="1" max="1" width="30.109375" style="3" customWidth="1"/>
    <col min="2" max="3" width="8.6640625" style="3" customWidth="1"/>
    <col min="4" max="4" width="7.33203125" style="3" customWidth="1"/>
    <col min="5" max="5" width="7.109375" style="3" customWidth="1"/>
    <col min="6" max="6" width="7.44140625" style="3" customWidth="1"/>
    <col min="7" max="7" width="6.88671875" style="3" customWidth="1"/>
    <col min="8" max="11" width="8.6640625" style="3" customWidth="1"/>
    <col min="12" max="13" width="6.109375" style="3" customWidth="1"/>
    <col min="14" max="14" width="7.33203125" style="3" customWidth="1"/>
    <col min="15" max="15" width="8.33203125" style="3" customWidth="1"/>
    <col min="16" max="16384" width="9.109375" style="3"/>
  </cols>
  <sheetData>
    <row r="1" spans="1:15" x14ac:dyDescent="0.25">
      <c r="A1" s="2" t="s">
        <v>9</v>
      </c>
    </row>
    <row r="2" spans="1:15" x14ac:dyDescent="0.25">
      <c r="A2" s="4" t="s">
        <v>10</v>
      </c>
    </row>
    <row r="3" spans="1:15" ht="25.5" customHeight="1" x14ac:dyDescent="0.25">
      <c r="A3" s="51"/>
      <c r="B3" s="52"/>
      <c r="C3" s="53"/>
      <c r="D3" s="52"/>
      <c r="E3" s="53"/>
      <c r="F3" s="406" t="s">
        <v>127</v>
      </c>
      <c r="G3" s="407"/>
      <c r="H3" s="406" t="s">
        <v>124</v>
      </c>
      <c r="I3" s="407"/>
      <c r="J3" s="406" t="s">
        <v>755</v>
      </c>
      <c r="K3" s="407"/>
      <c r="L3" s="52"/>
      <c r="M3" s="53"/>
      <c r="N3" s="52"/>
      <c r="O3" s="54"/>
    </row>
    <row r="4" spans="1:15" s="55" customFormat="1" ht="12.75" customHeight="1" x14ac:dyDescent="0.25">
      <c r="A4" s="63" t="s">
        <v>159</v>
      </c>
      <c r="B4" s="403" t="s">
        <v>125</v>
      </c>
      <c r="C4" s="404"/>
      <c r="D4" s="403" t="s">
        <v>126</v>
      </c>
      <c r="E4" s="404"/>
      <c r="F4" s="406"/>
      <c r="G4" s="407"/>
      <c r="H4" s="406"/>
      <c r="I4" s="407"/>
      <c r="J4" s="403" t="s">
        <v>103</v>
      </c>
      <c r="K4" s="404"/>
      <c r="L4" s="403" t="s">
        <v>120</v>
      </c>
      <c r="M4" s="404"/>
      <c r="N4" s="403" t="s">
        <v>128</v>
      </c>
      <c r="O4" s="405"/>
    </row>
    <row r="5" spans="1:15" ht="13.8" thickBot="1" x14ac:dyDescent="0.3">
      <c r="A5" s="64"/>
      <c r="B5" s="56" t="s">
        <v>129</v>
      </c>
      <c r="C5" s="57" t="s">
        <v>130</v>
      </c>
      <c r="D5" s="56" t="s">
        <v>129</v>
      </c>
      <c r="E5" s="57" t="s">
        <v>130</v>
      </c>
      <c r="F5" s="56" t="s">
        <v>129</v>
      </c>
      <c r="G5" s="57" t="s">
        <v>130</v>
      </c>
      <c r="H5" s="56" t="s">
        <v>129</v>
      </c>
      <c r="I5" s="57" t="s">
        <v>130</v>
      </c>
      <c r="J5" s="56" t="s">
        <v>129</v>
      </c>
      <c r="K5" s="57" t="s">
        <v>130</v>
      </c>
      <c r="L5" s="56" t="s">
        <v>129</v>
      </c>
      <c r="M5" s="57" t="s">
        <v>130</v>
      </c>
      <c r="N5" s="56" t="s">
        <v>129</v>
      </c>
      <c r="O5" s="58" t="s">
        <v>130</v>
      </c>
    </row>
    <row r="6" spans="1:15" ht="18.75" customHeight="1" x14ac:dyDescent="0.25">
      <c r="A6" s="17" t="s">
        <v>103</v>
      </c>
      <c r="B6" s="59">
        <v>0</v>
      </c>
      <c r="C6" s="329">
        <v>0</v>
      </c>
      <c r="D6" s="59">
        <v>5</v>
      </c>
      <c r="E6" s="329">
        <v>1.49</v>
      </c>
      <c r="F6" s="59">
        <v>281</v>
      </c>
      <c r="G6" s="329">
        <v>83.9</v>
      </c>
      <c r="H6" s="59">
        <v>10</v>
      </c>
      <c r="I6" s="329">
        <v>3</v>
      </c>
      <c r="J6" s="59">
        <v>31</v>
      </c>
      <c r="K6" s="329">
        <v>9.3000000000000007</v>
      </c>
      <c r="L6" s="59">
        <v>8</v>
      </c>
      <c r="M6" s="329">
        <v>2.4</v>
      </c>
      <c r="N6" s="59">
        <f>B6+D6+F6+H6+J6+L6</f>
        <v>335</v>
      </c>
      <c r="O6" s="329">
        <v>100</v>
      </c>
    </row>
    <row r="7" spans="1:15" ht="18.75" customHeight="1" x14ac:dyDescent="0.25">
      <c r="A7" s="2" t="s">
        <v>105</v>
      </c>
      <c r="B7" s="60">
        <v>93</v>
      </c>
      <c r="C7" s="330">
        <v>33.5</v>
      </c>
      <c r="D7" s="60">
        <v>164</v>
      </c>
      <c r="E7" s="330">
        <v>59</v>
      </c>
      <c r="F7" s="60">
        <v>12</v>
      </c>
      <c r="G7" s="330">
        <v>4.3</v>
      </c>
      <c r="H7" s="60">
        <v>0</v>
      </c>
      <c r="I7" s="330">
        <v>0</v>
      </c>
      <c r="J7" s="60">
        <v>0</v>
      </c>
      <c r="K7" s="330">
        <v>0</v>
      </c>
      <c r="L7" s="60">
        <v>9</v>
      </c>
      <c r="M7" s="330">
        <v>3.2</v>
      </c>
      <c r="N7" s="60">
        <v>278</v>
      </c>
      <c r="O7" s="330">
        <v>100</v>
      </c>
    </row>
    <row r="8" spans="1:15" ht="18.75" customHeight="1" x14ac:dyDescent="0.25">
      <c r="A8" s="61" t="s">
        <v>106</v>
      </c>
      <c r="B8" s="62">
        <v>2</v>
      </c>
      <c r="C8" s="331">
        <v>10.5</v>
      </c>
      <c r="D8" s="62">
        <v>5</v>
      </c>
      <c r="E8" s="331">
        <v>26.3</v>
      </c>
      <c r="F8" s="62">
        <v>12</v>
      </c>
      <c r="G8" s="331">
        <v>63.2</v>
      </c>
      <c r="H8" s="62">
        <v>0</v>
      </c>
      <c r="I8" s="331">
        <v>0</v>
      </c>
      <c r="J8" s="62">
        <v>0</v>
      </c>
      <c r="K8" s="331">
        <v>0</v>
      </c>
      <c r="L8" s="62">
        <v>0</v>
      </c>
      <c r="M8" s="331">
        <v>0</v>
      </c>
      <c r="N8" s="62">
        <v>19</v>
      </c>
      <c r="O8" s="331">
        <v>100</v>
      </c>
    </row>
    <row r="10" spans="1:15" x14ac:dyDescent="0.25">
      <c r="A10" s="27" t="s">
        <v>524</v>
      </c>
    </row>
    <row r="11" spans="1:15" x14ac:dyDescent="0.25">
      <c r="A11" s="27" t="s">
        <v>742</v>
      </c>
    </row>
    <row r="12" spans="1:15" x14ac:dyDescent="0.25">
      <c r="A12" s="28" t="s">
        <v>737</v>
      </c>
    </row>
  </sheetData>
  <mergeCells count="8">
    <mergeCell ref="L4:M4"/>
    <mergeCell ref="N4:O4"/>
    <mergeCell ref="J3:K3"/>
    <mergeCell ref="B4:C4"/>
    <mergeCell ref="D4:E4"/>
    <mergeCell ref="J4:K4"/>
    <mergeCell ref="H3:I4"/>
    <mergeCell ref="F3:G4"/>
  </mergeCells>
  <hyperlinks>
    <hyperlink ref="A2" location="TOC!A1" display="Return to Table of Contents"/>
  </hyperlinks>
  <pageMargins left="0.25" right="0.25" top="0.75" bottom="0.75" header="0.3" footer="0.3"/>
  <pageSetup scale="98" orientation="landscape" r:id="rId1"/>
  <headerFooter>
    <oddHeader>&amp;L2011-12 and 2012-13 &amp;"Arial,Italic"Survey of Allied Dental Education&amp;"Arial,Regular"
Report 2: Dental Assisting Education Programs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zoomScaleNormal="100" workbookViewId="0"/>
  </sheetViews>
  <sheetFormatPr defaultColWidth="9.109375" defaultRowHeight="13.2" x14ac:dyDescent="0.25"/>
  <cols>
    <col min="1" max="1" width="24.33203125" style="29" customWidth="1"/>
    <col min="2" max="16384" width="9.109375" style="29"/>
  </cols>
  <sheetData>
    <row r="1" spans="1:5" s="3" customFormat="1" x14ac:dyDescent="0.25">
      <c r="A1" s="13" t="s">
        <v>148</v>
      </c>
    </row>
    <row r="2" spans="1:5" s="3" customFormat="1" ht="15" customHeight="1" x14ac:dyDescent="0.25">
      <c r="A2" s="65" t="s">
        <v>10</v>
      </c>
    </row>
    <row r="5" spans="1:5" x14ac:dyDescent="0.25">
      <c r="D5" s="29" t="s">
        <v>160</v>
      </c>
      <c r="E5" s="29">
        <v>0.86</v>
      </c>
    </row>
    <row r="6" spans="1:5" x14ac:dyDescent="0.25">
      <c r="D6" s="29" t="s">
        <v>161</v>
      </c>
      <c r="E6" s="29">
        <v>1.7999999999999999E-2</v>
      </c>
    </row>
    <row r="7" spans="1:5" x14ac:dyDescent="0.25">
      <c r="D7" s="29" t="s">
        <v>162</v>
      </c>
      <c r="E7" s="29">
        <v>0.11899999999999999</v>
      </c>
    </row>
    <row r="8" spans="1:5" x14ac:dyDescent="0.25">
      <c r="D8" s="29" t="s">
        <v>120</v>
      </c>
      <c r="E8" s="29">
        <v>3.0000000000000001E-3</v>
      </c>
    </row>
    <row r="27" spans="1:1" x14ac:dyDescent="0.25">
      <c r="A27" s="66" t="s">
        <v>743</v>
      </c>
    </row>
    <row r="28" spans="1:1" x14ac:dyDescent="0.25">
      <c r="A28" s="66" t="s">
        <v>737</v>
      </c>
    </row>
  </sheetData>
  <hyperlinks>
    <hyperlink ref="A2" location="TOC!A1" display="Return to Table of Contents"/>
  </hyperlinks>
  <pageMargins left="0.25" right="0.25" top="0.75" bottom="0.75" header="0.3" footer="0.3"/>
  <pageSetup scale="89" fitToHeight="0" orientation="portrait" r:id="rId1"/>
  <headerFooter>
    <oddHeader>&amp;L2011-12 and 2012-13&amp;"Arial,Italic" Survey of Allied Dental Education&amp;"Arial,Regular"
Report 2: Dental Assisting Education Programs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42</vt:i4>
      </vt:variant>
    </vt:vector>
  </HeadingPairs>
  <TitlesOfParts>
    <vt:vector size="73" baseType="lpstr">
      <vt:lpstr>TOC</vt:lpstr>
      <vt:lpstr>Glossary</vt:lpstr>
      <vt:lpstr>Tab1</vt:lpstr>
      <vt:lpstr>Fig1a-c</vt:lpstr>
      <vt:lpstr>Tab2</vt:lpstr>
      <vt:lpstr>Tab3</vt:lpstr>
      <vt:lpstr>Tab4</vt:lpstr>
      <vt:lpstr>Tab5</vt:lpstr>
      <vt:lpstr>Fig2</vt:lpstr>
      <vt:lpstr>Fig3a-b</vt:lpstr>
      <vt:lpstr>Fig4-6</vt:lpstr>
      <vt:lpstr>Tab6</vt:lpstr>
      <vt:lpstr>Tab7</vt:lpstr>
      <vt:lpstr>Tab8</vt:lpstr>
      <vt:lpstr>Tab9</vt:lpstr>
      <vt:lpstr>Fig7-8b</vt:lpstr>
      <vt:lpstr>Tab10a-c</vt:lpstr>
      <vt:lpstr>Tab11a-c</vt:lpstr>
      <vt:lpstr>Fig9a-b</vt:lpstr>
      <vt:lpstr>Tab12</vt:lpstr>
      <vt:lpstr>Tab13a</vt:lpstr>
      <vt:lpstr>Tab13b</vt:lpstr>
      <vt:lpstr>Fig10a-b</vt:lpstr>
      <vt:lpstr>Tab14</vt:lpstr>
      <vt:lpstr>Tab15a-b</vt:lpstr>
      <vt:lpstr>Fig11a-c</vt:lpstr>
      <vt:lpstr>Tab16</vt:lpstr>
      <vt:lpstr>Tab17</vt:lpstr>
      <vt:lpstr>Tab18</vt:lpstr>
      <vt:lpstr>Tab19</vt:lpstr>
      <vt:lpstr>Tab20</vt:lpstr>
      <vt:lpstr>'Tab16'!ExternalData_1</vt:lpstr>
      <vt:lpstr>'Fig10a-b'!Print_Area</vt:lpstr>
      <vt:lpstr>'Fig11a-c'!Print_Area</vt:lpstr>
      <vt:lpstr>'Fig1a-c'!Print_Area</vt:lpstr>
      <vt:lpstr>'Fig2'!Print_Area</vt:lpstr>
      <vt:lpstr>'Fig3a-b'!Print_Area</vt:lpstr>
      <vt:lpstr>'Fig4-6'!Print_Area</vt:lpstr>
      <vt:lpstr>'Fig7-8b'!Print_Area</vt:lpstr>
      <vt:lpstr>'Fig9a-b'!Print_Area</vt:lpstr>
      <vt:lpstr>Glossary!Print_Area</vt:lpstr>
      <vt:lpstr>'Tab1'!Print_Area</vt:lpstr>
      <vt:lpstr>'Tab10a-c'!Print_Area</vt:lpstr>
      <vt:lpstr>'Tab11a-c'!Print_Area</vt:lpstr>
      <vt:lpstr>'Tab12'!Print_Area</vt:lpstr>
      <vt:lpstr>Tab13a!Print_Area</vt:lpstr>
      <vt:lpstr>Tab13b!Print_Area</vt:lpstr>
      <vt:lpstr>'Tab14'!Print_Area</vt:lpstr>
      <vt:lpstr>'Tab16'!Print_Area</vt:lpstr>
      <vt:lpstr>'Tab18'!Print_Area</vt:lpstr>
      <vt:lpstr>'Tab19'!Print_Area</vt:lpstr>
      <vt:lpstr>'Tab2'!Print_Area</vt:lpstr>
      <vt:lpstr>'Tab20'!Print_Area</vt:lpstr>
      <vt:lpstr>'Tab3'!Print_Area</vt:lpstr>
      <vt:lpstr>'Tab4'!Print_Area</vt:lpstr>
      <vt:lpstr>'Tab5'!Print_Area</vt:lpstr>
      <vt:lpstr>'Tab6'!Print_Area</vt:lpstr>
      <vt:lpstr>'Tab7'!Print_Area</vt:lpstr>
      <vt:lpstr>'Tab8'!Print_Area</vt:lpstr>
      <vt:lpstr>'Tab9'!Print_Area</vt:lpstr>
      <vt:lpstr>TOC!Print_Area</vt:lpstr>
      <vt:lpstr>Glossary!Print_Titles</vt:lpstr>
      <vt:lpstr>'Tab10a-c'!Print_Titles</vt:lpstr>
      <vt:lpstr>'Tab12'!Print_Titles</vt:lpstr>
      <vt:lpstr>Tab13a!Print_Titles</vt:lpstr>
      <vt:lpstr>Tab13b!Print_Titles</vt:lpstr>
      <vt:lpstr>'Tab16'!Print_Titles</vt:lpstr>
      <vt:lpstr>'Tab17'!Print_Titles</vt:lpstr>
      <vt:lpstr>'Tab18'!Print_Titles</vt:lpstr>
      <vt:lpstr>'Tab6'!Print_Titles</vt:lpstr>
      <vt:lpstr>'Tab7'!Print_Titles</vt:lpstr>
      <vt:lpstr>'Tab8'!Print_Titles</vt:lpstr>
      <vt:lpstr>'Tab9'!Print_Titles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2011-12 and 2012-13 Survey of Allied Dental Education--Report 2: Dental Assisting Education Programs</dc:title>
  <dc:creator/>
  <cp:lastModifiedBy/>
  <dcterms:created xsi:type="dcterms:W3CDTF">2014-03-10T15:29:17Z</dcterms:created>
  <dcterms:modified xsi:type="dcterms:W3CDTF">2015-04-27T15:04:45Z</dcterms:modified>
</cp:coreProperties>
</file>