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2.xml" ContentType="application/vnd.openxmlformats-officedocument.themeOverrid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3.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4.xml" ContentType="application/vnd.openxmlformats-officedocument.themeOverrid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filterPrivacy="1"/>
  <xr:revisionPtr revIDLastSave="0" documentId="8_{208DDA33-B06D-472E-8300-3E5991EBD06A}" xr6:coauthVersionLast="47" xr6:coauthVersionMax="47" xr10:uidLastSave="{00000000-0000-0000-0000-000000000000}"/>
  <bookViews>
    <workbookView xWindow="-90" yWindow="-90" windowWidth="19380" windowHeight="11460" tabRatio="674" xr2:uid="{00000000-000D-0000-FFFF-FFFF00000000}"/>
  </bookViews>
  <sheets>
    <sheet name="TOC" sheetId="23" r:id="rId1"/>
    <sheet name="Notes" sheetId="24" r:id="rId2"/>
    <sheet name="Glossary" sheetId="25" r:id="rId3"/>
    <sheet name="Tab1" sheetId="1" r:id="rId4"/>
    <sheet name="Tab2" sheetId="42" r:id="rId5"/>
    <sheet name="Fig1" sheetId="31" r:id="rId6"/>
    <sheet name="Tab3" sheetId="3" r:id="rId7"/>
    <sheet name="Tab4" sheetId="4" r:id="rId8"/>
    <sheet name="Tab5" sheetId="26" r:id="rId9"/>
    <sheet name="Fig2" sheetId="45" r:id="rId10"/>
    <sheet name="Tab6" sheetId="27" r:id="rId11"/>
    <sheet name="Tab7" sheetId="43" r:id="rId12"/>
    <sheet name="Fig3" sheetId="36" r:id="rId13"/>
    <sheet name="Tab8" sheetId="8" r:id="rId14"/>
    <sheet name="Tab9" sheetId="29" r:id="rId15"/>
    <sheet name="Tab10" sheetId="44" r:id="rId16"/>
    <sheet name="Tab11" sheetId="11" r:id="rId17"/>
    <sheet name="Tab12" sheetId="40" r:id="rId18"/>
    <sheet name="Tab13" sheetId="13" r:id="rId19"/>
    <sheet name="Tab14" sheetId="14" r:id="rId20"/>
    <sheet name="Tab15" sheetId="15" r:id="rId21"/>
    <sheet name="Tab16" sheetId="22" r:id="rId22"/>
    <sheet name="Fig4-5" sheetId="37" r:id="rId23"/>
    <sheet name="Tab17" sheetId="17" r:id="rId24"/>
    <sheet name="Tab18" sheetId="30" r:id="rId25"/>
    <sheet name="Tab19" sheetId="19" r:id="rId26"/>
    <sheet name="Tab20" sheetId="20" r:id="rId27"/>
    <sheet name="Fig6" sheetId="38" r:id="rId28"/>
    <sheet name="Fig7" sheetId="39" r:id="rId29"/>
  </sheets>
  <definedNames>
    <definedName name="_xlnm._FilterDatabase" localSheetId="3" hidden="1">'Tab1'!$A$4:$M$88</definedName>
    <definedName name="_xlnm._FilterDatabase" localSheetId="15" hidden="1">'Tab10'!$A$4:$AQ$4</definedName>
    <definedName name="_xlnm._FilterDatabase" localSheetId="16" hidden="1">'Tab11'!$A$3:$K$3</definedName>
    <definedName name="_xlnm._FilterDatabase" localSheetId="17" hidden="1">'Tab12'!$A$4:$L$5</definedName>
    <definedName name="_xlnm._FilterDatabase" localSheetId="18" hidden="1">'Tab13'!$A$4:$I$4</definedName>
    <definedName name="_xlnm._FilterDatabase" localSheetId="19" hidden="1">'Tab14'!$A$3:$F$90</definedName>
    <definedName name="_xlnm._FilterDatabase" localSheetId="20" hidden="1">'Tab15'!$A$4:$L$4</definedName>
    <definedName name="_xlnm._FilterDatabase" localSheetId="21" hidden="1">'Tab16'!$A$3:$I$4</definedName>
    <definedName name="_xlnm._FilterDatabase" localSheetId="23" hidden="1">'Tab17'!$A$4:$H$81</definedName>
    <definedName name="_xlnm._FilterDatabase" localSheetId="24" hidden="1">'Tab18'!$A$4:$H$4</definedName>
    <definedName name="_xlnm._FilterDatabase" localSheetId="4" hidden="1">'Tab2'!$A$4:$L$96</definedName>
    <definedName name="_xlnm._FilterDatabase" localSheetId="6" hidden="1">'Tab3'!$A$4:$Y$83</definedName>
    <definedName name="_xlnm._FilterDatabase" localSheetId="7" hidden="1">'Tab4'!$A$4:$AC$84</definedName>
    <definedName name="_xlnm._FilterDatabase" localSheetId="8" hidden="1">'Tab5'!$A$3:$K$86</definedName>
    <definedName name="_xlnm._FilterDatabase" localSheetId="10" hidden="1">'Tab6'!$A$3:$K$85</definedName>
    <definedName name="_xlnm._FilterDatabase" localSheetId="11" hidden="1">'Tab7'!$A$3:$K$85</definedName>
    <definedName name="_xlnm._FilterDatabase" localSheetId="13" hidden="1">'Tab8'!$A$4:$G$4</definedName>
    <definedName name="_xlnm._FilterDatabase" localSheetId="14" hidden="1">'Tab9'!$A$4:$O$4</definedName>
    <definedName name="_xlnm._FilterDatabase" localSheetId="0" hidden="1">TOC!$A$9:$A$39</definedName>
    <definedName name="_xlnm.Print_Area" localSheetId="5">'Fig1'!$A$1:$R$42</definedName>
    <definedName name="_xlnm.Print_Area" localSheetId="9">'Fig2'!$A$1:$X$44</definedName>
    <definedName name="_xlnm.Print_Area" localSheetId="12">'Fig3'!$A$1:$Q$36</definedName>
    <definedName name="_xlnm.Print_Area" localSheetId="22">'Fig4-5'!$A$1:$P$74</definedName>
    <definedName name="_xlnm.Print_Area" localSheetId="27">'Fig6'!$A$1:$Y$65</definedName>
    <definedName name="_xlnm.Print_Area" localSheetId="28">'Fig7'!$A$1:$V$42</definedName>
    <definedName name="_xlnm.Print_Area" localSheetId="2">Glossary!$A$1:$B$30</definedName>
    <definedName name="_xlnm.Print_Area" localSheetId="1">Notes!$A$1:$A$14</definedName>
    <definedName name="_xlnm.Print_Area" localSheetId="3">'Tab1'!$A$1:$M$90</definedName>
    <definedName name="_xlnm.Print_Area" localSheetId="15">'Tab10'!$A$1:$AQ$84</definedName>
    <definedName name="_xlnm.Print_Area" localSheetId="16">'Tab11'!$A$1:$K$78</definedName>
    <definedName name="_xlnm.Print_Area" localSheetId="17">'Tab12'!$A$1:$L$122</definedName>
    <definedName name="_xlnm.Print_Area" localSheetId="18">'Tab13'!$A$1:$I$80</definedName>
    <definedName name="_xlnm.Print_Area" localSheetId="19">'Tab14'!$A$1:$F$90</definedName>
    <definedName name="_xlnm.Print_Area" localSheetId="20">'Tab15'!$A$1:$L$103</definedName>
    <definedName name="_xlnm.Print_Area" localSheetId="21">'Tab16'!$A$1:$I$116</definedName>
    <definedName name="_xlnm.Print_Area" localSheetId="23">'Tab17'!$A$1:$H$84</definedName>
    <definedName name="_xlnm.Print_Area" localSheetId="24">'Tab18'!$A$1:$H$81</definedName>
    <definedName name="_xlnm.Print_Area" localSheetId="25">'Tab19'!$A$1:$L$20</definedName>
    <definedName name="_xlnm.Print_Area" localSheetId="4">'Tab2'!$A$1:$L$96</definedName>
    <definedName name="_xlnm.Print_Area" localSheetId="26">'Tab20'!$A$1:$O$13</definedName>
    <definedName name="_xlnm.Print_Area" localSheetId="6">'Tab3'!$A$1:$Y$86</definedName>
    <definedName name="_xlnm.Print_Area" localSheetId="7">'Tab4'!$A$1:$AC$88</definedName>
    <definedName name="_xlnm.Print_Area" localSheetId="8">'Tab5'!$A$1:$K$89</definedName>
    <definedName name="_xlnm.Print_Area" localSheetId="10">'Tab6'!$A$1:$K$85</definedName>
    <definedName name="_xlnm.Print_Area" localSheetId="11">'Tab7'!$A$1:$K$85</definedName>
    <definedName name="_xlnm.Print_Area" localSheetId="13">'Tab8'!$A$1:$G$95</definedName>
    <definedName name="_xlnm.Print_Area" localSheetId="14">'Tab9'!$A$1:$O$100</definedName>
    <definedName name="_xlnm.Print_Area" localSheetId="0">TOC!$A$1:$A$43</definedName>
    <definedName name="_xlnm.Print_Titles" localSheetId="3">'Tab1'!$A:$C,'Tab1'!$1:$4</definedName>
    <definedName name="_xlnm.Print_Titles" localSheetId="15">'Tab10'!$A:$C,'Tab10'!$1:$4</definedName>
    <definedName name="_xlnm.Print_Titles" localSheetId="16">'Tab11'!$A:$C,'Tab11'!$1:$3</definedName>
    <definedName name="_xlnm.Print_Titles" localSheetId="17">'Tab12'!$A:$C,'Tab12'!$1:$5</definedName>
    <definedName name="_xlnm.Print_Titles" localSheetId="18">'Tab13'!$A:$D,'Tab13'!$1:$4</definedName>
    <definedName name="_xlnm.Print_Titles" localSheetId="19">'Tab14'!$1:$3</definedName>
    <definedName name="_xlnm.Print_Titles" localSheetId="20">'Tab15'!$A:$C,'Tab15'!$1:$4</definedName>
    <definedName name="_xlnm.Print_Titles" localSheetId="21">'Tab16'!$1:$4</definedName>
    <definedName name="_xlnm.Print_Titles" localSheetId="23">'Tab17'!$1:$4</definedName>
    <definedName name="_xlnm.Print_Titles" localSheetId="24">'Tab18'!$1:$4</definedName>
    <definedName name="_xlnm.Print_Titles" localSheetId="4">'Tab2'!$A:$C,'Tab2'!$1:$4</definedName>
    <definedName name="_xlnm.Print_Titles" localSheetId="6">'Tab3'!$A:$C,'Tab3'!$1:$4</definedName>
    <definedName name="_xlnm.Print_Titles" localSheetId="7">'Tab4'!$A:$C,'Tab4'!$1:$4</definedName>
    <definedName name="_xlnm.Print_Titles" localSheetId="8">'Tab5'!$A:$C,'Tab5'!$1:$3</definedName>
    <definedName name="_xlnm.Print_Titles" localSheetId="10">'Tab6'!$A:$C,'Tab6'!$1:$3</definedName>
    <definedName name="_xlnm.Print_Titles" localSheetId="11">'Tab7'!$A:$C,'Tab7'!$1:$3</definedName>
    <definedName name="_xlnm.Print_Titles" localSheetId="13">'Tab8'!$1:$4</definedName>
    <definedName name="_xlnm.Print_Titles" localSheetId="14">'Tab9'!$A:$C,'Tab9'!$1:$4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0" i="29" l="1"/>
  <c r="M88" i="29"/>
  <c r="M87" i="29"/>
  <c r="M86" i="29"/>
  <c r="M85" i="29"/>
  <c r="M84" i="29"/>
  <c r="M83" i="29"/>
  <c r="M82" i="29"/>
  <c r="M81" i="29"/>
  <c r="D32" i="39"/>
  <c r="C32" i="39"/>
  <c r="AM77" i="44"/>
  <c r="AI77" i="44"/>
  <c r="G9" i="20" l="1"/>
  <c r="G8" i="20"/>
  <c r="G7" i="20"/>
  <c r="G6" i="20"/>
  <c r="D9" i="20"/>
  <c r="D8" i="20"/>
  <c r="D7" i="20"/>
  <c r="D6" i="20"/>
  <c r="G5" i="20"/>
  <c r="D5" i="20"/>
  <c r="O9" i="20"/>
  <c r="O8" i="20"/>
  <c r="O7" i="20"/>
  <c r="O6" i="20"/>
  <c r="M9" i="20"/>
  <c r="L9" i="20"/>
  <c r="M8" i="20"/>
  <c r="L8" i="20"/>
  <c r="M7" i="20"/>
  <c r="L7" i="20"/>
  <c r="M6" i="20"/>
  <c r="L6" i="20"/>
  <c r="M5" i="20"/>
  <c r="L5" i="20"/>
  <c r="O5" i="20"/>
  <c r="N9" i="20"/>
  <c r="N8" i="20"/>
  <c r="N7" i="20"/>
  <c r="N6" i="20"/>
  <c r="N5" i="20"/>
  <c r="K9" i="20"/>
  <c r="K8" i="20"/>
  <c r="K7" i="20"/>
  <c r="K6" i="20"/>
  <c r="K5" i="20"/>
  <c r="J9" i="20"/>
  <c r="I9" i="20"/>
  <c r="H8" i="20"/>
  <c r="H7" i="20"/>
  <c r="H6" i="20"/>
  <c r="H5" i="20"/>
  <c r="E8" i="20"/>
  <c r="E7" i="20"/>
  <c r="E6" i="20"/>
  <c r="E5" i="20"/>
  <c r="F9" i="20"/>
  <c r="C9" i="20" l="1"/>
  <c r="E9" i="20" s="1"/>
  <c r="B9" i="20"/>
  <c r="H9" i="20" s="1"/>
  <c r="AP77" i="44" l="1"/>
  <c r="AO77" i="44"/>
  <c r="AN77" i="44"/>
  <c r="AE77" i="44"/>
  <c r="AA77" i="44"/>
  <c r="W77" i="44"/>
  <c r="S77" i="44"/>
  <c r="O77" i="44"/>
  <c r="K77" i="44"/>
  <c r="G77" i="44"/>
  <c r="N76" i="29" l="1"/>
  <c r="L90" i="29"/>
  <c r="L86" i="29"/>
  <c r="L83" i="29"/>
  <c r="L81" i="29"/>
  <c r="I90" i="29"/>
  <c r="I88" i="29"/>
  <c r="I87" i="29"/>
  <c r="I86" i="29"/>
  <c r="I85" i="29"/>
  <c r="I84" i="29"/>
  <c r="I83" i="29"/>
  <c r="I82" i="29"/>
  <c r="I81" i="29"/>
  <c r="F90" i="29"/>
  <c r="F88" i="29"/>
  <c r="F87" i="29"/>
  <c r="F86" i="29"/>
  <c r="F85" i="29"/>
  <c r="F84" i="29"/>
  <c r="F83" i="29"/>
  <c r="F82" i="29"/>
  <c r="F81" i="29"/>
  <c r="O75" i="29"/>
  <c r="L75" i="29"/>
  <c r="I75" i="29"/>
  <c r="F75" i="29"/>
  <c r="M75" i="29"/>
  <c r="M74" i="29"/>
  <c r="M73" i="29"/>
  <c r="M72" i="29"/>
  <c r="M71" i="29"/>
  <c r="M70" i="29"/>
  <c r="M69" i="29"/>
  <c r="M68" i="29"/>
  <c r="M67" i="29"/>
  <c r="M66" i="29"/>
  <c r="M65" i="29"/>
  <c r="M64" i="29"/>
  <c r="M63" i="29"/>
  <c r="M62" i="29"/>
  <c r="M61" i="29"/>
  <c r="M60" i="29"/>
  <c r="M59" i="29"/>
  <c r="M58" i="29"/>
  <c r="M57" i="29"/>
  <c r="M56" i="29"/>
  <c r="M55" i="29"/>
  <c r="M54" i="29"/>
  <c r="M53" i="29"/>
  <c r="M52" i="29"/>
  <c r="M51" i="29"/>
  <c r="M50" i="29"/>
  <c r="M49" i="29"/>
  <c r="M48" i="29"/>
  <c r="M47" i="29"/>
  <c r="M46" i="29"/>
  <c r="M45" i="29"/>
  <c r="M44" i="29"/>
  <c r="M43" i="29"/>
  <c r="M42" i="29"/>
  <c r="M41" i="29"/>
  <c r="M40" i="29"/>
  <c r="M39" i="29"/>
  <c r="M38" i="29"/>
  <c r="M37" i="29"/>
  <c r="M36" i="29"/>
  <c r="M35" i="29"/>
  <c r="M34" i="29"/>
  <c r="M33" i="29"/>
  <c r="M32" i="29"/>
  <c r="M31" i="29"/>
  <c r="M30" i="29"/>
  <c r="M29" i="29"/>
  <c r="M28" i="29"/>
  <c r="M27" i="29"/>
  <c r="M26" i="29"/>
  <c r="M25" i="29"/>
  <c r="M24" i="29"/>
  <c r="M23" i="29"/>
  <c r="M22" i="29"/>
  <c r="M21" i="29"/>
  <c r="M20" i="29"/>
  <c r="M19" i="29"/>
  <c r="M18" i="29"/>
  <c r="M17" i="29"/>
  <c r="M16" i="29"/>
  <c r="M15" i="29"/>
  <c r="M14" i="29"/>
  <c r="M13" i="29"/>
  <c r="M12" i="29"/>
  <c r="M11" i="29"/>
  <c r="M10" i="29"/>
  <c r="M9" i="29"/>
  <c r="M8" i="29"/>
  <c r="M7" i="29"/>
  <c r="M6" i="29"/>
  <c r="M5" i="29"/>
  <c r="N75" i="29"/>
  <c r="K75" i="29"/>
  <c r="J75" i="29"/>
  <c r="H75" i="29"/>
  <c r="G75" i="29"/>
  <c r="E75" i="29"/>
  <c r="D75" i="29"/>
  <c r="L19" i="45"/>
  <c r="L6" i="45" s="1"/>
  <c r="L20" i="45"/>
  <c r="L8" i="45" s="1"/>
  <c r="L21" i="45"/>
  <c r="L11" i="45" s="1"/>
  <c r="K11" i="45"/>
  <c r="B11" i="45"/>
  <c r="E8" i="45"/>
  <c r="F8" i="45"/>
  <c r="K8" i="45"/>
  <c r="E6" i="45"/>
  <c r="F6" i="45"/>
  <c r="K21" i="45"/>
  <c r="J21" i="45"/>
  <c r="J11" i="45" s="1"/>
  <c r="I21" i="45"/>
  <c r="I11" i="45" s="1"/>
  <c r="H21" i="45"/>
  <c r="H11" i="45" s="1"/>
  <c r="G21" i="45"/>
  <c r="G11" i="45" s="1"/>
  <c r="F21" i="45"/>
  <c r="F11" i="45" s="1"/>
  <c r="E21" i="45"/>
  <c r="E11" i="45" s="1"/>
  <c r="D21" i="45"/>
  <c r="D11" i="45" s="1"/>
  <c r="C21" i="45"/>
  <c r="C11" i="45" s="1"/>
  <c r="B21" i="45"/>
  <c r="K20" i="45"/>
  <c r="J20" i="45"/>
  <c r="J8" i="45" s="1"/>
  <c r="I20" i="45"/>
  <c r="I8" i="45" s="1"/>
  <c r="H20" i="45"/>
  <c r="H8" i="45" s="1"/>
  <c r="G20" i="45"/>
  <c r="G8" i="45" s="1"/>
  <c r="F20" i="45"/>
  <c r="E20" i="45"/>
  <c r="D20" i="45"/>
  <c r="D8" i="45" s="1"/>
  <c r="C20" i="45"/>
  <c r="C8" i="45" s="1"/>
  <c r="B20" i="45"/>
  <c r="B8" i="45" s="1"/>
  <c r="K19" i="45"/>
  <c r="K6" i="45" s="1"/>
  <c r="J19" i="45"/>
  <c r="J6" i="45" s="1"/>
  <c r="I19" i="45"/>
  <c r="I6" i="45" s="1"/>
  <c r="H19" i="45"/>
  <c r="H6" i="45" s="1"/>
  <c r="G19" i="45"/>
  <c r="G6" i="45" s="1"/>
  <c r="F19" i="45"/>
  <c r="E19" i="45"/>
  <c r="D19" i="45"/>
  <c r="D6" i="45" s="1"/>
  <c r="C19" i="45"/>
  <c r="C6" i="45" s="1"/>
  <c r="B19" i="45"/>
  <c r="B6" i="45" s="1"/>
  <c r="D74" i="14" l="1"/>
  <c r="F74" i="14"/>
  <c r="E11" i="36" l="1"/>
  <c r="I75" i="22" l="1"/>
  <c r="H75" i="22"/>
  <c r="G75" i="22"/>
  <c r="F75" i="22"/>
  <c r="E75" i="22"/>
  <c r="D75" i="22"/>
  <c r="I75" i="15"/>
  <c r="K75" i="15"/>
  <c r="L75" i="15"/>
  <c r="G75" i="15"/>
  <c r="E75" i="15"/>
  <c r="I75" i="13" l="1"/>
  <c r="H75" i="13"/>
  <c r="G75" i="13"/>
  <c r="F75" i="13"/>
  <c r="E75" i="13"/>
  <c r="D75" i="13"/>
  <c r="F28" i="39" l="1"/>
  <c r="F27" i="39"/>
  <c r="D26" i="39"/>
  <c r="C26" i="39"/>
  <c r="F25" i="39"/>
  <c r="F24" i="39"/>
  <c r="F23" i="39"/>
  <c r="F22" i="39"/>
  <c r="F21" i="39"/>
  <c r="F20" i="39"/>
  <c r="F19" i="39"/>
  <c r="F18" i="39"/>
  <c r="F17" i="39"/>
  <c r="F16" i="39"/>
  <c r="F15" i="39"/>
  <c r="F14" i="39"/>
  <c r="F13" i="39"/>
  <c r="F12" i="39"/>
  <c r="F11" i="39"/>
  <c r="F10" i="39"/>
  <c r="P9" i="39"/>
  <c r="F9" i="39"/>
  <c r="P8" i="39"/>
  <c r="F8" i="39"/>
  <c r="F7" i="39"/>
  <c r="F6" i="39"/>
  <c r="F5" i="39"/>
  <c r="J75" i="15" l="1"/>
  <c r="H75" i="15"/>
  <c r="F75" i="15"/>
  <c r="D75" i="15"/>
  <c r="I17" i="36"/>
  <c r="D17" i="36"/>
  <c r="E16" i="36" s="1"/>
  <c r="J16" i="36"/>
  <c r="J15" i="36"/>
  <c r="E15" i="36"/>
  <c r="J14" i="36"/>
  <c r="E14" i="36"/>
  <c r="D9" i="36"/>
  <c r="D8" i="36" l="1"/>
  <c r="D10" i="36"/>
</calcChain>
</file>

<file path=xl/sharedStrings.xml><?xml version="1.0" encoding="utf-8"?>
<sst xmlns="http://schemas.openxmlformats.org/spreadsheetml/2006/main" count="7272" uniqueCount="602">
  <si>
    <t>Report 2 - Tuition, Admission, and Attrition</t>
  </si>
  <si>
    <t>Table of Contents</t>
  </si>
  <si>
    <t>Notes to the Reader</t>
  </si>
  <si>
    <t>Glossary of Terms</t>
  </si>
  <si>
    <t>Tuition</t>
  </si>
  <si>
    <t>Admission</t>
  </si>
  <si>
    <t>Attrition</t>
  </si>
  <si>
    <t>Notes to Reader</t>
  </si>
  <si>
    <t>Return to Table of Contents</t>
  </si>
  <si>
    <t>Every reasonable effort has been made by HPI to identify and correct recognizable inconsistencies in program-level data. However, there may remain some instances in which data provided by a given dental education program published in this report are inaccurate but unrecognizable as such to the HPI or CODA, because no comparable question exists on the survey with which to verify its accuracy.</t>
  </si>
  <si>
    <t>Neither the ADA HPI nor CODA are responsible for resolving inaccurate responses provided by programs due to omission, misinterpretation, oversight, or for any other reason; it is the responsibility of each program to review and verify the accuracy and thoroughness of the information it submits on the annual survey.</t>
  </si>
  <si>
    <t>TERM</t>
  </si>
  <si>
    <t>DEFINITION</t>
  </si>
  <si>
    <t>Mean</t>
  </si>
  <si>
    <t>The mean is the simple average of values reported by the schools responding to the survey. The mean is calculated by summing the values reported and then dividing the sum by the number of schools responding to the question.</t>
  </si>
  <si>
    <t>Median</t>
  </si>
  <si>
    <t>The median is the statistic representing the observation that falls at the fifty percent mark. One half of the population falls below this figure.</t>
  </si>
  <si>
    <t>MD</t>
  </si>
  <si>
    <t>Doctor of Medicine degree.</t>
  </si>
  <si>
    <t>MPH</t>
  </si>
  <si>
    <t>Master of Public Health degree.</t>
  </si>
  <si>
    <t>MS</t>
  </si>
  <si>
    <t>Master of Science degree.</t>
  </si>
  <si>
    <t>N</t>
  </si>
  <si>
    <t>Number.</t>
  </si>
  <si>
    <t>N/A</t>
  </si>
  <si>
    <t>Not available or not applicable.</t>
  </si>
  <si>
    <t>PhD</t>
  </si>
  <si>
    <t>Doctor of Philosophy degree.</t>
  </si>
  <si>
    <t>Private School</t>
  </si>
  <si>
    <t>An educational institution controlled by a private individual(s) or by a nongovernmental agency, usually supported primarily by other than public funds, and operated by other than publicly elected or appointed officials. These institutions may be either for-profit or not-for-profit.</t>
  </si>
  <si>
    <t>Private For-Profit School</t>
  </si>
  <si>
    <t>An educational institution controlled by a private individual(s) or by a non-governmental agency, usually supported primarily by other than public funds, and operated by other than publicly elected or appointed officials. The individual(s) or agency in control receives compensation other than wages, rent or other expenses for the assumption of risk</t>
  </si>
  <si>
    <t>Private/State-Related School</t>
  </si>
  <si>
    <t>A privately supported program that receives a per capita enrollment subsidy from the state (e.g., some states allocate a prescribed dollar amount per state resident enrolled in their programs). Certain tables in this report may list private/state-related institutions together with private institutions.</t>
  </si>
  <si>
    <t>Public School</t>
  </si>
  <si>
    <t>An educational institution whose programs and activities are operated by publicly elected or appointed school officials and which is supported primarily by public funds.</t>
  </si>
  <si>
    <t>Standard Deviation</t>
  </si>
  <si>
    <t>The standard deviation is the typical deviation of sample values from the mean. It reflects the accuracy of the sample mean in representing the population. In a normal population, 68.0% of the observations fall within one standard deviation of the mean, 95.5% of the population fall within two standard deviations, and 99.7% fall within three standard deviations.</t>
  </si>
  <si>
    <t>1st Year</t>
  </si>
  <si>
    <t>2nd Year</t>
  </si>
  <si>
    <t>3rd Year</t>
  </si>
  <si>
    <t>4th Year</t>
  </si>
  <si>
    <t>Total</t>
  </si>
  <si>
    <t>State</t>
  </si>
  <si>
    <t>Dental School</t>
  </si>
  <si>
    <t>Type of Institutional Support</t>
  </si>
  <si>
    <t>Resident</t>
  </si>
  <si>
    <t>Non-Resident</t>
  </si>
  <si>
    <t>AL</t>
  </si>
  <si>
    <t>University of Alabama</t>
  </si>
  <si>
    <t>Public</t>
  </si>
  <si>
    <t>AZ</t>
  </si>
  <si>
    <t>Arizona School of Dentistry &amp; Oral Health</t>
  </si>
  <si>
    <t>Private Nonprofit</t>
  </si>
  <si>
    <t>Midwestern University - AZ</t>
  </si>
  <si>
    <t>CA</t>
  </si>
  <si>
    <r>
      <t>California Northstate University</t>
    </r>
    <r>
      <rPr>
        <vertAlign val="superscript"/>
        <sz val="11"/>
        <color rgb="FF000000"/>
        <rFont val="Arial"/>
        <family val="2"/>
      </rPr>
      <t>1</t>
    </r>
  </si>
  <si>
    <t>Private For-Profit</t>
  </si>
  <si>
    <r>
      <t>University of the Pacific</t>
    </r>
    <r>
      <rPr>
        <vertAlign val="superscript"/>
        <sz val="11"/>
        <color rgb="FF000000"/>
        <rFont val="Arial"/>
        <family val="2"/>
      </rPr>
      <t>2</t>
    </r>
  </si>
  <si>
    <t>University of California, San Francisco</t>
  </si>
  <si>
    <t>University of California, Los Angeles</t>
  </si>
  <si>
    <t>Herman Ostrow School of Dentistry of USC</t>
  </si>
  <si>
    <t>Loma Linda University</t>
  </si>
  <si>
    <t>Western University of Health Sciences</t>
  </si>
  <si>
    <t>CO</t>
  </si>
  <si>
    <t>University of Colorado</t>
  </si>
  <si>
    <t>CT</t>
  </si>
  <si>
    <t>University of Connecticut</t>
  </si>
  <si>
    <t>DC</t>
  </si>
  <si>
    <t>Howard University</t>
  </si>
  <si>
    <t>FL</t>
  </si>
  <si>
    <t>University of Florida</t>
  </si>
  <si>
    <t>Nova Southeastern University</t>
  </si>
  <si>
    <t>LECOM College of Dental Medicine</t>
  </si>
  <si>
    <t>GA</t>
  </si>
  <si>
    <t>Augusta University</t>
  </si>
  <si>
    <t>IL</t>
  </si>
  <si>
    <t>Southern Illinois University</t>
  </si>
  <si>
    <t>University of Illinois, Chicago</t>
  </si>
  <si>
    <t>Midwestern University - IL</t>
  </si>
  <si>
    <t>IN</t>
  </si>
  <si>
    <t>Indiana University</t>
  </si>
  <si>
    <t>IA</t>
  </si>
  <si>
    <t>University of Iowa</t>
  </si>
  <si>
    <t>KY</t>
  </si>
  <si>
    <t>University of Kentucky</t>
  </si>
  <si>
    <t>University of Louisville</t>
  </si>
  <si>
    <t>LA</t>
  </si>
  <si>
    <t>LSU Health Sciences Center</t>
  </si>
  <si>
    <t>ME</t>
  </si>
  <si>
    <t>University of New England</t>
  </si>
  <si>
    <t>University of Maryland</t>
  </si>
  <si>
    <t>MA</t>
  </si>
  <si>
    <t>Harvard University</t>
  </si>
  <si>
    <t>Boston University</t>
  </si>
  <si>
    <t>Tufts University</t>
  </si>
  <si>
    <t>MI</t>
  </si>
  <si>
    <t>University of Detroit Mercy</t>
  </si>
  <si>
    <t>University of Michigan</t>
  </si>
  <si>
    <t>MN</t>
  </si>
  <si>
    <t>University of Minnesota</t>
  </si>
  <si>
    <t>University of Mississippi</t>
  </si>
  <si>
    <t>MO</t>
  </si>
  <si>
    <t>University of Missouri, Kansas City</t>
  </si>
  <si>
    <t>Missouri School of Dentistry &amp; Oral Health</t>
  </si>
  <si>
    <t>NE</t>
  </si>
  <si>
    <t>Creighton University</t>
  </si>
  <si>
    <t>University of Nebraska Medical Center</t>
  </si>
  <si>
    <t>NV</t>
  </si>
  <si>
    <t>University of Nevada, Las Vegas</t>
  </si>
  <si>
    <t>NJ</t>
  </si>
  <si>
    <t>Rutgers School of Dental Medicine</t>
  </si>
  <si>
    <t>NY</t>
  </si>
  <si>
    <t>Columbia University</t>
  </si>
  <si>
    <t>New York University</t>
  </si>
  <si>
    <t>Stony Brook University</t>
  </si>
  <si>
    <t>Touro College of Dental Medicine</t>
  </si>
  <si>
    <t>University at Buffalo</t>
  </si>
  <si>
    <t>NC</t>
  </si>
  <si>
    <t>University of North Carolina</t>
  </si>
  <si>
    <t>East Carolina University</t>
  </si>
  <si>
    <t>OH</t>
  </si>
  <si>
    <t>Ohio State University</t>
  </si>
  <si>
    <t>Case Western Reserve University</t>
  </si>
  <si>
    <t>OK</t>
  </si>
  <si>
    <t>University of Oklahoma</t>
  </si>
  <si>
    <t>OR</t>
  </si>
  <si>
    <t>Oregon Health &amp; Science University</t>
  </si>
  <si>
    <t>PA</t>
  </si>
  <si>
    <t>Temple University</t>
  </si>
  <si>
    <t>Private/State-Related</t>
  </si>
  <si>
    <t>University of Pennsylvania</t>
  </si>
  <si>
    <t>University of Pittsburgh</t>
  </si>
  <si>
    <t>SC</t>
  </si>
  <si>
    <t>Medical University of South Carolina</t>
  </si>
  <si>
    <t>TN</t>
  </si>
  <si>
    <r>
      <t>Lincoln Memorial University</t>
    </r>
    <r>
      <rPr>
        <vertAlign val="superscript"/>
        <sz val="11"/>
        <color rgb="FF000000"/>
        <rFont val="Arial"/>
        <family val="2"/>
      </rPr>
      <t>1</t>
    </r>
  </si>
  <si>
    <t>Meharry Medical College</t>
  </si>
  <si>
    <t>University of Tennessee College of Dentistry</t>
  </si>
  <si>
    <t>TX</t>
  </si>
  <si>
    <t>Texas A&amp;M University</t>
  </si>
  <si>
    <t>University of Texas at Houston</t>
  </si>
  <si>
    <t>UT Health San Antonio</t>
  </si>
  <si>
    <t>UT</t>
  </si>
  <si>
    <t>Roseman University of Health Sciences</t>
  </si>
  <si>
    <t>University of Utah</t>
  </si>
  <si>
    <t>VA</t>
  </si>
  <si>
    <t>Virginia Commonwealth University</t>
  </si>
  <si>
    <t>WA</t>
  </si>
  <si>
    <t>University of Washington</t>
  </si>
  <si>
    <t>WV</t>
  </si>
  <si>
    <t>West Virginia University</t>
  </si>
  <si>
    <t>WI</t>
  </si>
  <si>
    <t>Marquette University</t>
  </si>
  <si>
    <t>PR</t>
  </si>
  <si>
    <t>University of Puerto Rico</t>
  </si>
  <si>
    <t>Totals (including new schools)</t>
  </si>
  <si>
    <t>Number of non-zero entries</t>
  </si>
  <si>
    <t>Mean of non-zero entries</t>
  </si>
  <si>
    <t>Standard deviation</t>
  </si>
  <si>
    <t>Totals (excluding new schools)</t>
  </si>
  <si>
    <t>NOTE: King Abdulaziz University is not included in this table, as the predoctoral program is tuition-free.</t>
  </si>
  <si>
    <r>
      <rPr>
        <vertAlign val="superscript"/>
        <sz val="9"/>
        <color theme="1"/>
        <rFont val="Arial"/>
        <family val="2"/>
      </rPr>
      <t>2</t>
    </r>
    <r>
      <rPr>
        <sz val="9"/>
        <color theme="1"/>
        <rFont val="Arial"/>
        <family val="2"/>
      </rPr>
      <t xml:space="preserve"> University of the Pacific has a three-year program.</t>
    </r>
  </si>
  <si>
    <t>First Year Tuition</t>
  </si>
  <si>
    <t>Other Educational Costs</t>
  </si>
  <si>
    <r>
      <t xml:space="preserve">Total First Year Costs </t>
    </r>
    <r>
      <rPr>
        <b/>
        <sz val="9"/>
        <color rgb="FFFFFFFF"/>
        <rFont val="Arial"/>
        <family val="2"/>
      </rPr>
      <t>(Tuition, General Fees and Other)</t>
    </r>
  </si>
  <si>
    <t>Other Costs, Years 2 to 4</t>
  </si>
  <si>
    <t>State /
Province</t>
  </si>
  <si>
    <t>School Name</t>
  </si>
  <si>
    <t>General Fees 1st Year</t>
  </si>
  <si>
    <t>Other Costs 1st Year</t>
  </si>
  <si>
    <r>
      <t>Lincoln Memorial University</t>
    </r>
    <r>
      <rPr>
        <vertAlign val="superscript"/>
        <sz val="11"/>
        <color rgb="FF000000"/>
        <rFont val="Arial"/>
        <family val="2"/>
      </rPr>
      <t>4</t>
    </r>
  </si>
  <si>
    <r>
      <t>Texas Tech University Health Sciences Center El Paso</t>
    </r>
    <r>
      <rPr>
        <vertAlign val="superscript"/>
        <sz val="11"/>
        <color rgb="FF000000"/>
        <rFont val="Arial"/>
        <family val="2"/>
      </rPr>
      <t>1</t>
    </r>
  </si>
  <si>
    <t>United States mean of non-zero entries</t>
  </si>
  <si>
    <t>AB</t>
  </si>
  <si>
    <t>University of Alberta</t>
  </si>
  <si>
    <t>BC</t>
  </si>
  <si>
    <t>University of British Columbia</t>
  </si>
  <si>
    <t>MB</t>
  </si>
  <si>
    <t>University of Manitoba</t>
  </si>
  <si>
    <t>NS</t>
  </si>
  <si>
    <t>Dalhousie University</t>
  </si>
  <si>
    <t>ON</t>
  </si>
  <si>
    <t>University of Toronto</t>
  </si>
  <si>
    <t>University of Western Ontario</t>
  </si>
  <si>
    <t>N/AV</t>
  </si>
  <si>
    <t>QC</t>
  </si>
  <si>
    <t>McGill University</t>
  </si>
  <si>
    <t>SK</t>
  </si>
  <si>
    <t>University of Saskatchewan</t>
  </si>
  <si>
    <t>NOTE: King Abdulaziz University is not included in this table, as the predoctoral program is tuition-free, and a stipend is awarded that covers other educational expenses.</t>
  </si>
  <si>
    <t>2012-13</t>
  </si>
  <si>
    <t>2013-14</t>
  </si>
  <si>
    <t>2014-15</t>
  </si>
  <si>
    <t>2015-16</t>
  </si>
  <si>
    <t>2016-17</t>
  </si>
  <si>
    <t>2017-18</t>
  </si>
  <si>
    <t>2018-19</t>
  </si>
  <si>
    <t>2019-20</t>
  </si>
  <si>
    <t>2020-21</t>
  </si>
  <si>
    <t>2021-22</t>
  </si>
  <si>
    <t>2022-23</t>
  </si>
  <si>
    <t>Public Resident</t>
  </si>
  <si>
    <t>Public Non-Resident</t>
  </si>
  <si>
    <t>Private</t>
  </si>
  <si>
    <t>The MEANS Procedure</t>
  </si>
  <si>
    <t>Variable</t>
  </si>
  <si>
    <t>Analysis Variable :</t>
  </si>
  <si>
    <t>RTUFE1</t>
  </si>
  <si>
    <t>NRTUFE1</t>
  </si>
  <si>
    <t>NOTE: Figure does not include data from King Abdulaziz University.</t>
  </si>
  <si>
    <t>New dental schools are included in the year in which they began operations:</t>
  </si>
  <si>
    <t>California Northstate University and Lincoln Memorial University</t>
  </si>
  <si>
    <t>Texas Tech University Health Sciences Center El Paso</t>
  </si>
  <si>
    <t>University of New England, Missouri School of Dentistry and Oral Health, and University of Utah</t>
  </si>
  <si>
    <r>
      <t>Source: American Dental Association, Health Policy Institute,</t>
    </r>
    <r>
      <rPr>
        <i/>
        <sz val="9"/>
        <color theme="1"/>
        <rFont val="Arial"/>
        <family val="2"/>
      </rPr>
      <t xml:space="preserve"> Commission on Dental Accreditation Surveys of Dental Education (United States Group II).</t>
    </r>
  </si>
  <si>
    <t>University of the Pacific</t>
  </si>
  <si>
    <r>
      <t>LECOM College of Dental Medicine</t>
    </r>
    <r>
      <rPr>
        <vertAlign val="superscript"/>
        <sz val="11"/>
        <color rgb="FF000000"/>
        <rFont val="Arial"/>
        <family val="2"/>
      </rPr>
      <t>1</t>
    </r>
  </si>
  <si>
    <r>
      <t>University of New England</t>
    </r>
    <r>
      <rPr>
        <vertAlign val="superscript"/>
        <sz val="11"/>
        <color rgb="FF000000"/>
        <rFont val="Arial"/>
        <family val="2"/>
      </rPr>
      <t>1</t>
    </r>
  </si>
  <si>
    <r>
      <t>Missouri School of Dentistry &amp; Oral Health</t>
    </r>
    <r>
      <rPr>
        <vertAlign val="superscript"/>
        <sz val="11"/>
        <color rgb="FF000000"/>
        <rFont val="Arial"/>
        <family val="2"/>
      </rPr>
      <t>1</t>
    </r>
  </si>
  <si>
    <r>
      <t>Touro College of Dental Medicine</t>
    </r>
    <r>
      <rPr>
        <vertAlign val="superscript"/>
        <sz val="11"/>
        <color rgb="FF000000"/>
        <rFont val="Arial"/>
        <family val="2"/>
      </rPr>
      <t>1</t>
    </r>
  </si>
  <si>
    <r>
      <t>East Carolina University</t>
    </r>
    <r>
      <rPr>
        <vertAlign val="superscript"/>
        <sz val="11"/>
        <color rgb="FF000000"/>
        <rFont val="Arial"/>
        <family val="2"/>
      </rPr>
      <t>1</t>
    </r>
  </si>
  <si>
    <t>Private/State-related</t>
  </si>
  <si>
    <t>University of Tennessee</t>
  </si>
  <si>
    <r>
      <t>Texas Tech University</t>
    </r>
    <r>
      <rPr>
        <vertAlign val="superscript"/>
        <sz val="11"/>
        <color rgb="FF000000"/>
        <rFont val="Arial"/>
        <family val="2"/>
      </rPr>
      <t>1</t>
    </r>
  </si>
  <si>
    <r>
      <t>University of Utah</t>
    </r>
    <r>
      <rPr>
        <vertAlign val="superscript"/>
        <sz val="11"/>
        <color rgb="FF000000"/>
        <rFont val="Arial"/>
        <family val="2"/>
      </rPr>
      <t>1</t>
    </r>
  </si>
  <si>
    <t>Mean of non-zero entries: Public institutions</t>
  </si>
  <si>
    <t>Mean of non-zero entries: Private Institutions</t>
  </si>
  <si>
    <t>Mean of non-zero entries: All dental schools</t>
  </si>
  <si>
    <r>
      <rPr>
        <vertAlign val="superscript"/>
        <sz val="9"/>
        <rFont val="Arial"/>
        <family val="2"/>
      </rPr>
      <t xml:space="preserve">1 </t>
    </r>
    <r>
      <rPr>
        <sz val="9"/>
        <rFont val="Arial"/>
        <family val="2"/>
      </rPr>
      <t>New dental schools are included in the year in which they began operations:</t>
    </r>
  </si>
  <si>
    <t>2022-23   California Northstate University and Lincoln Memorial University</t>
  </si>
  <si>
    <t>2021-22   Texas Tech University Health Sciences Center El Paso</t>
  </si>
  <si>
    <t>2016-17   Touro College of Dental Medicine</t>
  </si>
  <si>
    <r>
      <t>Source: American Dental Association, Health Policy Institute,</t>
    </r>
    <r>
      <rPr>
        <i/>
        <sz val="9"/>
        <rFont val="Arial"/>
        <family val="2"/>
      </rPr>
      <t xml:space="preserve"> Commission on Dental Accreditation Surveys of Dental Education (Group II).</t>
    </r>
  </si>
  <si>
    <t>Mandatory General Fees</t>
  </si>
  <si>
    <t>Instrument Costs</t>
  </si>
  <si>
    <t>Instructional Materials</t>
  </si>
  <si>
    <t>Other Fixed Costs</t>
  </si>
  <si>
    <t>Health Services</t>
  </si>
  <si>
    <t>Combined 
Fees and Other Costs - 
All Years</t>
  </si>
  <si>
    <r>
      <rPr>
        <vertAlign val="superscript"/>
        <sz val="9"/>
        <rFont val="Arial"/>
        <family val="2"/>
      </rPr>
      <t>2</t>
    </r>
    <r>
      <rPr>
        <sz val="9"/>
        <rFont val="Arial"/>
        <family val="2"/>
      </rPr>
      <t xml:space="preserve"> University of the Pacific has a three-year program.</t>
    </r>
  </si>
  <si>
    <t>Rank Order</t>
  </si>
  <si>
    <t>Type of Institutional Sponsor</t>
  </si>
  <si>
    <t>Resident Tuition</t>
  </si>
  <si>
    <t>Total Tuition and Fees</t>
  </si>
  <si>
    <t>Instruments</t>
  </si>
  <si>
    <t>Other 
Fixed Cost</t>
  </si>
  <si>
    <t>Total
 Costs</t>
  </si>
  <si>
    <t>Lincoln Memorial University</t>
  </si>
  <si>
    <t>California Northstate University</t>
  </si>
  <si>
    <t>Public institutions:</t>
  </si>
  <si>
    <t>Private institutions:</t>
  </si>
  <si>
    <t>All dental schools:</t>
  </si>
  <si>
    <t>Muliplier</t>
  </si>
  <si>
    <r>
      <rPr>
        <vertAlign val="superscript"/>
        <sz val="9"/>
        <color theme="1"/>
        <rFont val="Arial"/>
        <family val="2"/>
      </rPr>
      <t>1</t>
    </r>
    <r>
      <rPr>
        <sz val="9"/>
        <color theme="1"/>
        <rFont val="Arial"/>
        <family val="2"/>
      </rPr>
      <t xml:space="preserve">Averages presented here do not include new dental schools, for those years in which they operated a partial program. </t>
    </r>
  </si>
  <si>
    <t>New programs, and the years they began operations, are:</t>
  </si>
  <si>
    <t>(not included)</t>
  </si>
  <si>
    <t>(first included in 2019-20)</t>
  </si>
  <si>
    <t>(first included in 2016-17)</t>
  </si>
  <si>
    <t>LECOM School of Dental Medicine</t>
  </si>
  <si>
    <t>(first included in 2015-16)</t>
  </si>
  <si>
    <t xml:space="preserve">Midwestern University - IL, East Carolina University, and Roseman University </t>
  </si>
  <si>
    <t>2011-12</t>
  </si>
  <si>
    <t>(first included in 2014-15)</t>
  </si>
  <si>
    <r>
      <t xml:space="preserve">Source: American Dental Association, Health Policy Institute, </t>
    </r>
    <r>
      <rPr>
        <i/>
        <sz val="9"/>
        <color theme="1"/>
        <rFont val="Arial"/>
        <family val="2"/>
      </rPr>
      <t>Commission on Dental Accreditation Surveys of Dental Education (United States Group II).</t>
    </r>
  </si>
  <si>
    <t>Total Costs</t>
  </si>
  <si>
    <t>Non-Resident Tuition</t>
  </si>
  <si>
    <t xml:space="preserve">United States </t>
  </si>
  <si>
    <t>Canada</t>
  </si>
  <si>
    <t>Male</t>
  </si>
  <si>
    <t>Female</t>
  </si>
  <si>
    <t>Other / Unknown</t>
  </si>
  <si>
    <t>Sum</t>
  </si>
  <si>
    <t>M</t>
  </si>
  <si>
    <t>F</t>
  </si>
  <si>
    <t>O</t>
  </si>
  <si>
    <t>APP1TOTM</t>
  </si>
  <si>
    <t>APP1TOTF</t>
  </si>
  <si>
    <t>APP1TOTOTH</t>
  </si>
  <si>
    <r>
      <rPr>
        <vertAlign val="superscript"/>
        <sz val="9"/>
        <color theme="1"/>
        <rFont val="Arial"/>
        <family val="2"/>
      </rPr>
      <t xml:space="preserve">1 </t>
    </r>
    <r>
      <rPr>
        <sz val="9"/>
        <color theme="1"/>
        <rFont val="Arial"/>
        <family val="2"/>
      </rPr>
      <t xml:space="preserve">The "Other" gender category includes students who prefer not to report gender, do not identify as either male or female, or whose gender is not available. </t>
    </r>
  </si>
  <si>
    <t>Number of Applications:</t>
  </si>
  <si>
    <t>State /
Country /
Province</t>
  </si>
  <si>
    <t>United States, CODA-Accredited Dental Schools</t>
  </si>
  <si>
    <t>Received</t>
  </si>
  <si>
    <t>Applicants Offered a Position</t>
  </si>
  <si>
    <t>First-Year Enrollment</t>
  </si>
  <si>
    <t>United States total</t>
  </si>
  <si>
    <t>International, CODA-Accredited Dental School</t>
  </si>
  <si>
    <t>SA</t>
  </si>
  <si>
    <t>King Abdulaziz University</t>
  </si>
  <si>
    <t>Canada, CDAC-Accredited Dental Schools</t>
  </si>
  <si>
    <t>State /
Country /</t>
  </si>
  <si>
    <r>
      <t>Other</t>
    </r>
    <r>
      <rPr>
        <b/>
        <u/>
        <vertAlign val="superscript"/>
        <sz val="11"/>
        <color rgb="FFFFFFFF"/>
        <rFont val="Arial"/>
        <family val="2"/>
      </rPr>
      <t>2</t>
    </r>
  </si>
  <si>
    <t>Province</t>
  </si>
  <si>
    <t>Applications</t>
  </si>
  <si>
    <r>
      <t>Percent</t>
    </r>
    <r>
      <rPr>
        <b/>
        <vertAlign val="superscript"/>
        <sz val="10"/>
        <color rgb="FFFFFFFF"/>
        <rFont val="Arial"/>
        <family val="2"/>
      </rPr>
      <t>1</t>
    </r>
  </si>
  <si>
    <t>Percent</t>
  </si>
  <si>
    <r>
      <t>First-Year Enrollment</t>
    </r>
    <r>
      <rPr>
        <b/>
        <vertAlign val="superscript"/>
        <sz val="10"/>
        <color rgb="FFFFFFFF"/>
        <rFont val="Arial"/>
        <family val="2"/>
      </rPr>
      <t>3</t>
    </r>
  </si>
  <si>
    <r>
      <t xml:space="preserve">United States total </t>
    </r>
    <r>
      <rPr>
        <b/>
        <vertAlign val="superscript"/>
        <sz val="11"/>
        <color rgb="FF000000"/>
        <rFont val="Arial"/>
        <family val="2"/>
      </rPr>
      <t>5</t>
    </r>
  </si>
  <si>
    <t>Number of repeating students</t>
  </si>
  <si>
    <t>Kind Abdulaziz University</t>
  </si>
  <si>
    <r>
      <rPr>
        <vertAlign val="superscript"/>
        <sz val="9"/>
        <rFont val="Arial"/>
        <family val="2"/>
      </rPr>
      <t>1</t>
    </r>
    <r>
      <rPr>
        <sz val="9"/>
        <rFont val="Arial"/>
        <family val="2"/>
      </rPr>
      <t xml:space="preserve"> Percent of applications enrolled. The total number of applications received by all schools is greater than the total number of individual applicants, since prospective students submit an application to more than one school.</t>
    </r>
  </si>
  <si>
    <r>
      <rPr>
        <vertAlign val="superscript"/>
        <sz val="9"/>
        <rFont val="Arial"/>
        <family val="2"/>
      </rPr>
      <t>2</t>
    </r>
    <r>
      <rPr>
        <sz val="9"/>
        <rFont val="Arial"/>
        <family val="2"/>
      </rPr>
      <t xml:space="preserve"> The "Other" gender category includes students who prefer not to report gender, do not identify as either male or female, or whose gender is not available.</t>
    </r>
  </si>
  <si>
    <r>
      <rPr>
        <vertAlign val="superscript"/>
        <sz val="9"/>
        <rFont val="Arial"/>
        <family val="2"/>
      </rPr>
      <t>3</t>
    </r>
    <r>
      <rPr>
        <sz val="9"/>
        <rFont val="Arial"/>
        <family val="2"/>
      </rPr>
      <t xml:space="preserve"> First-year enrollment includes repeaters.</t>
    </r>
  </si>
  <si>
    <t>White (Not Hispanic or Latino)</t>
  </si>
  <si>
    <t>Black or African American (Not Hispanic or Latino)</t>
  </si>
  <si>
    <t>Hispanic or Latino (Any Race)</t>
  </si>
  <si>
    <t>American Indian or Alaska Native (Not Hispanic or Latino)</t>
  </si>
  <si>
    <t>Asian (Not Hispanic or Latino)</t>
  </si>
  <si>
    <t>Native Hawaiian or Other Pacific Islander (Not Hispanic or Latino)</t>
  </si>
  <si>
    <t>Two or More Races</t>
  </si>
  <si>
    <t>Nonresident Alien</t>
  </si>
  <si>
    <t>Unknown</t>
  </si>
  <si>
    <t>Combined</t>
  </si>
  <si>
    <t>Other</t>
  </si>
  <si>
    <t>Average number of applications per school (non-zero entries)</t>
  </si>
  <si>
    <t>Percent of total applications received</t>
  </si>
  <si>
    <t>NOTE: King Abdulaziz does not collect applicant ethnicty/race information and is not included in this table. For applicant breakdowns by gender, see Table 9.</t>
  </si>
  <si>
    <r>
      <rPr>
        <vertAlign val="superscript"/>
        <sz val="9"/>
        <rFont val="Arial"/>
        <family val="2"/>
      </rPr>
      <t xml:space="preserve">1 </t>
    </r>
    <r>
      <rPr>
        <sz val="9"/>
        <rFont val="Arial"/>
        <family val="2"/>
      </rPr>
      <t>The "Other" gender category includes students who prefer not to report gender, do not identify as either male or female, or whose gender is not available.</t>
    </r>
  </si>
  <si>
    <t>Academic Average</t>
  </si>
  <si>
    <t>Perceptual Ability</t>
  </si>
  <si>
    <t>Total Science</t>
  </si>
  <si>
    <t>Quantitative</t>
  </si>
  <si>
    <t>Reading Compre-hension</t>
  </si>
  <si>
    <t>Biology</t>
  </si>
  <si>
    <t>Inorganic Chemistry</t>
  </si>
  <si>
    <t>Organic Chemistry</t>
  </si>
  <si>
    <t>VI</t>
  </si>
  <si>
    <t>SI</t>
  </si>
  <si>
    <t>SU</t>
  </si>
  <si>
    <t>NA</t>
  </si>
  <si>
    <t>NI</t>
  </si>
  <si>
    <t>Total "Very Important (VI)" responses</t>
  </si>
  <si>
    <r>
      <rPr>
        <vertAlign val="superscript"/>
        <sz val="9"/>
        <color theme="1"/>
        <rFont val="Arial"/>
        <family val="2"/>
      </rPr>
      <t xml:space="preserve">1 </t>
    </r>
    <r>
      <rPr>
        <sz val="9"/>
        <color theme="1"/>
        <rFont val="Arial"/>
        <family val="2"/>
      </rPr>
      <t>VI='Very Important', SI="Somewhat Important", SU="Somewhat Unimportant", NI="Not Important", N/AP="Not Applicable", N/AV="Not available".</t>
    </r>
  </si>
  <si>
    <t>NOTE: King Abdulaziz University and Canadian dental schools use different admissions criteria, and are not included in Table 11.</t>
  </si>
  <si>
    <t>State /
Country</t>
  </si>
  <si>
    <t>Pre-Dental GPA</t>
  </si>
  <si>
    <t>Science</t>
  </si>
  <si>
    <t>Non-Science</t>
  </si>
  <si>
    <t>Overall</t>
  </si>
  <si>
    <t>Pre-Admission Interview</t>
  </si>
  <si>
    <t>Letters of Recommend-
ation</t>
  </si>
  <si>
    <t>Manual Dexterity Measure-
ment</t>
  </si>
  <si>
    <t>Community Service</t>
  </si>
  <si>
    <t>Professional Experience</t>
  </si>
  <si>
    <t>Overcoming Personal/
Financial Challenges</t>
  </si>
  <si>
    <t>United States total "Very Important (VI)" responses</t>
  </si>
  <si>
    <t>N/AP</t>
  </si>
  <si>
    <t>Importance of Other Factors Used as Admissions Criteria Related to Grades:</t>
  </si>
  <si>
    <t>State / Country</t>
  </si>
  <si>
    <t>Importance</t>
  </si>
  <si>
    <t>Admissions Factor Related to Grades:</t>
  </si>
  <si>
    <t>BCP GPA</t>
  </si>
  <si>
    <t>GPA trends</t>
  </si>
  <si>
    <t>Local GPA</t>
  </si>
  <si>
    <t>BBCP GPA</t>
  </si>
  <si>
    <t>Importance of Other Factors Used as Admissions Criteria:</t>
  </si>
  <si>
    <t>Other Admissions Factor:</t>
  </si>
  <si>
    <t>Fit with our mission and values; essays</t>
  </si>
  <si>
    <t>Essay Responses</t>
  </si>
  <si>
    <t>Diversity of life experiences</t>
  </si>
  <si>
    <t>Residency Status</t>
  </si>
  <si>
    <t>State residency</t>
  </si>
  <si>
    <t>Does dental school admit transfer students?</t>
  </si>
  <si>
    <t>No</t>
  </si>
  <si>
    <t>Yes</t>
  </si>
  <si>
    <t>United States Total "Yes" Answers/Students Admitted</t>
  </si>
  <si>
    <t>Class Year 
Admitted</t>
  </si>
  <si>
    <t>2nd Year Standing</t>
  </si>
  <si>
    <t>-</t>
  </si>
  <si>
    <t>3rd Year Standing</t>
  </si>
  <si>
    <t>Universite de Montreal</t>
  </si>
  <si>
    <t>Universite Laval</t>
  </si>
  <si>
    <t>Medical School</t>
  </si>
  <si>
    <t>Dental Hygiene</t>
  </si>
  <si>
    <t>Allowed to Receive Credit?</t>
  </si>
  <si>
    <t>Number of Students</t>
  </si>
  <si>
    <t>United States Total "Yes" Answers/Students</t>
  </si>
  <si>
    <t>Comments From Dental Schools Regarding Students Receiving Credit for Previous Academic Work:</t>
  </si>
  <si>
    <t>State / Province</t>
  </si>
  <si>
    <t>Comments on Students Receiving Credit for Previous Academic Work:</t>
  </si>
  <si>
    <r>
      <t>Other</t>
    </r>
    <r>
      <rPr>
        <b/>
        <vertAlign val="superscript"/>
        <sz val="11"/>
        <color rgb="FFFFFFFF"/>
        <rFont val="Arial"/>
        <family val="2"/>
      </rPr>
      <t>1</t>
    </r>
  </si>
  <si>
    <t>Predental</t>
  </si>
  <si>
    <t>United States Total "Yes" Answers</t>
  </si>
  <si>
    <r>
      <rPr>
        <vertAlign val="superscript"/>
        <sz val="9"/>
        <color theme="1"/>
        <rFont val="Arial"/>
        <family val="2"/>
      </rPr>
      <t>1</t>
    </r>
    <r>
      <rPr>
        <sz val="9"/>
        <color theme="1"/>
        <rFont val="Arial"/>
        <family val="2"/>
      </rPr>
      <t xml:space="preserve"> See table below for descriptions of "other" degrees offered in combined programs.</t>
    </r>
  </si>
  <si>
    <t>Other Degree</t>
  </si>
  <si>
    <t>Bachelor of Medical Science</t>
  </si>
  <si>
    <r>
      <rPr>
        <vertAlign val="superscript"/>
        <sz val="9"/>
        <color theme="1"/>
        <rFont val="Arial"/>
        <family val="2"/>
      </rPr>
      <t>1</t>
    </r>
    <r>
      <rPr>
        <sz val="9"/>
        <color theme="1"/>
        <rFont val="Arial"/>
        <family val="2"/>
      </rPr>
      <t>The overall DAT score mean weights the average of each individual dental school equally and considers only non-zero entries. As the number of first-year students varies by dental school, the overall DAT score mean shown in Figure 7 is a weighted figure, and does not represent the true average of all first-year students.</t>
    </r>
  </si>
  <si>
    <r>
      <t>Source: American Dental Assocation, Health Policy Institute,</t>
    </r>
    <r>
      <rPr>
        <i/>
        <sz val="9"/>
        <color theme="1"/>
        <rFont val="Arial"/>
        <family val="2"/>
      </rPr>
      <t xml:space="preserve"> Commission on Dental Accreditation Surveys of Dental Education (United States Group II).</t>
    </r>
  </si>
  <si>
    <r>
      <rPr>
        <vertAlign val="superscript"/>
        <sz val="9"/>
        <color theme="1"/>
        <rFont val="Arial"/>
        <family val="2"/>
      </rPr>
      <t>1</t>
    </r>
    <r>
      <rPr>
        <sz val="9"/>
        <color theme="1"/>
        <rFont val="Arial"/>
        <family val="2"/>
      </rPr>
      <t>The overall GPA mean weights the average of each individual dental school equally and considers only non-zero entries. As the number of first-year students varies by dental school, the overall GPA mean shown in Figure 8 is a weighted figure, and does not represent the true average of all first-year students.</t>
    </r>
  </si>
  <si>
    <r>
      <t>Mean DAT Score</t>
    </r>
    <r>
      <rPr>
        <b/>
        <vertAlign val="superscript"/>
        <sz val="11"/>
        <color rgb="FFFFFFFF"/>
        <rFont val="Arial"/>
        <family val="2"/>
      </rPr>
      <t>2</t>
    </r>
  </si>
  <si>
    <r>
      <t>Predental GPA</t>
    </r>
    <r>
      <rPr>
        <b/>
        <vertAlign val="superscript"/>
        <sz val="11"/>
        <color rgb="FFFFFFFF"/>
        <rFont val="Arial"/>
        <family val="2"/>
      </rPr>
      <t>3</t>
    </r>
  </si>
  <si>
    <r>
      <t>United States Mean</t>
    </r>
    <r>
      <rPr>
        <b/>
        <vertAlign val="superscript"/>
        <sz val="11"/>
        <color rgb="FF000000"/>
        <rFont val="Arial"/>
        <family val="2"/>
      </rPr>
      <t>4</t>
    </r>
  </si>
  <si>
    <r>
      <rPr>
        <vertAlign val="superscript"/>
        <sz val="9"/>
        <color theme="1"/>
        <rFont val="Arial"/>
        <family val="2"/>
      </rPr>
      <t>1</t>
    </r>
    <r>
      <rPr>
        <sz val="9"/>
        <color theme="1"/>
        <rFont val="Arial"/>
        <family val="2"/>
      </rPr>
      <t xml:space="preserve"> Dental Admissions Test. </t>
    </r>
  </si>
  <si>
    <r>
      <rPr>
        <vertAlign val="superscript"/>
        <sz val="9"/>
        <rFont val="Arial"/>
        <family val="2"/>
      </rPr>
      <t>3</t>
    </r>
    <r>
      <rPr>
        <sz val="9"/>
        <rFont val="Arial"/>
        <family val="2"/>
      </rPr>
      <t xml:space="preserve"> GPA is based on a 4.0 scale.</t>
    </r>
  </si>
  <si>
    <t>Citizenship</t>
  </si>
  <si>
    <t>United States</t>
  </si>
  <si>
    <t>Total First-Year Students</t>
  </si>
  <si>
    <t>Percent of Total</t>
  </si>
  <si>
    <t>Academic Year</t>
  </si>
  <si>
    <t>1st Year Enrollment</t>
  </si>
  <si>
    <t>Total Enrollment</t>
  </si>
  <si>
    <t>Total Attrition</t>
  </si>
  <si>
    <t>NOTE: Data from King Abdulaziz University is not included in this table.</t>
  </si>
  <si>
    <t>Class</t>
  </si>
  <si>
    <t>Enrollment</t>
  </si>
  <si>
    <t>Percentage of Class Enrollment</t>
  </si>
  <si>
    <r>
      <t>Percentage of Class Enrollment</t>
    </r>
    <r>
      <rPr>
        <b/>
        <vertAlign val="superscript"/>
        <sz val="8.5"/>
        <color rgb="FFFFFFFF"/>
        <rFont val="Arial"/>
        <family val="2"/>
      </rPr>
      <t>1</t>
    </r>
  </si>
  <si>
    <r>
      <rPr>
        <vertAlign val="superscript"/>
        <sz val="9"/>
        <rFont val="Arial"/>
        <family val="2"/>
      </rPr>
      <t>1</t>
    </r>
    <r>
      <rPr>
        <sz val="9"/>
        <rFont val="Arial"/>
        <family val="2"/>
      </rPr>
      <t xml:space="preserve"> Sums may differ due to rounding.</t>
    </r>
  </si>
  <si>
    <t>Academic Year Beginning Fall of:</t>
  </si>
  <si>
    <t>1st year enrollment</t>
  </si>
  <si>
    <t>% of 1st year students</t>
  </si>
  <si>
    <t>00</t>
  </si>
  <si>
    <t>01</t>
  </si>
  <si>
    <t>02</t>
  </si>
  <si>
    <t>03</t>
  </si>
  <si>
    <t>04</t>
  </si>
  <si>
    <t>05</t>
  </si>
  <si>
    <t>06</t>
  </si>
  <si>
    <t>07</t>
  </si>
  <si>
    <t>08</t>
  </si>
  <si>
    <t>09</t>
  </si>
  <si>
    <t>YEAR</t>
  </si>
  <si>
    <t>Non-academic reasons</t>
  </si>
  <si>
    <t>Academic reasons</t>
  </si>
  <si>
    <t>1995-96</t>
  </si>
  <si>
    <t>1996-97</t>
  </si>
  <si>
    <t>1997-98</t>
  </si>
  <si>
    <t>1998-99</t>
  </si>
  <si>
    <t>1999-2000</t>
  </si>
  <si>
    <t>2000-01</t>
  </si>
  <si>
    <t>2001-02</t>
  </si>
  <si>
    <t>2002-03</t>
  </si>
  <si>
    <t>2003-04</t>
  </si>
  <si>
    <t>2004-05</t>
  </si>
  <si>
    <t>2005-06</t>
  </si>
  <si>
    <t>2006-07</t>
  </si>
  <si>
    <t>2007-08</t>
  </si>
  <si>
    <t>2008-09</t>
  </si>
  <si>
    <t>2009-10</t>
  </si>
  <si>
    <t>2010-11</t>
  </si>
  <si>
    <t>Table 3: First Year United States Dental School Tuition and Fees for Residents and Non-Residents, 2013-14 to 2023-24</t>
  </si>
  <si>
    <t>Figure 4: Average DAT Scores of First-Year United States Dental Students, 2013-14 to 2023-24</t>
  </si>
  <si>
    <t>Figure 5: Average Pre-Dental GPA of First-Year United States Dental Students, 2013-14 to 2023-24</t>
  </si>
  <si>
    <t>Table 1: United States Dental School Resident and Non-Resident Tuition by Class, 2023-24</t>
  </si>
  <si>
    <t>Table 2: First-Year Tuition and Annual Related Educational Costs in the United States and Canada, 2023-24</t>
  </si>
  <si>
    <t>Table 4: United States Dental School Mandatory General Fees, Instrument, Textbook, and Health Services Costs by Class, 2023-24</t>
  </si>
  <si>
    <t>Table 5: United States Dental Schools Ranked by Total Resident First-Year Costs, 2023-24</t>
  </si>
  <si>
    <t>Table 6: United States Dental Schools Ranked by Total Resident Costs for All Four Years, 2023-24</t>
  </si>
  <si>
    <t>Table 7: United States Dental Schools Ranked by Total Non-Resident Costs for All Four Years, 2023-24</t>
  </si>
  <si>
    <t>Figure 3: Applications Received by United States Dental Schools by Gender, 2023-24</t>
  </si>
  <si>
    <t>Table 8: Number of Applications Received and Examined, and Applicants Offered Positions in CODA-accredited and Canadian Dental Schools, 2023-24</t>
  </si>
  <si>
    <t>Table 9: Applications Received by CODA-accredited and Canadian Dental Schools, 2023-24</t>
  </si>
  <si>
    <t>Table 10: Applications Received by Dental Schools in the United States by Ethnicity/Race and Gender, 2023-24</t>
  </si>
  <si>
    <t>Table 11: Importance of DAT Scores Used as Admissions Criteria by United States Dental Schools, 2023-24</t>
  </si>
  <si>
    <t>Table 12: Importance of College Grades and Other Factors Used as Admissions Criteria by Dental Schools in the United States and Canada, 2023-24</t>
  </si>
  <si>
    <t>Table 13: CODA-accredited Dental Schools Admitting Transfer Students from Programs in the US and Canada, 2023-24</t>
  </si>
  <si>
    <t>Table 14: Number of International Dental School Graduates Admitted to CODA-accredited and Canadian Dental Schools by Class, 2023-24</t>
  </si>
  <si>
    <t>Table 15: Number of Students Receiving Credit for Previous Academic Work in CODA-accredited and Canadian Dental Schools, 2023-24</t>
  </si>
  <si>
    <t>Table 16: Number of CODA-accredited and Canadian Dental Schools Offering Combined Degree Programs, 2023-24</t>
  </si>
  <si>
    <t>Table 17: Average DAT Scores and Pre-Dental GPA of First-Year Students at CODA-accredited Dental Schools, 2023-24</t>
  </si>
  <si>
    <t>Table 18: Citizenship of First-Year Students at CODA-accredited Dental Schools, 2023-24</t>
  </si>
  <si>
    <t>Figure 7: Reason for United States Dental School First-Year Attrition, 1995-96 to 2022-23</t>
  </si>
  <si>
    <t>Table 20: Withdrawal in the United States Dental Schools by Class, 2022-23</t>
  </si>
  <si>
    <t>Suggested Citation: Health Policy Institute. Commission on Dental Accreditation 2023-24 survey of dental education: report 2 - tuition, admission, and attrition [Internet]. Chicago (IL): American Dental Association; 2024. Available from: https://www.ada.org/resources/research/health-policy-institute/dental-education</t>
  </si>
  <si>
    <t>2023-24 Survey of Dental Education</t>
  </si>
  <si>
    <r>
      <t xml:space="preserve">Report 2: Tuition, Admission, and Attrition summarizes information gathered by the Commission on Dental Accreditation's (CODA) annual </t>
    </r>
    <r>
      <rPr>
        <i/>
        <sz val="11"/>
        <color rgb="FF000000"/>
        <rFont val="Arial"/>
        <family val="2"/>
      </rPr>
      <t>Survey of Dental Education</t>
    </r>
    <r>
      <rPr>
        <sz val="11"/>
        <color rgb="FF000000"/>
        <rFont val="Arial"/>
        <family val="2"/>
      </rPr>
      <t xml:space="preserve"> for 2023-24. The purpose of this report is to present information from dental schools regarding tuition and other educational expenses, academic qualifications of students, admissions criteria, combined degree programs, and attrition.</t>
    </r>
  </si>
  <si>
    <r>
      <t>Requests to complete the 2023-24</t>
    </r>
    <r>
      <rPr>
        <i/>
        <sz val="11"/>
        <color theme="1"/>
        <rFont val="Arial"/>
        <family val="2"/>
      </rPr>
      <t xml:space="preserve"> Survey of Dental Education</t>
    </r>
    <r>
      <rPr>
        <sz val="11"/>
        <color theme="1"/>
        <rFont val="Arial"/>
        <family val="2"/>
      </rPr>
      <t xml:space="preserve"> were sent to all 72 United States dental schools accredited by the Commission on Dental Accreditation, one international dental school accredited by CODA, and ten Canadian dental schools accredited by the Commission on Dental Accreditation of Canada (CDAC) in August 2023. Data collection was conducted by the ADA Health Policy Institute (HPI), on behalf of CODA. </t>
    </r>
  </si>
  <si>
    <r>
      <t xml:space="preserve">Source: American Dental Association, Health Policy Institute, </t>
    </r>
    <r>
      <rPr>
        <i/>
        <sz val="9"/>
        <color theme="1"/>
        <rFont val="Arial"/>
        <family val="2"/>
      </rPr>
      <t>Commission on Dental Accreditation 2023-24 Survey of Dental Education (United States Group II, Question 27).</t>
    </r>
  </si>
  <si>
    <t>© 2024 American Dental Association</t>
  </si>
  <si>
    <r>
      <rPr>
        <vertAlign val="superscript"/>
        <sz val="9"/>
        <color theme="1"/>
        <rFont val="Arial"/>
        <family val="2"/>
      </rPr>
      <t>1</t>
    </r>
    <r>
      <rPr>
        <sz val="9"/>
        <color theme="1"/>
        <rFont val="Arial"/>
        <family val="2"/>
      </rPr>
      <t xml:space="preserve"> Program began operations in the 2021-22 school year, and had no enrollment in the 4th year class.</t>
    </r>
  </si>
  <si>
    <r>
      <t>Kansas City University College of Dental Medicine</t>
    </r>
    <r>
      <rPr>
        <vertAlign val="superscript"/>
        <sz val="11"/>
        <color rgb="FF000000"/>
        <rFont val="Arial"/>
        <family val="2"/>
      </rPr>
      <t>3</t>
    </r>
  </si>
  <si>
    <r>
      <rPr>
        <vertAlign val="superscript"/>
        <sz val="9"/>
        <color theme="1"/>
        <rFont val="Arial"/>
        <family val="2"/>
      </rPr>
      <t>3</t>
    </r>
    <r>
      <rPr>
        <sz val="9"/>
        <color theme="1"/>
        <rFont val="Arial"/>
        <family val="2"/>
      </rPr>
      <t xml:space="preserve"> Program began operations in the 2023-24 school year, and had no enrollment in the 2nd, 3rd and 4th year classes.</t>
    </r>
  </si>
  <si>
    <r>
      <rPr>
        <vertAlign val="superscript"/>
        <sz val="9"/>
        <color theme="1"/>
        <rFont val="Arial"/>
        <family val="2"/>
      </rPr>
      <t>4</t>
    </r>
    <r>
      <rPr>
        <sz val="9"/>
        <color theme="1"/>
        <rFont val="Arial"/>
        <family val="2"/>
      </rPr>
      <t xml:space="preserve"> Program began operations in the 2022-23 school year, and had no enrollment in the 3rd and 4th year classes.</t>
    </r>
  </si>
  <si>
    <t>N/A = Not applicable.</t>
  </si>
  <si>
    <t>N/AV = Not available</t>
  </si>
  <si>
    <t>N/A = Not applicable</t>
  </si>
  <si>
    <t>2023-24</t>
  </si>
  <si>
    <t>Public Resident (2023 Dollars)</t>
  </si>
  <si>
    <t>Public Non-Resident (2023 Dollars)</t>
  </si>
  <si>
    <t>Private (2023 Dollars)</t>
  </si>
  <si>
    <t>Figure 1: Average United States Dental School Tuition and Fees for Public and Private First Year Students, in Nominal and 2023 Dollars, 2013-14 to 2023-24</t>
  </si>
  <si>
    <t>Kansas City University</t>
  </si>
  <si>
    <t>Three private instutitons offer lower tuition rates for in-state students. Non-resident rates for those schools are included in this graph.</t>
  </si>
  <si>
    <t>Public Res 2023</t>
  </si>
  <si>
    <t>Public Non-Res 2023</t>
  </si>
  <si>
    <t>Private 2023</t>
  </si>
  <si>
    <t>2023-24   Kansas City University</t>
  </si>
  <si>
    <r>
      <t>Kansas City University College of Dental Medicine</t>
    </r>
    <r>
      <rPr>
        <vertAlign val="superscript"/>
        <sz val="11"/>
        <color rgb="FF000000"/>
        <rFont val="Arial"/>
        <family val="2"/>
      </rPr>
      <t>1</t>
    </r>
  </si>
  <si>
    <r>
      <rPr>
        <vertAlign val="superscript"/>
        <sz val="9"/>
        <rFont val="Arial"/>
        <family val="2"/>
      </rPr>
      <t>1</t>
    </r>
    <r>
      <rPr>
        <sz val="9"/>
        <rFont val="Arial"/>
        <family val="2"/>
      </rPr>
      <t xml:space="preserve"> Program began operations in the 2021-22 school year, and had no enrollment in the 4th year class.</t>
    </r>
  </si>
  <si>
    <r>
      <t>Total - All Years</t>
    </r>
    <r>
      <rPr>
        <b/>
        <vertAlign val="superscript"/>
        <sz val="11"/>
        <color rgb="FFFFFFFF"/>
        <rFont val="Arial"/>
        <family val="2"/>
      </rPr>
      <t>5</t>
    </r>
  </si>
  <si>
    <r>
      <rPr>
        <vertAlign val="superscript"/>
        <sz val="9"/>
        <color rgb="FF000000"/>
        <rFont val="Arial"/>
        <family val="2"/>
      </rPr>
      <t>4</t>
    </r>
    <r>
      <rPr>
        <sz val="9"/>
        <color rgb="FF000000"/>
        <rFont val="Arial"/>
        <family val="2"/>
      </rPr>
      <t xml:space="preserve"> Program begain operations in the 2022-23 school year and had no enrollment in the 3rd and 4th year classes.</t>
    </r>
  </si>
  <si>
    <r>
      <rPr>
        <vertAlign val="superscript"/>
        <sz val="9"/>
        <rFont val="Arial"/>
        <family val="2"/>
      </rPr>
      <t>5</t>
    </r>
    <r>
      <rPr>
        <sz val="9"/>
        <rFont val="Arial"/>
        <family val="2"/>
      </rPr>
      <t xml:space="preserve"> Summary Statistics for All Years excludes four new dental programs (Texas Tech University, California Northstate University, Lincoln Memorial University and Kansas City University).</t>
    </r>
  </si>
  <si>
    <r>
      <rPr>
        <vertAlign val="superscript"/>
        <sz val="9"/>
        <color rgb="FF000000"/>
        <rFont val="Arial"/>
        <family val="2"/>
      </rPr>
      <t>3</t>
    </r>
    <r>
      <rPr>
        <sz val="9"/>
        <color rgb="FF000000"/>
        <rFont val="Arial"/>
        <family val="2"/>
      </rPr>
      <t xml:space="preserve"> Program begain operations in the 2023-24 school year and had no enrollment in the 2nd, 3rd and 4th year classes.</t>
    </r>
  </si>
  <si>
    <t>Table 4: United States Dental School Mandatory General Fees, Instrument, Instructional Materials, and Health Services Costs by Class, 2023-24</t>
  </si>
  <si>
    <r>
      <t xml:space="preserve">Source: American Dental Association, Health Policy Institute, </t>
    </r>
    <r>
      <rPr>
        <i/>
        <sz val="9"/>
        <rFont val="Arial"/>
        <family val="2"/>
      </rPr>
      <t>Commission on Dental Accreditation 2023-24 Survey of Dental Education (Group II, Question 27.)</t>
    </r>
  </si>
  <si>
    <r>
      <t xml:space="preserve">Source: American Dental Association, Health Policy Institute, </t>
    </r>
    <r>
      <rPr>
        <i/>
        <sz val="9"/>
        <color theme="1"/>
        <rFont val="Arial"/>
        <family val="2"/>
      </rPr>
      <t>Commission on Dental Accreditation 2023-24 Survey of Dental Education (Group II, Question 27)</t>
    </r>
    <r>
      <rPr>
        <sz val="9"/>
        <color theme="1"/>
        <rFont val="Arial"/>
        <family val="2"/>
      </rPr>
      <t>.</t>
    </r>
  </si>
  <si>
    <t>Kansas City University College of Dental Medicine</t>
  </si>
  <si>
    <r>
      <t>Figure 2: Average Dental School Total Public Resident and Non-Resident and Private Costs for All Four Years, in Nominal and 2023 Dollars, 2013-14 to 2023-24</t>
    </r>
    <r>
      <rPr>
        <b/>
        <vertAlign val="superscript"/>
        <sz val="11"/>
        <color theme="1"/>
        <rFont val="Arial"/>
        <family val="2"/>
      </rPr>
      <t>1</t>
    </r>
  </si>
  <si>
    <t>Figure 2: Average Dental School Total Public Resident and Non-Resident and Private Costs for All Four Years, in Nominal and 2023 Dollars, 2013-14 to 2023-24</t>
  </si>
  <si>
    <r>
      <rPr>
        <vertAlign val="superscript"/>
        <sz val="9"/>
        <color theme="1"/>
        <rFont val="Arial"/>
        <family val="2"/>
      </rPr>
      <t>1</t>
    </r>
    <r>
      <rPr>
        <sz val="9"/>
        <color theme="1"/>
        <rFont val="Arial"/>
        <family val="2"/>
      </rPr>
      <t xml:space="preserve"> The programs at Texas Tech University Health Sciences Center, California Northstate University, Lincoln Memorial University and Kansas City University began operations too recently to have complete cost data, and are excluded from the table.</t>
    </r>
  </si>
  <si>
    <r>
      <t xml:space="preserve">Source: American Dental Association, Health Policy Institute, </t>
    </r>
    <r>
      <rPr>
        <i/>
        <sz val="9"/>
        <color theme="1"/>
        <rFont val="Arial"/>
        <family val="2"/>
      </rPr>
      <t>Commission on Dental Accreditation 2023-24 Survey of Dental Education (Group II, Question 27).</t>
    </r>
  </si>
  <si>
    <r>
      <t>Table 6: United States Dental Schools Ranked by Total Resident Costs for All Four Years, 2023-24</t>
    </r>
    <r>
      <rPr>
        <b/>
        <vertAlign val="superscript"/>
        <sz val="11"/>
        <color rgb="FF000000"/>
        <rFont val="Arial"/>
        <family val="2"/>
      </rPr>
      <t>1</t>
    </r>
  </si>
  <si>
    <r>
      <t>Table 7: United States Dental Schools Ranked by Total Non-Resident Costs for All Four Years, 2023-24</t>
    </r>
    <r>
      <rPr>
        <b/>
        <vertAlign val="superscript"/>
        <sz val="11"/>
        <color rgb="FF000000"/>
        <rFont val="Arial"/>
        <family val="2"/>
      </rPr>
      <t>1</t>
    </r>
  </si>
  <si>
    <r>
      <t>Figure 3: Applications Received by United States Dental Schools by Gender</t>
    </r>
    <r>
      <rPr>
        <b/>
        <vertAlign val="superscript"/>
        <sz val="11"/>
        <color theme="1"/>
        <rFont val="Arial"/>
        <family val="2"/>
      </rPr>
      <t>1</t>
    </r>
    <r>
      <rPr>
        <b/>
        <sz val="11"/>
        <color theme="1"/>
        <rFont val="Arial"/>
        <family val="2"/>
      </rPr>
      <t>, 2023-24</t>
    </r>
  </si>
  <si>
    <r>
      <t xml:space="preserve">Source: American Dental Association, Health Policy Institute, </t>
    </r>
    <r>
      <rPr>
        <i/>
        <sz val="9"/>
        <color theme="1"/>
        <rFont val="Arial"/>
        <family val="2"/>
      </rPr>
      <t>Commission on Dental Accreditation 2023-24 Survey of Dental Education (Group II, Question 1).</t>
    </r>
  </si>
  <si>
    <t>Table 5: United States Dental Schools Ranked by Total Resident First-Year Costs, 
2023-24</t>
  </si>
  <si>
    <t>NAV</t>
  </si>
  <si>
    <t>N/AV = Not available.</t>
  </si>
  <si>
    <r>
      <t xml:space="preserve">Source: American Dental Association, Health Policy Institute, </t>
    </r>
    <r>
      <rPr>
        <i/>
        <sz val="9"/>
        <rFont val="Arial"/>
        <family val="2"/>
      </rPr>
      <t>Commission on Dental Accreditation 2023-24 Survey of Dental Education (United States Group II, Questions 1-3, and Canada Group II, Questions 6-8).</t>
    </r>
  </si>
  <si>
    <r>
      <t>Source: American Dental Association, Health Policy Institute,</t>
    </r>
    <r>
      <rPr>
        <i/>
        <sz val="9"/>
        <rFont val="Arial"/>
        <family val="2"/>
      </rPr>
      <t xml:space="preserve"> Commission on Dental Accreditation 2023-24 Survey of Dental Education (United States Group II, Questions 1 and 10; Canada Group II, Questions 1 and 6).</t>
    </r>
  </si>
  <si>
    <t>.</t>
  </si>
  <si>
    <r>
      <t xml:space="preserve">Source: American Dental Association, Health Policy Institute, </t>
    </r>
    <r>
      <rPr>
        <i/>
        <sz val="9"/>
        <rFont val="Arial"/>
        <family val="2"/>
      </rPr>
      <t>Commission on Dental Accreditation 2023-24 Survey of Dental Education (Group II, Question 1).</t>
    </r>
  </si>
  <si>
    <r>
      <t xml:space="preserve">Source: American Dental Association, Health Policy Institute, </t>
    </r>
    <r>
      <rPr>
        <i/>
        <sz val="9"/>
        <color theme="1"/>
        <rFont val="Arial"/>
        <family val="2"/>
      </rPr>
      <t>Commission on Dental Accreditation 2023-24 Survey of Dental Education (United States Group II, Question 9, Canada Group II, Question 12).</t>
    </r>
  </si>
  <si>
    <t>Table 12: Importance of Other Factors Used as Admissions Criteria by Dental Schools in CODA-accredited Dental Schools, 2023-24</t>
  </si>
  <si>
    <r>
      <rPr>
        <vertAlign val="superscript"/>
        <sz val="9"/>
        <color theme="1"/>
        <rFont val="Arial"/>
        <family val="2"/>
      </rPr>
      <t xml:space="preserve">1 </t>
    </r>
    <r>
      <rPr>
        <sz val="9"/>
        <color theme="1"/>
        <rFont val="Arial"/>
        <family val="2"/>
      </rPr>
      <t>VI='Very Important', SI="Somewhat Important", SU="Somewhat Unimportant", NI="Not Important", NA="Not Applicable", N/AV="Not available".</t>
    </r>
  </si>
  <si>
    <r>
      <t xml:space="preserve">Source: American Dental Association, Health Policy Institute, </t>
    </r>
    <r>
      <rPr>
        <i/>
        <sz val="9"/>
        <color theme="1"/>
        <rFont val="Arial"/>
        <family val="2"/>
      </rPr>
      <t>Commission on Dental Accreditation 2023-24 Survey of Dental Education (United States Group II, Question 9).</t>
    </r>
  </si>
  <si>
    <t>Evidence of ability to handle the rigor of the dental school curriculum.</t>
  </si>
  <si>
    <t>Upward Grade Trend</t>
  </si>
  <si>
    <t>Biology, Biochemistry, Chemistry and Physics</t>
  </si>
  <si>
    <t>Graduate GPA</t>
  </si>
  <si>
    <t>Last 30 credit hour (math and science)</t>
  </si>
  <si>
    <t>Pre-requisite coursework GPA</t>
  </si>
  <si>
    <t>Biology, Chemistry and Physics GPA</t>
  </si>
  <si>
    <t>GPA Earned</t>
  </si>
  <si>
    <t>Motivation and enthusiasm for the profession.</t>
  </si>
  <si>
    <t>Evidence of overcoming some difficulty (grit/perseverance); Kira assessment</t>
  </si>
  <si>
    <t>Rigor of Biology preparation</t>
  </si>
  <si>
    <t>Shadowing, Employment hours</t>
  </si>
  <si>
    <t>Essays</t>
  </si>
  <si>
    <t>Time management / interpersonal communication / justice &amp; oral health equity / excellence &amp; resiliency</t>
  </si>
  <si>
    <t>Leadership experiences</t>
  </si>
  <si>
    <t>Persistence &amp; Dedication</t>
  </si>
  <si>
    <t>life experiences, dental shadowing, and verbal and written communication</t>
  </si>
  <si>
    <t>Portfolio</t>
  </si>
  <si>
    <r>
      <t>Source: American Dental Association, Health Policy Institute,</t>
    </r>
    <r>
      <rPr>
        <i/>
        <sz val="9"/>
        <color theme="1"/>
        <rFont val="Arial"/>
        <family val="2"/>
      </rPr>
      <t xml:space="preserve"> Commission on Dental Accreditation 2023-24 Survey of Dental Education (United States Group II, Question 9).</t>
    </r>
  </si>
  <si>
    <t>Transfer students admitted in 2023-24:</t>
  </si>
  <si>
    <r>
      <t xml:space="preserve">Source: American Dental Association, Health Policy Institute, </t>
    </r>
    <r>
      <rPr>
        <i/>
        <sz val="9"/>
        <color theme="1"/>
        <rFont val="Arial"/>
        <family val="2"/>
      </rPr>
      <t>Commission on Dental Accreditation 2023-24 Surveys of Dental Education (United States Group II, Question 4a-b, Canada Group II, Question 9a-b).</t>
    </r>
  </si>
  <si>
    <t>Admitted International Dental School Graduates 
in 2023-24?</t>
  </si>
  <si>
    <t>Number of International Dental School Graduates Admitted with 
Advanced Standing 
in 2023-24</t>
  </si>
  <si>
    <t>N/AV=Not available</t>
  </si>
  <si>
    <r>
      <t xml:space="preserve">Source: American Dental Association, Health Policy Institute, </t>
    </r>
    <r>
      <rPr>
        <i/>
        <sz val="9"/>
        <color theme="1"/>
        <rFont val="Arial"/>
        <family val="2"/>
      </rPr>
      <t>Commission on Dental Accreditation 2023-24 Surveys of Dental Education (United States Group II, Question 5a-c, Canada Group II, Question 10a-c).</t>
    </r>
  </si>
  <si>
    <r>
      <t xml:space="preserve">Source: American Dental Association, Health Policy Institute, </t>
    </r>
    <r>
      <rPr>
        <i/>
        <sz val="9"/>
        <color theme="1"/>
        <rFont val="Arial"/>
        <family val="2"/>
      </rPr>
      <t>Commission on Dental Accreditation 2023-24 Surveys of Dental Education (United States Group II, Question 6, Canada Group II, Question 11).</t>
    </r>
  </si>
  <si>
    <t>Q5. Individual advanced standing students may be admitted to the program on a case-by-case basis if space becomes available in the class.</t>
  </si>
  <si>
    <t>we did have a DDS/PHD student a couple years ago, but the PhD was on campus in the College of Graduate Health Sciences</t>
  </si>
  <si>
    <t>The 10 advanced standing students will not enroll until January 2024. They are thus not included in the second-year class statistics in this survey.</t>
  </si>
  <si>
    <t>biology, physics, pharmacy</t>
  </si>
  <si>
    <r>
      <t>Source: American Dental Association, Health Policy Institute,</t>
    </r>
    <r>
      <rPr>
        <i/>
        <sz val="9"/>
        <rFont val="Arial"/>
        <family val="2"/>
      </rPr>
      <t xml:space="preserve"> Commission on Dental Accreditation 2023-24 Survey of Dental Education (United States Group I, Questions 12 and 14, Canada Group I, Questions 9 and 11).</t>
    </r>
  </si>
  <si>
    <r>
      <t xml:space="preserve">Source: American Dental Association, Health Policy Institute, </t>
    </r>
    <r>
      <rPr>
        <i/>
        <sz val="9"/>
        <rFont val="Arial"/>
        <family val="2"/>
      </rPr>
      <t>Commission on Dental Accreditation 2023-24 Survey of Dental Education (United States Group I, Questions 12 and 14, Canada Group I, Questions 9 and 11).</t>
    </r>
  </si>
  <si>
    <t>Certificate in Public Health Core Concepts</t>
  </si>
  <si>
    <t>Post-Graduate Certificate in Precision Medicine</t>
  </si>
  <si>
    <t>M.A. Bioethics</t>
  </si>
  <si>
    <t>Certificate in Business Fundamentals</t>
  </si>
  <si>
    <t>MPH Certificate with a Dental Emphasis</t>
  </si>
  <si>
    <t>Certificate in Public Health</t>
  </si>
  <si>
    <t>MA in Science and Dental Education</t>
  </si>
  <si>
    <t>MHEA Program</t>
  </si>
  <si>
    <t>Certificate in Public Health Foundations and Practice</t>
  </si>
  <si>
    <t>Graduate business minor in health sciences</t>
  </si>
  <si>
    <t>JD, MBE, ML, MEd, MTR</t>
  </si>
  <si>
    <t>Our students can enroll in an MPH program at the University. The Dental School offers a certificate in dental public health.</t>
  </si>
  <si>
    <t>Certificate of Public Health</t>
  </si>
  <si>
    <t>B.Sc.Dent</t>
  </si>
  <si>
    <t>B.Sc., M.B.A.</t>
  </si>
  <si>
    <t>BS degree.</t>
  </si>
  <si>
    <t>Other Degrees for United States Dental Schools Offering Combined Degree Programs, 2023-24</t>
  </si>
  <si>
    <r>
      <t>Figure 5: Average Pre-Dental GPA of First-Year United States Dental Students, 2013-14 to 2023-24</t>
    </r>
    <r>
      <rPr>
        <b/>
        <vertAlign val="superscript"/>
        <sz val="11"/>
        <color theme="1"/>
        <rFont val="Arial"/>
        <family val="2"/>
      </rPr>
      <t>1</t>
    </r>
  </si>
  <si>
    <r>
      <t>Table 17: Average DAT</t>
    </r>
    <r>
      <rPr>
        <b/>
        <vertAlign val="superscript"/>
        <sz val="11"/>
        <color rgb="FF000000"/>
        <rFont val="Arial"/>
        <family val="2"/>
      </rPr>
      <t>1</t>
    </r>
    <r>
      <rPr>
        <b/>
        <sz val="11"/>
        <color rgb="FF000000"/>
        <rFont val="Arial"/>
        <family val="2"/>
      </rPr>
      <t xml:space="preserve"> Scores and Pre-Dental GPA of First-Year Students at CODA-accredited Dental Schools, 2023-24</t>
    </r>
  </si>
  <si>
    <r>
      <t xml:space="preserve">Source: American Dental Association, Health Policy Institute, </t>
    </r>
    <r>
      <rPr>
        <i/>
        <sz val="9"/>
        <color theme="1"/>
        <rFont val="Arial"/>
        <family val="2"/>
      </rPr>
      <t>Commission on Dental Accreditation 2023-24 Survey of Dental Education (United States Group II, Questions 15 and 16.)</t>
    </r>
  </si>
  <si>
    <r>
      <t>Figure 4: Average DAT Scores of First-Year United States Dental Students, 2013-14 to 2023-24</t>
    </r>
    <r>
      <rPr>
        <b/>
        <vertAlign val="superscript"/>
        <sz val="11"/>
        <color theme="1"/>
        <rFont val="Arial"/>
        <family val="2"/>
      </rPr>
      <t>1</t>
    </r>
  </si>
  <si>
    <r>
      <t xml:space="preserve">Source: American Dental Association, Health Policy Institute, </t>
    </r>
    <r>
      <rPr>
        <i/>
        <sz val="9"/>
        <color theme="1"/>
        <rFont val="Arial"/>
        <family val="2"/>
      </rPr>
      <t>Commission on Dental Accreditation 2023-24 Survey of Dental Education (United States Group II, Question 12.)</t>
    </r>
  </si>
  <si>
    <t>Definite</t>
  </si>
  <si>
    <t>Indefinite</t>
  </si>
  <si>
    <t>Leave of Absence</t>
  </si>
  <si>
    <r>
      <t>Source: American Dental Association, Health Policy Institute,</t>
    </r>
    <r>
      <rPr>
        <i/>
        <sz val="9"/>
        <color theme="1"/>
        <rFont val="Arial"/>
        <family val="2"/>
      </rPr>
      <t xml:space="preserve"> Commission on Dental Accreditation 2023-24 Survey of Dental Education (United States Group II, Question 27).</t>
    </r>
  </si>
  <si>
    <t>Table 20: United States Dental School First-Year Enrollment and Attrition by Class, 2022-23</t>
  </si>
  <si>
    <t>Withdrawals/Dismissals for Academic Reasons</t>
  </si>
  <si>
    <t>Withdrawals/Dismissals for Non-Academic Reasons</t>
  </si>
  <si>
    <t>Number</t>
  </si>
  <si>
    <t>Percentage of  Class Attrition</t>
  </si>
  <si>
    <t>Percentage of Class Attrition</t>
  </si>
  <si>
    <t>Table 19: United States Dental School First-Year Enrollment and Attrition by Class, 2012-13 to 2022-23</t>
  </si>
  <si>
    <t>1st Year Attrition</t>
  </si>
  <si>
    <t>1st Year Reason for Attrition (%)</t>
  </si>
  <si>
    <t>Attrition by Academic Year (%)</t>
  </si>
  <si>
    <t>Academic Withdrawal/ Dismissal</t>
  </si>
  <si>
    <t>Non-academic Withdrawal/ Dismissal</t>
  </si>
  <si>
    <r>
      <t>Leave of Absence</t>
    </r>
    <r>
      <rPr>
        <b/>
        <vertAlign val="superscript"/>
        <sz val="10"/>
        <color rgb="FFFFFFFF"/>
        <rFont val="Arial"/>
        <family val="2"/>
      </rPr>
      <t>1</t>
    </r>
  </si>
  <si>
    <t>Total Attrition (%)</t>
  </si>
  <si>
    <r>
      <rPr>
        <vertAlign val="superscript"/>
        <sz val="9"/>
        <rFont val="Arial"/>
        <family val="2"/>
      </rPr>
      <t>1</t>
    </r>
    <r>
      <rPr>
        <sz val="9"/>
        <rFont val="Arial"/>
        <family val="2"/>
      </rPr>
      <t xml:space="preserve"> "Leave of Absence" was first added as a separate category in the survey in 2022-23 for the 2021-22 academic year. In previous years, leaves of absence were reported with withdrawals/dismissals.</t>
    </r>
  </si>
  <si>
    <t>Figure 6: United States Dental School First-Year Enrollment and Withdrawals/Dismissals/Leaves of Absence, 1975-76 to 2022-23</t>
  </si>
  <si>
    <r>
      <rPr>
        <vertAlign val="superscript"/>
        <sz val="9"/>
        <color theme="1"/>
        <rFont val="Arial"/>
        <family val="2"/>
      </rPr>
      <t xml:space="preserve">1 </t>
    </r>
    <r>
      <rPr>
        <sz val="9"/>
        <color theme="1"/>
        <rFont val="Arial"/>
        <family val="2"/>
      </rPr>
      <t>Beginning in 2021-22, withdrawals include leaves of absence (definite and indefinite).</t>
    </r>
  </si>
  <si>
    <r>
      <t>Figure 7: Reason for United States Dental School First Year Student Withdrawals, 1995-96 to 2022-23</t>
    </r>
    <r>
      <rPr>
        <b/>
        <vertAlign val="superscript"/>
        <sz val="11"/>
        <color theme="1"/>
        <rFont val="Arial"/>
        <family val="2"/>
      </rPr>
      <t>1</t>
    </r>
  </si>
  <si>
    <r>
      <rPr>
        <vertAlign val="superscript"/>
        <sz val="9"/>
        <rFont val="Arial"/>
        <family val="2"/>
      </rPr>
      <t>2</t>
    </r>
    <r>
      <rPr>
        <sz val="9"/>
        <rFont val="Arial"/>
        <family val="2"/>
      </rPr>
      <t xml:space="preserve"> DAT scores are based on a 30-point standard scale.</t>
    </r>
  </si>
  <si>
    <r>
      <rPr>
        <vertAlign val="superscript"/>
        <sz val="9"/>
        <rFont val="Arial"/>
        <family val="2"/>
      </rPr>
      <t>4</t>
    </r>
    <r>
      <rPr>
        <sz val="9"/>
        <rFont val="Arial"/>
        <family val="2"/>
      </rPr>
      <t xml:space="preserve">  The mean DAT scores and GPA in this line weight the average of each individual dental school equally and consider only non-zero and non-missing entries. As the number of first-year students varies by dental school, the United States mean DAT scores and GPA shown in Table 17 are weighted figures, and do not represent the true average of all first-year students.</t>
    </r>
  </si>
  <si>
    <r>
      <t xml:space="preserve">1 </t>
    </r>
    <r>
      <rPr>
        <sz val="9"/>
        <rFont val="Arial"/>
        <family val="2"/>
      </rPr>
      <t>Number of individuals whose credentials were complete and examined by an admissions committee, and were considered for admission to the first year class. This figure represents the total number of applications examined by all dental schools, and counts applicants more than once if they applied to multiple programs.</t>
    </r>
  </si>
  <si>
    <r>
      <t>N/AV</t>
    </r>
    <r>
      <rPr>
        <vertAlign val="superscript"/>
        <sz val="11"/>
        <color rgb="FF000000"/>
        <rFont val="Arial"/>
        <family val="2"/>
      </rPr>
      <t>2</t>
    </r>
  </si>
  <si>
    <r>
      <rPr>
        <vertAlign val="superscript"/>
        <sz val="9"/>
        <rFont val="Arial"/>
        <family val="2"/>
      </rPr>
      <t xml:space="preserve">2 </t>
    </r>
    <r>
      <rPr>
        <sz val="9"/>
        <rFont val="Arial"/>
        <family val="2"/>
      </rPr>
      <t>N/AV = Not available.</t>
    </r>
  </si>
  <si>
    <r>
      <t>Examined by Review Committee</t>
    </r>
    <r>
      <rPr>
        <b/>
        <vertAlign val="superscript"/>
        <sz val="10"/>
        <color rgb="FFFFFFFF"/>
        <rFont val="Arial"/>
        <family val="2"/>
      </rPr>
      <t>1</t>
    </r>
  </si>
  <si>
    <t>All CODA-accredited schools were required to complete the survey in order to maintain accreditation by CODA, which is nationally recognized as the sole agency to accredit dental and dental-related education programs conducted at the post-secondary level. Highpoint University Workman School of Dental Medicine and Ponce Health Science University School of Dental Medicine will matriculate their first predoctoral dental classes in the 2024-25 academic year. As there was no enrollment for these dental schools in 2023-24, neither is included in this report. For more information on CODA, please visit coda.ada.org.</t>
  </si>
  <si>
    <t>Originally published November 2024; revised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</si>
</sst>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0_);_(* \(#,##0.0\);_(* &quot;-&quot;??_);_(@_)"/>
    <numFmt numFmtId="167" formatCode="0.0"/>
    <numFmt numFmtId="168" formatCode="0.0%"/>
    <numFmt numFmtId="169" formatCode="#,##0.0"/>
  </numFmts>
  <fonts count="80" x14ac:knownFonts="1">
    <font>
      <sz val="10"/>
      <color theme="1"/>
      <name val="Arial"/>
      <family val="2"/>
    </font>
    <font>
      <sz val="10"/>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color rgb="FF003399"/>
      <name val="Arial"/>
      <family val="2"/>
    </font>
    <font>
      <b/>
      <sz val="11"/>
      <color rgb="FF000000"/>
      <name val="Arial"/>
      <family val="2"/>
    </font>
    <font>
      <b/>
      <sz val="10"/>
      <color rgb="FFFFFFFF"/>
      <name val="Arial"/>
      <family val="2"/>
    </font>
    <font>
      <sz val="10"/>
      <color rgb="FF000000"/>
      <name val="Arial"/>
      <family val="2"/>
    </font>
    <font>
      <b/>
      <sz val="10"/>
      <color rgb="FF000000"/>
      <name val="Arial"/>
      <family val="2"/>
    </font>
    <font>
      <sz val="9"/>
      <color rgb="FF003399"/>
      <name val="Arial"/>
      <family val="2"/>
    </font>
    <font>
      <sz val="11"/>
      <color rgb="FF003399"/>
      <name val="Arial"/>
      <family val="2"/>
    </font>
    <font>
      <b/>
      <sz val="11"/>
      <color rgb="FFFFFFFF"/>
      <name val="Arial"/>
      <family val="2"/>
    </font>
    <font>
      <sz val="11"/>
      <color rgb="FF000000"/>
      <name val="Arial"/>
      <family val="2"/>
    </font>
    <font>
      <sz val="9"/>
      <color theme="1"/>
      <name val="Arial"/>
      <family val="2"/>
    </font>
    <font>
      <vertAlign val="superscript"/>
      <sz val="9"/>
      <color theme="1"/>
      <name val="Arial"/>
      <family val="2"/>
    </font>
    <font>
      <i/>
      <sz val="9"/>
      <color theme="1"/>
      <name val="Arial"/>
      <family val="2"/>
    </font>
    <font>
      <vertAlign val="superscript"/>
      <sz val="11"/>
      <color rgb="FF000000"/>
      <name val="Arial"/>
      <family val="2"/>
    </font>
    <font>
      <sz val="10"/>
      <name val="Arial"/>
      <family val="2"/>
    </font>
    <font>
      <u/>
      <sz val="11"/>
      <color rgb="FF0563C1"/>
      <name val="Arial"/>
      <family val="2"/>
    </font>
    <font>
      <u/>
      <sz val="11"/>
      <color theme="10"/>
      <name val="Arial"/>
      <family val="2"/>
    </font>
    <font>
      <b/>
      <sz val="11"/>
      <name val="Arial"/>
      <family val="2"/>
    </font>
    <font>
      <b/>
      <sz val="11"/>
      <color theme="1"/>
      <name val="Arial"/>
      <family val="2"/>
    </font>
    <font>
      <sz val="11"/>
      <color theme="1"/>
      <name val="Arial"/>
      <family val="2"/>
    </font>
    <font>
      <b/>
      <u/>
      <sz val="11"/>
      <color rgb="FFFFFFFF"/>
      <name val="Arial"/>
      <family val="2"/>
    </font>
    <font>
      <sz val="9"/>
      <name val="Arial"/>
      <family val="2"/>
    </font>
    <font>
      <vertAlign val="superscript"/>
      <sz val="9"/>
      <name val="Arial"/>
      <family val="2"/>
    </font>
    <font>
      <i/>
      <sz val="9"/>
      <name val="Arial"/>
      <family val="2"/>
    </font>
    <font>
      <b/>
      <sz val="10"/>
      <color rgb="FF003399"/>
      <name val="Arial"/>
      <family val="2"/>
    </font>
    <font>
      <sz val="11"/>
      <name val="Arial"/>
      <family val="2"/>
    </font>
    <font>
      <b/>
      <sz val="11"/>
      <color theme="0"/>
      <name val="Arial"/>
      <family val="2"/>
    </font>
    <font>
      <sz val="11"/>
      <color theme="0"/>
      <name val="Arial"/>
      <family val="2"/>
    </font>
    <font>
      <b/>
      <vertAlign val="superscript"/>
      <sz val="10"/>
      <color rgb="FFFFFFFF"/>
      <name val="Arial"/>
      <family val="2"/>
    </font>
    <font>
      <b/>
      <sz val="9"/>
      <color rgb="FFFFFFFF"/>
      <name val="Arial"/>
      <family val="2"/>
    </font>
    <font>
      <b/>
      <vertAlign val="superscript"/>
      <sz val="11"/>
      <color rgb="FFFFFFFF"/>
      <name val="Arial"/>
      <family val="2"/>
    </font>
    <font>
      <b/>
      <vertAlign val="superscript"/>
      <sz val="11"/>
      <color rgb="FF000000"/>
      <name val="Arial"/>
      <family val="2"/>
    </font>
    <font>
      <sz val="9"/>
      <color rgb="FF000000"/>
      <name val="Arial"/>
      <family val="2"/>
    </font>
    <font>
      <sz val="8"/>
      <color theme="1"/>
      <name val="Arial"/>
      <family val="2"/>
    </font>
    <font>
      <b/>
      <vertAlign val="superscript"/>
      <sz val="11"/>
      <color theme="1"/>
      <name val="Arial"/>
      <family val="2"/>
    </font>
    <font>
      <sz val="6"/>
      <name val="Arial"/>
      <family val="2"/>
    </font>
    <font>
      <b/>
      <u/>
      <vertAlign val="superscript"/>
      <sz val="11"/>
      <color rgb="FFFFFFFF"/>
      <name val="Arial"/>
      <family val="2"/>
    </font>
    <font>
      <b/>
      <sz val="12"/>
      <color theme="0"/>
      <name val="Arial"/>
      <family val="2"/>
    </font>
    <font>
      <i/>
      <sz val="11"/>
      <color rgb="FF000000"/>
      <name val="Arial"/>
      <family val="2"/>
    </font>
    <font>
      <i/>
      <sz val="10"/>
      <color theme="1"/>
      <name val="Arial"/>
      <family val="2"/>
    </font>
    <font>
      <i/>
      <sz val="11"/>
      <color theme="1"/>
      <name val="Arial"/>
      <family val="2"/>
    </font>
    <font>
      <sz val="9"/>
      <color rgb="FF330000"/>
      <name val="Arial"/>
      <family val="2"/>
    </font>
    <font>
      <b/>
      <sz val="11"/>
      <color rgb="FFFF0000"/>
      <name val="Arial"/>
      <family val="2"/>
    </font>
    <font>
      <vertAlign val="superscript"/>
      <sz val="9"/>
      <color rgb="FF000000"/>
      <name val="Arial"/>
      <family val="2"/>
    </font>
    <font>
      <b/>
      <sz val="10"/>
      <color rgb="FF0070C0"/>
      <name val="Arial"/>
      <family val="2"/>
    </font>
    <font>
      <b/>
      <sz val="10"/>
      <color rgb="FF00B050"/>
      <name val="Arial"/>
      <family val="2"/>
    </font>
    <font>
      <u/>
      <sz val="11"/>
      <color theme="11"/>
      <name val="Arial"/>
      <family val="2"/>
    </font>
    <font>
      <sz val="8"/>
      <name val="Arial"/>
      <family val="2"/>
    </font>
    <font>
      <b/>
      <sz val="9"/>
      <color rgb="FF000000"/>
      <name val="Arial"/>
      <family val="2"/>
    </font>
    <font>
      <b/>
      <u/>
      <sz val="11"/>
      <color theme="10"/>
      <name val="Arial"/>
      <family val="2"/>
    </font>
    <font>
      <sz val="10"/>
      <color theme="1"/>
      <name val="Symbol"/>
      <family val="1"/>
      <charset val="2"/>
    </font>
    <font>
      <sz val="10"/>
      <color rgb="FFFF0000"/>
      <name val="Symbol"/>
      <family val="1"/>
      <charset val="2"/>
    </font>
    <font>
      <sz val="10"/>
      <color rgb="FF330000"/>
      <name val="Arial"/>
      <family val="2"/>
    </font>
    <font>
      <sz val="11"/>
      <color rgb="FFFF0000"/>
      <name val="Arial"/>
      <family val="2"/>
    </font>
    <font>
      <b/>
      <i/>
      <sz val="11"/>
      <color rgb="FFFFFFFF"/>
      <name val="Arial"/>
      <family val="2"/>
    </font>
    <font>
      <b/>
      <i/>
      <sz val="11"/>
      <color rgb="FF000000"/>
      <name val="Arial"/>
      <family val="2"/>
    </font>
    <font>
      <b/>
      <sz val="11"/>
      <color rgb="FF003399"/>
      <name val="Arial"/>
      <family val="2"/>
    </font>
    <font>
      <b/>
      <i/>
      <sz val="10"/>
      <color rgb="FF000000"/>
      <name val="Arial"/>
      <family val="2"/>
    </font>
    <font>
      <b/>
      <i/>
      <sz val="11"/>
      <color rgb="FF003399"/>
      <name val="Arial"/>
      <family val="2"/>
    </font>
    <font>
      <b/>
      <sz val="8.5"/>
      <color rgb="FFFFFFFF"/>
      <name val="Arial"/>
      <family val="2"/>
    </font>
    <font>
      <b/>
      <vertAlign val="superscript"/>
      <sz val="8.5"/>
      <color rgb="FFFFFFFF"/>
      <name val="Arial"/>
      <family val="2"/>
    </font>
    <font>
      <b/>
      <sz val="10"/>
      <color theme="1"/>
      <name val="Symbol"/>
      <family val="1"/>
      <charset val="2"/>
    </font>
    <font>
      <b/>
      <sz val="14"/>
      <color theme="1"/>
      <name val="Arial"/>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4F81BD"/>
        <bgColor indexed="64"/>
      </patternFill>
    </fill>
    <fill>
      <patternFill patternType="solid">
        <fgColor rgb="FFD9D9D9"/>
        <bgColor indexed="64"/>
      </patternFill>
    </fill>
    <fill>
      <patternFill patternType="solid">
        <fgColor theme="2" tint="-0.249977111117893"/>
        <bgColor indexed="64"/>
      </patternFill>
    </fill>
    <fill>
      <patternFill patternType="solid">
        <fgColor theme="0"/>
        <bgColor indexed="64"/>
      </patternFill>
    </fill>
    <fill>
      <patternFill patternType="solid">
        <fgColor indexed="65"/>
        <bgColor indexed="64"/>
      </patternFill>
    </fill>
    <fill>
      <patternFill patternType="solid">
        <fgColor rgb="FF7F7770"/>
        <bgColor indexed="64"/>
      </patternFill>
    </fill>
    <fill>
      <patternFill patternType="solid">
        <fgColor rgb="FFAEAAAA"/>
        <bgColor indexed="64"/>
      </patternFill>
    </fill>
    <fill>
      <patternFill patternType="solid">
        <fgColor rgb="FFFFFF00"/>
        <bgColor indexed="64"/>
      </patternFill>
    </fill>
    <fill>
      <patternFill patternType="solid">
        <fgColor theme="1"/>
        <bgColor indexed="64"/>
      </patternFill>
    </fill>
    <fill>
      <patternFill patternType="solid">
        <fgColor theme="4" tint="-0.249977111117893"/>
        <bgColor indexed="64"/>
      </patternFill>
    </fill>
    <fill>
      <patternFill patternType="solid">
        <fgColor rgb="FFFAFBFE"/>
        <bgColor indexed="64"/>
      </patternFill>
    </fill>
    <fill>
      <patternFill patternType="solid">
        <fgColor theme="0" tint="-0.14999847407452621"/>
        <bgColor indexed="64"/>
      </patternFill>
    </fill>
    <fill>
      <patternFill patternType="solid">
        <fgColor rgb="FFFFFFFF"/>
        <bgColor rgb="FF000000"/>
      </patternFill>
    </fill>
  </fills>
  <borders count="10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2"/>
      </left>
      <right style="thin">
        <color theme="2"/>
      </right>
      <top/>
      <bottom/>
      <diagonal/>
    </border>
    <border>
      <left style="thin">
        <color theme="2"/>
      </left>
      <right style="thick">
        <color theme="2"/>
      </right>
      <top/>
      <bottom/>
      <diagonal/>
    </border>
    <border>
      <left style="thick">
        <color theme="2"/>
      </left>
      <right/>
      <top/>
      <bottom/>
      <diagonal/>
    </border>
    <border>
      <left/>
      <right style="thick">
        <color theme="2"/>
      </right>
      <top/>
      <bottom/>
      <diagonal/>
    </border>
    <border>
      <left style="thin">
        <color theme="2"/>
      </left>
      <right/>
      <top/>
      <bottom/>
      <diagonal/>
    </border>
    <border>
      <left style="thin">
        <color theme="2"/>
      </left>
      <right style="thin">
        <color theme="2"/>
      </right>
      <top/>
      <bottom/>
      <diagonal/>
    </border>
    <border>
      <left style="medium">
        <color theme="0" tint="-4.9989318521683403E-2"/>
      </left>
      <right style="medium">
        <color theme="0" tint="-4.9989318521683403E-2"/>
      </right>
      <top/>
      <bottom/>
      <diagonal/>
    </border>
    <border>
      <left style="medium">
        <color theme="0" tint="-4.9989318521683403E-2"/>
      </left>
      <right style="thick">
        <color theme="0" tint="-4.9989318521683403E-2"/>
      </right>
      <top/>
      <bottom/>
      <diagonal/>
    </border>
    <border>
      <left style="thick">
        <color theme="0" tint="-4.9989318521683403E-2"/>
      </left>
      <right/>
      <top/>
      <bottom/>
      <diagonal/>
    </border>
    <border>
      <left style="medium">
        <color theme="0" tint="-4.9989318521683403E-2"/>
      </left>
      <right/>
      <top/>
      <bottom/>
      <diagonal/>
    </border>
    <border>
      <left/>
      <right style="thick">
        <color theme="0" tint="-4.9989318521683403E-2"/>
      </right>
      <top/>
      <bottom/>
      <diagonal/>
    </border>
    <border>
      <left style="thick">
        <color theme="2"/>
      </left>
      <right style="thick">
        <color theme="2"/>
      </right>
      <top/>
      <bottom/>
      <diagonal/>
    </border>
    <border>
      <left style="medium">
        <color theme="2"/>
      </left>
      <right style="medium">
        <color theme="2"/>
      </right>
      <top/>
      <bottom/>
      <diagonal/>
    </border>
    <border>
      <left style="thick">
        <color theme="0" tint="-4.9989318521683403E-2"/>
      </left>
      <right style="thin">
        <color theme="0" tint="-4.9989318521683403E-2"/>
      </right>
      <top/>
      <bottom/>
      <diagonal/>
    </border>
    <border>
      <left style="thin">
        <color theme="0" tint="-4.9989318521683403E-2"/>
      </left>
      <right style="thin">
        <color theme="0" tint="-4.9989318521683403E-2"/>
      </right>
      <top/>
      <bottom/>
      <diagonal/>
    </border>
    <border>
      <left style="thin">
        <color theme="0" tint="-4.9989318521683403E-2"/>
      </left>
      <right style="thick">
        <color theme="0" tint="-4.9989318521683403E-2"/>
      </right>
      <top/>
      <bottom/>
      <diagonal/>
    </border>
    <border>
      <left/>
      <right/>
      <top/>
      <bottom style="thick">
        <color theme="2" tint="-0.499984740745262"/>
      </bottom>
      <diagonal/>
    </border>
    <border>
      <left style="thick">
        <color theme="0" tint="-4.9989318521683403E-2"/>
      </left>
      <right style="dashed">
        <color theme="0" tint="-4.9989318521683403E-2"/>
      </right>
      <top/>
      <bottom/>
      <diagonal/>
    </border>
    <border>
      <left style="dashed">
        <color theme="0" tint="-4.9989318521683403E-2"/>
      </left>
      <right style="dashed">
        <color theme="0" tint="-4.9989318521683403E-2"/>
      </right>
      <top/>
      <bottom/>
      <diagonal/>
    </border>
    <border>
      <left style="dashed">
        <color theme="0" tint="-4.9989318521683403E-2"/>
      </left>
      <right style="thick">
        <color theme="0" tint="-4.9989318521683403E-2"/>
      </right>
      <top/>
      <bottom/>
      <diagonal/>
    </border>
    <border>
      <left style="medium">
        <color theme="2"/>
      </left>
      <right style="medium">
        <color theme="2"/>
      </right>
      <top/>
      <bottom style="medium">
        <color theme="2"/>
      </bottom>
      <diagonal/>
    </border>
    <border>
      <left style="medium">
        <color theme="2"/>
      </left>
      <right/>
      <top style="medium">
        <color theme="2"/>
      </top>
      <bottom/>
      <diagonal/>
    </border>
    <border>
      <left/>
      <right/>
      <top style="medium">
        <color theme="2"/>
      </top>
      <bottom/>
      <diagonal/>
    </border>
    <border>
      <left/>
      <right style="medium">
        <color theme="2"/>
      </right>
      <top style="medium">
        <color theme="2"/>
      </top>
      <bottom/>
      <diagonal/>
    </border>
    <border>
      <left/>
      <right/>
      <top/>
      <bottom style="thick">
        <color theme="2"/>
      </bottom>
      <diagonal/>
    </border>
    <border>
      <left style="thick">
        <color theme="2"/>
      </left>
      <right style="thin">
        <color theme="2"/>
      </right>
      <top/>
      <bottom style="thick">
        <color theme="2"/>
      </bottom>
      <diagonal/>
    </border>
    <border>
      <left style="thin">
        <color theme="2"/>
      </left>
      <right style="thin">
        <color theme="2"/>
      </right>
      <top/>
      <bottom style="thick">
        <color theme="2"/>
      </bottom>
      <diagonal/>
    </border>
    <border>
      <left style="thin">
        <color theme="2"/>
      </left>
      <right style="thick">
        <color theme="2"/>
      </right>
      <top/>
      <bottom style="thick">
        <color theme="2"/>
      </bottom>
      <diagonal/>
    </border>
    <border>
      <left/>
      <right/>
      <top style="thick">
        <color theme="2"/>
      </top>
      <bottom/>
      <diagonal/>
    </border>
    <border>
      <left style="thick">
        <color theme="2"/>
      </left>
      <right style="thick">
        <color theme="2"/>
      </right>
      <top/>
      <bottom style="thick">
        <color theme="2"/>
      </bottom>
      <diagonal/>
    </border>
    <border>
      <left style="thick">
        <color theme="2"/>
      </left>
      <right/>
      <top/>
      <bottom style="thick">
        <color theme="2"/>
      </bottom>
      <diagonal/>
    </border>
    <border>
      <left style="dashed">
        <color theme="0" tint="-4.9989318521683403E-2"/>
      </left>
      <right style="thin">
        <color theme="2"/>
      </right>
      <top/>
      <bottom/>
      <diagonal/>
    </border>
    <border>
      <left style="thick">
        <color theme="2"/>
      </left>
      <right style="dashed">
        <color theme="0" tint="-4.9989318521683403E-2"/>
      </right>
      <top/>
      <bottom/>
      <diagonal/>
    </border>
    <border>
      <left style="thin">
        <color theme="0" tint="-4.9989318521683403E-2"/>
      </left>
      <right/>
      <top/>
      <bottom/>
      <diagonal/>
    </border>
    <border>
      <left style="medium">
        <color rgb="FFC1C1C1"/>
      </left>
      <right/>
      <top style="medium">
        <color rgb="FFC1C1C1"/>
      </top>
      <bottom/>
      <diagonal/>
    </border>
    <border>
      <left/>
      <right/>
      <top style="medium">
        <color rgb="FFC1C1C1"/>
      </top>
      <bottom/>
      <diagonal/>
    </border>
    <border>
      <left style="medium">
        <color rgb="FFC1C1C1"/>
      </left>
      <right/>
      <top/>
      <bottom/>
      <diagonal/>
    </border>
    <border>
      <left style="thin">
        <color theme="2"/>
      </left>
      <right/>
      <top/>
      <bottom style="thick">
        <color theme="2"/>
      </bottom>
      <diagonal/>
    </border>
    <border>
      <left style="medium">
        <color auto="1"/>
      </left>
      <right style="medium">
        <color auto="1"/>
      </right>
      <top style="medium">
        <color auto="1"/>
      </top>
      <bottom/>
      <diagonal/>
    </border>
    <border>
      <left style="medium">
        <color auto="1"/>
      </left>
      <right style="medium">
        <color auto="1"/>
      </right>
      <top/>
      <bottom/>
      <diagonal/>
    </border>
    <border>
      <left/>
      <right/>
      <top/>
      <bottom style="thick">
        <color theme="0" tint="-0.499984740745262"/>
      </bottom>
      <diagonal/>
    </border>
    <border>
      <left/>
      <right style="thin">
        <color theme="2"/>
      </right>
      <top/>
      <bottom/>
      <diagonal/>
    </border>
    <border>
      <left style="thick">
        <color theme="0" tint="-4.9989318521683403E-2"/>
      </left>
      <right style="thick">
        <color theme="0" tint="-4.9989318521683403E-2"/>
      </right>
      <top/>
      <bottom/>
      <diagonal/>
    </border>
    <border>
      <left style="thick">
        <color theme="0" tint="-4.9989318521683403E-2"/>
      </left>
      <right style="thick">
        <color theme="0" tint="-4.9989318521683403E-2"/>
      </right>
      <top/>
      <bottom style="thick">
        <color theme="2" tint="-0.499984740745262"/>
      </bottom>
      <diagonal/>
    </border>
    <border>
      <left style="thick">
        <color theme="0" tint="-4.9989318521683403E-2"/>
      </left>
      <right/>
      <top/>
      <bottom style="thick">
        <color theme="2" tint="-0.499984740745262"/>
      </bottom>
      <diagonal/>
    </border>
    <border>
      <left style="thick">
        <color theme="2"/>
      </left>
      <right style="thick">
        <color theme="0" tint="-4.9989318521683403E-2"/>
      </right>
      <top/>
      <bottom/>
      <diagonal/>
    </border>
    <border>
      <left style="thick">
        <color theme="2"/>
      </left>
      <right style="thick">
        <color theme="0" tint="-4.9989318521683403E-2"/>
      </right>
      <top/>
      <bottom style="thick">
        <color theme="2"/>
      </bottom>
      <diagonal/>
    </border>
    <border>
      <left style="thick">
        <color theme="0" tint="-4.9989318521683403E-2"/>
      </left>
      <right style="thin">
        <color theme="2"/>
      </right>
      <top/>
      <bottom/>
      <diagonal/>
    </border>
    <border>
      <left style="thick">
        <color theme="0" tint="-4.9989318521683403E-2"/>
      </left>
      <right style="thin">
        <color theme="2"/>
      </right>
      <top/>
      <bottom style="thick">
        <color theme="2"/>
      </bottom>
      <diagonal/>
    </border>
    <border>
      <left/>
      <right style="medium">
        <color theme="0" tint="-4.9989318521683403E-2"/>
      </right>
      <top/>
      <bottom/>
      <diagonal/>
    </border>
    <border>
      <left/>
      <right/>
      <top/>
      <bottom style="thick">
        <color theme="0" tint="-0.14996795556505021"/>
      </bottom>
      <diagonal/>
    </border>
    <border>
      <left style="thick">
        <color theme="2"/>
      </left>
      <right style="thick">
        <color theme="2"/>
      </right>
      <top/>
      <bottom style="thick">
        <color theme="0" tint="-0.14996795556505021"/>
      </bottom>
      <diagonal/>
    </border>
    <border>
      <left style="thick">
        <color theme="2"/>
      </left>
      <right style="thin">
        <color theme="2"/>
      </right>
      <top/>
      <bottom style="thick">
        <color theme="0" tint="-0.14996795556505021"/>
      </bottom>
      <diagonal/>
    </border>
    <border>
      <left style="thin">
        <color theme="2"/>
      </left>
      <right style="thin">
        <color theme="2"/>
      </right>
      <top/>
      <bottom style="thick">
        <color theme="0" tint="-0.14996795556505021"/>
      </bottom>
      <diagonal/>
    </border>
    <border>
      <left style="thin">
        <color theme="2"/>
      </left>
      <right style="thick">
        <color theme="2"/>
      </right>
      <top/>
      <bottom style="thick">
        <color theme="0" tint="-0.14996795556505021"/>
      </bottom>
      <diagonal/>
    </border>
    <border>
      <left style="thin">
        <color theme="2"/>
      </left>
      <right/>
      <top/>
      <bottom style="thick">
        <color theme="0" tint="-0.14996795556505021"/>
      </bottom>
      <diagonal/>
    </border>
    <border>
      <left style="thick">
        <color theme="2"/>
      </left>
      <right/>
      <top/>
      <bottom style="thick">
        <color theme="0" tint="-0.14996795556505021"/>
      </bottom>
      <diagonal/>
    </border>
    <border>
      <left style="thick">
        <color theme="0" tint="-4.9989318521683403E-2"/>
      </left>
      <right style="medium">
        <color theme="0" tint="-4.9989318521683403E-2"/>
      </right>
      <top style="medium">
        <color theme="0" tint="-4.9989318521683403E-2"/>
      </top>
      <bottom/>
      <diagonal/>
    </border>
    <border>
      <left style="medium">
        <color theme="0" tint="-4.9989318521683403E-2"/>
      </left>
      <right style="medium">
        <color theme="0" tint="-4.9989318521683403E-2"/>
      </right>
      <top style="medium">
        <color theme="0" tint="-4.9989318521683403E-2"/>
      </top>
      <bottom/>
      <diagonal/>
    </border>
    <border>
      <left style="medium">
        <color theme="0" tint="-4.9989318521683403E-2"/>
      </left>
      <right/>
      <top style="medium">
        <color theme="0" tint="-4.9989318521683403E-2"/>
      </top>
      <bottom/>
      <diagonal/>
    </border>
    <border>
      <left/>
      <right/>
      <top style="medium">
        <color theme="0" tint="-4.9989318521683403E-2"/>
      </top>
      <bottom/>
      <diagonal/>
    </border>
    <border>
      <left/>
      <right style="thick">
        <color theme="0" tint="-4.9989318521683403E-2"/>
      </right>
      <top style="medium">
        <color theme="0" tint="-4.9989318521683403E-2"/>
      </top>
      <bottom/>
      <diagonal/>
    </border>
    <border>
      <left style="thick">
        <color theme="0" tint="-4.9989318521683403E-2"/>
      </left>
      <right style="medium">
        <color theme="0" tint="-4.9989318521683403E-2"/>
      </right>
      <top/>
      <bottom/>
      <diagonal/>
    </border>
    <border>
      <left style="thick">
        <color theme="0" tint="-4.9989318521683403E-2"/>
      </left>
      <right/>
      <top/>
      <bottom style="medium">
        <color theme="0" tint="-4.9989318521683403E-2"/>
      </bottom>
      <diagonal/>
    </border>
    <border>
      <left/>
      <right style="medium">
        <color theme="0" tint="-4.9989318521683403E-2"/>
      </right>
      <top/>
      <bottom style="medium">
        <color theme="0" tint="-4.9989318521683403E-2"/>
      </bottom>
      <diagonal/>
    </border>
    <border>
      <left style="medium">
        <color theme="0" tint="-4.9989318521683403E-2"/>
      </left>
      <right style="medium">
        <color theme="0" tint="-4.9989318521683403E-2"/>
      </right>
      <top/>
      <bottom style="medium">
        <color theme="0" tint="-4.9989318521683403E-2"/>
      </bottom>
      <diagonal/>
    </border>
    <border>
      <left style="medium">
        <color theme="0" tint="-4.9989318521683403E-2"/>
      </left>
      <right style="thick">
        <color theme="0" tint="-4.9989318521683403E-2"/>
      </right>
      <top/>
      <bottom style="medium">
        <color theme="0" tint="-4.9989318521683403E-2"/>
      </bottom>
      <diagonal/>
    </border>
    <border>
      <left style="thick">
        <color theme="0" tint="-4.9989318521683403E-2"/>
      </left>
      <right/>
      <top/>
      <bottom style="thick">
        <color theme="0" tint="-0.499984740745262"/>
      </bottom>
      <diagonal/>
    </border>
    <border>
      <left style="thick">
        <color theme="0" tint="-0.14996795556505021"/>
      </left>
      <right/>
      <top/>
      <bottom/>
      <diagonal/>
    </border>
    <border>
      <left/>
      <right style="thick">
        <color theme="2"/>
      </right>
      <top/>
      <bottom style="thick">
        <color theme="2"/>
      </bottom>
      <diagonal/>
    </border>
    <border>
      <left/>
      <right/>
      <top/>
      <bottom style="thick">
        <color theme="0"/>
      </bottom>
      <diagonal/>
    </border>
    <border>
      <left style="medium">
        <color theme="0" tint="-4.9989318521683403E-2"/>
      </left>
      <right style="medium">
        <color theme="0" tint="-4.9989318521683403E-2"/>
      </right>
      <top/>
      <bottom style="thick">
        <color theme="0"/>
      </bottom>
      <diagonal/>
    </border>
    <border>
      <left style="medium">
        <color theme="0" tint="-4.9989318521683403E-2"/>
      </left>
      <right style="thick">
        <color theme="0" tint="-4.9989318521683403E-2"/>
      </right>
      <top/>
      <bottom style="thick">
        <color theme="0"/>
      </bottom>
      <diagonal/>
    </border>
    <border>
      <left/>
      <right/>
      <top/>
      <bottom style="thick">
        <color rgb="FF7F7770"/>
      </bottom>
      <diagonal/>
    </border>
    <border>
      <left style="thick">
        <color theme="2"/>
      </left>
      <right style="thick">
        <color theme="2"/>
      </right>
      <top/>
      <bottom style="thick">
        <color rgb="FF7F7770"/>
      </bottom>
      <diagonal/>
    </border>
    <border>
      <left style="thick">
        <color theme="2"/>
      </left>
      <right style="thin">
        <color theme="2"/>
      </right>
      <top/>
      <bottom style="thick">
        <color rgb="FF7F7770"/>
      </bottom>
      <diagonal/>
    </border>
    <border>
      <left style="thin">
        <color theme="2"/>
      </left>
      <right style="thin">
        <color theme="2"/>
      </right>
      <top/>
      <bottom style="thick">
        <color rgb="FF7F7770"/>
      </bottom>
      <diagonal/>
    </border>
    <border>
      <left style="thin">
        <color theme="2"/>
      </left>
      <right style="thick">
        <color theme="2"/>
      </right>
      <top/>
      <bottom style="thick">
        <color rgb="FF7F7770"/>
      </bottom>
      <diagonal/>
    </border>
    <border>
      <left style="thin">
        <color theme="2"/>
      </left>
      <right/>
      <top/>
      <bottom style="thick">
        <color rgb="FF7F7770"/>
      </bottom>
      <diagonal/>
    </border>
    <border>
      <left style="thick">
        <color theme="2"/>
      </left>
      <right/>
      <top/>
      <bottom style="thick">
        <color rgb="FF7F7770"/>
      </bottom>
      <diagonal/>
    </border>
    <border>
      <left/>
      <right/>
      <top/>
      <bottom style="thick">
        <color theme="6" tint="-0.24994659260841701"/>
      </bottom>
      <diagonal/>
    </border>
    <border>
      <left style="thick">
        <color theme="0" tint="-4.9989318521683403E-2"/>
      </left>
      <right style="thick">
        <color theme="0" tint="-4.9989318521683403E-2"/>
      </right>
      <top/>
      <bottom style="thick">
        <color theme="6" tint="-0.24994659260841701"/>
      </bottom>
      <diagonal/>
    </border>
    <border>
      <left style="thick">
        <color theme="0" tint="-4.9989318521683403E-2"/>
      </left>
      <right/>
      <top/>
      <bottom style="thick">
        <color theme="6" tint="-0.24994659260841701"/>
      </bottom>
      <diagonal/>
    </border>
    <border>
      <left style="thick">
        <color theme="0" tint="-4.9989318521683403E-2"/>
      </left>
      <right style="thick">
        <color theme="2"/>
      </right>
      <top/>
      <bottom/>
      <diagonal/>
    </border>
    <border>
      <left/>
      <right style="thick">
        <color theme="0" tint="-0.14996795556505021"/>
      </right>
      <top/>
      <bottom/>
      <diagonal/>
    </border>
    <border>
      <left/>
      <right/>
      <top style="thick">
        <color theme="2" tint="-0.499984740745262"/>
      </top>
      <bottom/>
      <diagonal/>
    </border>
    <border>
      <left/>
      <right/>
      <top style="thick">
        <color theme="6" tint="-0.24994659260841701"/>
      </top>
      <bottom/>
      <diagonal/>
    </border>
    <border>
      <left style="thin">
        <color theme="0" tint="-4.9989318521683403E-2"/>
      </left>
      <right style="thick">
        <color theme="0" tint="-4.9989318521683403E-2"/>
      </right>
      <top/>
      <bottom style="thick">
        <color theme="0" tint="-0.14996795556505021"/>
      </bottom>
      <diagonal/>
    </border>
    <border>
      <left style="thin">
        <color theme="0" tint="-4.9989318521683403E-2"/>
      </left>
      <right style="thin">
        <color theme="0" tint="-4.9989318521683403E-2"/>
      </right>
      <top/>
      <bottom style="thick">
        <color theme="0" tint="-0.14996795556505021"/>
      </bottom>
      <diagonal/>
    </border>
    <border>
      <left style="thick">
        <color theme="0" tint="-4.9989318521683403E-2"/>
      </left>
      <right style="thin">
        <color theme="0" tint="-4.9989318521683403E-2"/>
      </right>
      <top/>
      <bottom style="thick">
        <color theme="0" tint="-0.14996795556505021"/>
      </bottom>
      <diagonal/>
    </border>
  </borders>
  <cellStyleXfs count="4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33" fillId="0" borderId="0" applyNumberFormat="0" applyFill="0" applyBorder="0" applyAlignment="0" applyProtection="0">
      <alignment vertical="top"/>
      <protection locked="0"/>
    </xf>
    <xf numFmtId="0" fontId="32"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1" fillId="0" borderId="0"/>
    <xf numFmtId="0" fontId="63" fillId="0" borderId="0" applyNumberFormat="0" applyFill="0" applyBorder="0" applyAlignment="0" applyProtection="0"/>
  </cellStyleXfs>
  <cellXfs count="734">
    <xf numFmtId="0" fontId="0" fillId="0" borderId="0" xfId="0"/>
    <xf numFmtId="0" fontId="18" fillId="33" borderId="0" xfId="0" applyFont="1" applyFill="1" applyAlignment="1">
      <alignment horizontal="center"/>
    </xf>
    <xf numFmtId="0" fontId="19" fillId="33" borderId="0" xfId="0" applyFont="1" applyFill="1" applyAlignment="1">
      <alignment horizontal="left"/>
    </xf>
    <xf numFmtId="0" fontId="23" fillId="33" borderId="0" xfId="0" applyFont="1" applyFill="1" applyAlignment="1">
      <alignment horizontal="center"/>
    </xf>
    <xf numFmtId="0" fontId="24" fillId="33" borderId="0" xfId="0" applyFont="1" applyFill="1" applyAlignment="1">
      <alignment horizontal="center"/>
    </xf>
    <xf numFmtId="0" fontId="25" fillId="34" borderId="0" xfId="0" applyFont="1" applyFill="1" applyAlignment="1">
      <alignment horizontal="center" wrapText="1"/>
    </xf>
    <xf numFmtId="0" fontId="24" fillId="33" borderId="0" xfId="0" applyFont="1" applyFill="1" applyAlignment="1">
      <alignment horizontal="left"/>
    </xf>
    <xf numFmtId="0" fontId="25" fillId="34" borderId="0" xfId="0" applyFont="1" applyFill="1" applyAlignment="1">
      <alignment horizontal="left" wrapText="1"/>
    </xf>
    <xf numFmtId="0" fontId="26" fillId="35" borderId="0" xfId="0" applyFont="1" applyFill="1" applyAlignment="1">
      <alignment horizontal="center" vertical="center" wrapText="1"/>
    </xf>
    <xf numFmtId="0" fontId="26" fillId="35" borderId="0" xfId="0" applyFont="1" applyFill="1" applyAlignment="1">
      <alignment horizontal="left" vertical="center" wrapText="1"/>
    </xf>
    <xf numFmtId="0" fontId="26" fillId="33" borderId="0" xfId="0" applyFont="1" applyFill="1" applyAlignment="1">
      <alignment horizontal="center" vertical="center" wrapText="1"/>
    </xf>
    <xf numFmtId="0" fontId="26" fillId="33" borderId="0" xfId="0" applyFont="1" applyFill="1" applyAlignment="1">
      <alignment horizontal="left" vertical="center" wrapText="1"/>
    </xf>
    <xf numFmtId="0" fontId="19" fillId="36" borderId="0" xfId="0" applyFont="1" applyFill="1" applyAlignment="1">
      <alignment horizontal="center" vertical="center" wrapText="1"/>
    </xf>
    <xf numFmtId="0" fontId="19" fillId="36" borderId="0" xfId="0" applyFont="1" applyFill="1" applyAlignment="1">
      <alignment horizontal="left" vertical="center" wrapText="1"/>
    </xf>
    <xf numFmtId="0" fontId="27" fillId="37" borderId="0" xfId="0" applyFont="1" applyFill="1"/>
    <xf numFmtId="164" fontId="26" fillId="35" borderId="10" xfId="1" applyNumberFormat="1" applyFont="1" applyFill="1" applyBorder="1" applyAlignment="1">
      <alignment horizontal="right" vertical="center" wrapText="1"/>
    </xf>
    <xf numFmtId="164" fontId="26" fillId="35" borderId="11" xfId="1" applyNumberFormat="1" applyFont="1" applyFill="1" applyBorder="1" applyAlignment="1">
      <alignment horizontal="right" vertical="center" wrapText="1"/>
    </xf>
    <xf numFmtId="41" fontId="26" fillId="33" borderId="10" xfId="1" applyNumberFormat="1" applyFont="1" applyFill="1" applyBorder="1" applyAlignment="1">
      <alignment horizontal="right" vertical="center" wrapText="1"/>
    </xf>
    <xf numFmtId="41" fontId="26" fillId="35" borderId="10" xfId="1" applyNumberFormat="1" applyFont="1" applyFill="1" applyBorder="1" applyAlignment="1">
      <alignment horizontal="right" vertical="center" wrapText="1"/>
    </xf>
    <xf numFmtId="41" fontId="19" fillId="36" borderId="10" xfId="1" applyNumberFormat="1" applyFont="1" applyFill="1" applyBorder="1" applyAlignment="1">
      <alignment horizontal="right" vertical="center" wrapText="1"/>
    </xf>
    <xf numFmtId="0" fontId="25" fillId="34" borderId="12" xfId="0" applyFont="1" applyFill="1" applyBorder="1" applyAlignment="1">
      <alignment horizontal="center" wrapText="1"/>
    </xf>
    <xf numFmtId="0" fontId="25" fillId="34" borderId="13" xfId="0" applyFont="1" applyFill="1" applyBorder="1" applyAlignment="1">
      <alignment horizontal="center" wrapText="1"/>
    </xf>
    <xf numFmtId="0" fontId="0" fillId="37" borderId="0" xfId="0" applyFill="1"/>
    <xf numFmtId="0" fontId="14" fillId="37" borderId="0" xfId="0" applyFont="1" applyFill="1"/>
    <xf numFmtId="0" fontId="36" fillId="37" borderId="0" xfId="0" applyFont="1" applyFill="1"/>
    <xf numFmtId="0" fontId="33" fillId="37" borderId="0" xfId="43" applyFill="1" applyAlignment="1" applyProtection="1"/>
    <xf numFmtId="0" fontId="35" fillId="37" borderId="0" xfId="0" applyFont="1" applyFill="1" applyAlignment="1">
      <alignment vertical="top"/>
    </xf>
    <xf numFmtId="0" fontId="36" fillId="37" borderId="0" xfId="0" applyFont="1" applyFill="1" applyAlignment="1">
      <alignment wrapText="1"/>
    </xf>
    <xf numFmtId="0" fontId="35" fillId="37" borderId="0" xfId="0" applyFont="1" applyFill="1"/>
    <xf numFmtId="0" fontId="35" fillId="37" borderId="0" xfId="0" applyFont="1" applyFill="1" applyAlignment="1">
      <alignment vertical="top" wrapText="1"/>
    </xf>
    <xf numFmtId="0" fontId="36" fillId="37" borderId="0" xfId="0" applyFont="1" applyFill="1" applyAlignment="1">
      <alignment vertical="top" wrapText="1"/>
    </xf>
    <xf numFmtId="0" fontId="33" fillId="37" borderId="0" xfId="43" applyFill="1" applyAlignment="1" applyProtection="1">
      <alignment vertical="center"/>
    </xf>
    <xf numFmtId="164" fontId="26" fillId="35" borderId="14" xfId="1" applyNumberFormat="1" applyFont="1" applyFill="1" applyBorder="1" applyAlignment="1">
      <alignment horizontal="right" vertical="center" wrapText="1"/>
    </xf>
    <xf numFmtId="41" fontId="26" fillId="33" borderId="14" xfId="1" applyNumberFormat="1" applyFont="1" applyFill="1" applyBorder="1" applyAlignment="1">
      <alignment horizontal="right" vertical="center" wrapText="1"/>
    </xf>
    <xf numFmtId="41" fontId="26" fillId="35" borderId="14" xfId="1" applyNumberFormat="1" applyFont="1" applyFill="1" applyBorder="1" applyAlignment="1">
      <alignment horizontal="right" vertical="center" wrapText="1"/>
    </xf>
    <xf numFmtId="41" fontId="19" fillId="36" borderId="14" xfId="1" applyNumberFormat="1" applyFont="1" applyFill="1" applyBorder="1" applyAlignment="1">
      <alignment horizontal="right" vertical="center" wrapText="1"/>
    </xf>
    <xf numFmtId="164" fontId="26" fillId="35" borderId="15" xfId="1" applyNumberFormat="1" applyFont="1" applyFill="1" applyBorder="1" applyAlignment="1">
      <alignment horizontal="right" vertical="center" wrapText="1"/>
    </xf>
    <xf numFmtId="41" fontId="26" fillId="33" borderId="15" xfId="1" applyNumberFormat="1" applyFont="1" applyFill="1" applyBorder="1" applyAlignment="1">
      <alignment horizontal="right" vertical="center" wrapText="1"/>
    </xf>
    <xf numFmtId="41" fontId="26" fillId="35" borderId="15" xfId="1" applyNumberFormat="1" applyFont="1" applyFill="1" applyBorder="1" applyAlignment="1">
      <alignment horizontal="right" vertical="center" wrapText="1"/>
    </xf>
    <xf numFmtId="41" fontId="19" fillId="36" borderId="15" xfId="1" applyNumberFormat="1" applyFont="1" applyFill="1" applyBorder="1" applyAlignment="1">
      <alignment horizontal="right" vertical="center" wrapText="1"/>
    </xf>
    <xf numFmtId="165" fontId="20" fillId="34" borderId="0" xfId="45" applyNumberFormat="1" applyFont="1" applyFill="1" applyBorder="1" applyAlignment="1">
      <alignment horizontal="left" wrapText="1"/>
    </xf>
    <xf numFmtId="165" fontId="20" fillId="34" borderId="20" xfId="45" applyNumberFormat="1" applyFont="1" applyFill="1" applyBorder="1" applyAlignment="1">
      <alignment horizontal="left" wrapText="1"/>
    </xf>
    <xf numFmtId="165" fontId="19" fillId="36" borderId="16" xfId="45" applyNumberFormat="1" applyFont="1" applyFill="1" applyBorder="1" applyAlignment="1">
      <alignment horizontal="right" vertical="center" wrapText="1"/>
    </xf>
    <xf numFmtId="165" fontId="19" fillId="36" borderId="17" xfId="45" applyNumberFormat="1" applyFont="1" applyFill="1" applyBorder="1" applyAlignment="1">
      <alignment horizontal="right" vertical="center" wrapText="1"/>
    </xf>
    <xf numFmtId="0" fontId="38" fillId="33" borderId="0" xfId="0" applyFont="1" applyFill="1" applyAlignment="1">
      <alignment horizontal="left"/>
    </xf>
    <xf numFmtId="0" fontId="38" fillId="33" borderId="0" xfId="0" applyFont="1" applyFill="1" applyAlignment="1">
      <alignment horizontal="center"/>
    </xf>
    <xf numFmtId="0" fontId="20" fillId="34" borderId="0" xfId="0" applyFont="1" applyFill="1" applyAlignment="1">
      <alignment horizontal="center" wrapText="1"/>
    </xf>
    <xf numFmtId="0" fontId="24" fillId="33" borderId="0" xfId="0" applyFont="1" applyFill="1" applyAlignment="1">
      <alignment horizontal="center" vertical="center"/>
    </xf>
    <xf numFmtId="0" fontId="20" fillId="34" borderId="12" xfId="0" applyFont="1" applyFill="1" applyBorder="1" applyAlignment="1">
      <alignment horizontal="center" wrapText="1"/>
    </xf>
    <xf numFmtId="0" fontId="20" fillId="34" borderId="13" xfId="0" applyFont="1" applyFill="1" applyBorder="1" applyAlignment="1">
      <alignment horizontal="center" wrapText="1"/>
    </xf>
    <xf numFmtId="165" fontId="26" fillId="33" borderId="10" xfId="45" applyNumberFormat="1" applyFont="1" applyFill="1" applyBorder="1" applyAlignment="1">
      <alignment horizontal="right" vertical="center" wrapText="1"/>
    </xf>
    <xf numFmtId="165" fontId="26" fillId="33" borderId="15" xfId="45" applyNumberFormat="1" applyFont="1" applyFill="1" applyBorder="1" applyAlignment="1">
      <alignment horizontal="right" vertical="center" wrapText="1"/>
    </xf>
    <xf numFmtId="165" fontId="26" fillId="33" borderId="11" xfId="45" applyNumberFormat="1" applyFont="1" applyFill="1" applyBorder="1" applyAlignment="1">
      <alignment horizontal="right" vertical="center" wrapText="1"/>
    </xf>
    <xf numFmtId="165" fontId="26" fillId="35" borderId="10" xfId="45" applyNumberFormat="1" applyFont="1" applyFill="1" applyBorder="1" applyAlignment="1">
      <alignment horizontal="right" vertical="center" wrapText="1"/>
    </xf>
    <xf numFmtId="165" fontId="26" fillId="35" borderId="15" xfId="45" applyNumberFormat="1" applyFont="1" applyFill="1" applyBorder="1" applyAlignment="1">
      <alignment horizontal="right" vertical="center" wrapText="1"/>
    </xf>
    <xf numFmtId="165" fontId="26" fillId="35" borderId="11" xfId="45" applyNumberFormat="1" applyFont="1" applyFill="1" applyBorder="1" applyAlignment="1">
      <alignment horizontal="right" vertical="center" wrapText="1"/>
    </xf>
    <xf numFmtId="165" fontId="19" fillId="36" borderId="10" xfId="45" applyNumberFormat="1" applyFont="1" applyFill="1" applyBorder="1" applyAlignment="1">
      <alignment horizontal="right" vertical="center" wrapText="1"/>
    </xf>
    <xf numFmtId="165" fontId="19" fillId="36" borderId="15" xfId="45" applyNumberFormat="1" applyFont="1" applyFill="1" applyBorder="1" applyAlignment="1">
      <alignment horizontal="right" vertical="center" wrapText="1"/>
    </xf>
    <xf numFmtId="165" fontId="19" fillId="36" borderId="11" xfId="45" applyNumberFormat="1" applyFont="1" applyFill="1" applyBorder="1" applyAlignment="1">
      <alignment horizontal="right" vertical="center" wrapText="1"/>
    </xf>
    <xf numFmtId="0" fontId="41" fillId="33" borderId="0" xfId="0" applyFont="1" applyFill="1" applyAlignment="1">
      <alignment horizontal="center"/>
    </xf>
    <xf numFmtId="0" fontId="18" fillId="33" borderId="0" xfId="0" applyFont="1" applyFill="1" applyAlignment="1">
      <alignment horizontal="center" vertical="center"/>
    </xf>
    <xf numFmtId="0" fontId="25" fillId="34" borderId="21" xfId="0" applyFont="1" applyFill="1" applyBorder="1" applyAlignment="1">
      <alignment horizontal="center" wrapText="1"/>
    </xf>
    <xf numFmtId="0" fontId="26" fillId="35" borderId="21" xfId="0" applyFont="1" applyFill="1" applyBorder="1" applyAlignment="1">
      <alignment horizontal="right" vertical="center" wrapText="1"/>
    </xf>
    <xf numFmtId="0" fontId="26" fillId="33" borderId="21" xfId="0" applyFont="1" applyFill="1" applyBorder="1" applyAlignment="1">
      <alignment horizontal="right" vertical="center" wrapText="1"/>
    </xf>
    <xf numFmtId="0" fontId="19" fillId="36" borderId="21" xfId="0" applyFont="1" applyFill="1" applyBorder="1" applyAlignment="1">
      <alignment horizontal="right" vertical="center" wrapText="1"/>
    </xf>
    <xf numFmtId="165" fontId="26" fillId="33" borderId="14" xfId="45" applyNumberFormat="1" applyFont="1" applyFill="1" applyBorder="1" applyAlignment="1">
      <alignment horizontal="right" vertical="center" wrapText="1"/>
    </xf>
    <xf numFmtId="165" fontId="26" fillId="35" borderId="14" xfId="45" applyNumberFormat="1" applyFont="1" applyFill="1" applyBorder="1" applyAlignment="1">
      <alignment horizontal="right" vertical="center" wrapText="1"/>
    </xf>
    <xf numFmtId="165" fontId="19" fillId="36" borderId="14" xfId="45" applyNumberFormat="1" applyFont="1" applyFill="1" applyBorder="1" applyAlignment="1">
      <alignment horizontal="right" vertical="center" wrapText="1"/>
    </xf>
    <xf numFmtId="164" fontId="26" fillId="35" borderId="12" xfId="1" applyNumberFormat="1" applyFont="1" applyFill="1" applyBorder="1" applyAlignment="1">
      <alignment horizontal="right" vertical="center" wrapText="1"/>
    </xf>
    <xf numFmtId="165" fontId="26" fillId="33" borderId="12" xfId="45" applyNumberFormat="1" applyFont="1" applyFill="1" applyBorder="1" applyAlignment="1">
      <alignment horizontal="right" vertical="center" wrapText="1"/>
    </xf>
    <xf numFmtId="165" fontId="26" fillId="35" borderId="12" xfId="45" applyNumberFormat="1" applyFont="1" applyFill="1" applyBorder="1" applyAlignment="1">
      <alignment horizontal="right" vertical="center" wrapText="1"/>
    </xf>
    <xf numFmtId="165" fontId="19" fillId="36" borderId="12" xfId="45" applyNumberFormat="1" applyFont="1" applyFill="1" applyBorder="1" applyAlignment="1">
      <alignment horizontal="right" vertical="center" wrapText="1"/>
    </xf>
    <xf numFmtId="0" fontId="18" fillId="33" borderId="0" xfId="0" applyFont="1" applyFill="1"/>
    <xf numFmtId="0" fontId="20" fillId="34" borderId="0" xfId="0" applyFont="1" applyFill="1" applyAlignment="1">
      <alignment wrapText="1"/>
    </xf>
    <xf numFmtId="0" fontId="18" fillId="33" borderId="0" xfId="0" applyFont="1" applyFill="1" applyAlignment="1">
      <alignment horizontal="left"/>
    </xf>
    <xf numFmtId="0" fontId="26" fillId="33" borderId="22" xfId="0" applyFont="1" applyFill="1" applyBorder="1" applyAlignment="1">
      <alignment horizontal="center" vertical="center" wrapText="1"/>
    </xf>
    <xf numFmtId="0" fontId="26" fillId="33" borderId="22" xfId="0" applyFont="1" applyFill="1" applyBorder="1" applyAlignment="1">
      <alignment horizontal="left" vertical="center" wrapText="1"/>
    </xf>
    <xf numFmtId="0" fontId="19" fillId="36" borderId="22" xfId="0" applyFont="1" applyFill="1" applyBorder="1" applyAlignment="1">
      <alignment horizontal="center" vertical="center" wrapText="1"/>
    </xf>
    <xf numFmtId="0" fontId="19" fillId="36" borderId="22" xfId="0" applyFont="1" applyFill="1" applyBorder="1" applyAlignment="1">
      <alignment horizontal="left" vertical="center" wrapText="1"/>
    </xf>
    <xf numFmtId="165" fontId="19" fillId="36" borderId="22" xfId="45" applyNumberFormat="1" applyFont="1" applyFill="1" applyBorder="1" applyAlignment="1">
      <alignment horizontal="right" vertical="center" wrapText="1"/>
    </xf>
    <xf numFmtId="0" fontId="25" fillId="34" borderId="0" xfId="0" applyFont="1" applyFill="1" applyAlignment="1">
      <alignment wrapText="1"/>
    </xf>
    <xf numFmtId="165" fontId="26" fillId="33" borderId="22" xfId="45" applyNumberFormat="1" applyFont="1" applyFill="1" applyBorder="1" applyAlignment="1">
      <alignment horizontal="right" vertical="center" wrapText="1"/>
    </xf>
    <xf numFmtId="165" fontId="42" fillId="33" borderId="22" xfId="45" applyNumberFormat="1" applyFont="1" applyFill="1" applyBorder="1" applyAlignment="1">
      <alignment horizontal="right" vertical="center" wrapText="1"/>
    </xf>
    <xf numFmtId="0" fontId="26" fillId="35" borderId="10" xfId="0" applyFont="1" applyFill="1" applyBorder="1" applyAlignment="1">
      <alignment horizontal="right" vertical="center" wrapText="1"/>
    </xf>
    <xf numFmtId="0" fontId="26" fillId="35" borderId="15" xfId="0" applyFont="1" applyFill="1" applyBorder="1" applyAlignment="1">
      <alignment horizontal="right" vertical="center" wrapText="1"/>
    </xf>
    <xf numFmtId="0" fontId="26" fillId="35" borderId="11" xfId="0" applyFont="1" applyFill="1" applyBorder="1" applyAlignment="1">
      <alignment horizontal="right" vertical="center" wrapText="1"/>
    </xf>
    <xf numFmtId="0" fontId="26" fillId="33" borderId="15" xfId="0" applyFont="1" applyFill="1" applyBorder="1" applyAlignment="1">
      <alignment horizontal="right" vertical="center" wrapText="1"/>
    </xf>
    <xf numFmtId="0" fontId="26" fillId="33" borderId="11" xfId="0" applyFont="1" applyFill="1" applyBorder="1" applyAlignment="1">
      <alignment horizontal="right" vertical="center" wrapText="1"/>
    </xf>
    <xf numFmtId="0" fontId="26" fillId="33" borderId="10" xfId="0" applyFont="1" applyFill="1" applyBorder="1" applyAlignment="1">
      <alignment horizontal="right" vertical="center" wrapText="1"/>
    </xf>
    <xf numFmtId="0" fontId="19" fillId="40" borderId="0" xfId="0" applyFont="1" applyFill="1" applyAlignment="1">
      <alignment horizontal="center" vertical="center" wrapText="1"/>
    </xf>
    <xf numFmtId="0" fontId="19" fillId="40" borderId="0" xfId="0" applyFont="1" applyFill="1" applyAlignment="1">
      <alignment horizontal="left" vertical="center" wrapText="1"/>
    </xf>
    <xf numFmtId="0" fontId="19" fillId="40" borderId="10" xfId="0" applyFont="1" applyFill="1" applyBorder="1" applyAlignment="1">
      <alignment horizontal="right" vertical="center" wrapText="1"/>
    </xf>
    <xf numFmtId="0" fontId="26" fillId="40" borderId="0" xfId="0" applyFont="1" applyFill="1" applyAlignment="1">
      <alignment horizontal="center" vertical="center" wrapText="1"/>
    </xf>
    <xf numFmtId="43" fontId="19" fillId="40" borderId="11" xfId="45" applyFont="1" applyFill="1" applyBorder="1" applyAlignment="1">
      <alignment horizontal="right" vertical="center" wrapText="1"/>
    </xf>
    <xf numFmtId="166" fontId="19" fillId="40" borderId="11" xfId="45" applyNumberFormat="1" applyFont="1" applyFill="1" applyBorder="1" applyAlignment="1">
      <alignment horizontal="right" vertical="center" wrapText="1"/>
    </xf>
    <xf numFmtId="165" fontId="19" fillId="40" borderId="10" xfId="45" applyNumberFormat="1" applyFont="1" applyFill="1" applyBorder="1" applyAlignment="1">
      <alignment horizontal="right" vertical="center" wrapText="1"/>
    </xf>
    <xf numFmtId="0" fontId="19" fillId="34" borderId="0" xfId="0" applyFont="1" applyFill="1" applyAlignment="1">
      <alignment horizontal="center" vertical="center" wrapText="1"/>
    </xf>
    <xf numFmtId="1" fontId="19" fillId="34" borderId="0" xfId="0" applyNumberFormat="1" applyFont="1" applyFill="1" applyAlignment="1">
      <alignment horizontal="right" vertical="center" wrapText="1"/>
    </xf>
    <xf numFmtId="166" fontId="19" fillId="34" borderId="0" xfId="45" applyNumberFormat="1" applyFont="1" applyFill="1" applyBorder="1" applyAlignment="1">
      <alignment horizontal="right" vertical="center" wrapText="1"/>
    </xf>
    <xf numFmtId="0" fontId="19" fillId="34" borderId="0" xfId="0" applyFont="1" applyFill="1" applyAlignment="1">
      <alignment horizontal="right" vertical="center" wrapText="1"/>
    </xf>
    <xf numFmtId="0" fontId="43" fillId="34" borderId="0" xfId="0" applyFont="1" applyFill="1" applyAlignment="1">
      <alignment horizontal="left" vertical="center" wrapText="1"/>
    </xf>
    <xf numFmtId="0" fontId="44" fillId="34" borderId="0" xfId="0" applyFont="1" applyFill="1" applyAlignment="1">
      <alignment horizontal="center" vertical="center" wrapText="1"/>
    </xf>
    <xf numFmtId="0" fontId="44" fillId="34" borderId="0" xfId="0" applyFont="1" applyFill="1" applyAlignment="1">
      <alignment horizontal="right" vertical="center" wrapText="1"/>
    </xf>
    <xf numFmtId="165" fontId="26" fillId="35" borderId="0" xfId="45" applyNumberFormat="1" applyFont="1" applyFill="1" applyBorder="1" applyAlignment="1">
      <alignment horizontal="right" vertical="center" wrapText="1"/>
    </xf>
    <xf numFmtId="165" fontId="19" fillId="40" borderId="0" xfId="45" applyNumberFormat="1" applyFont="1" applyFill="1" applyBorder="1" applyAlignment="1">
      <alignment horizontal="right" vertical="center" wrapText="1"/>
    </xf>
    <xf numFmtId="165" fontId="18" fillId="33" borderId="0" xfId="0" applyNumberFormat="1" applyFont="1" applyFill="1" applyAlignment="1">
      <alignment horizontal="center"/>
    </xf>
    <xf numFmtId="0" fontId="18" fillId="37" borderId="0" xfId="0" applyFont="1" applyFill="1" applyAlignment="1">
      <alignment horizontal="center"/>
    </xf>
    <xf numFmtId="0" fontId="22" fillId="37" borderId="0" xfId="0" applyFont="1" applyFill="1" applyAlignment="1">
      <alignment horizontal="center" vertical="top" wrapText="1"/>
    </xf>
    <xf numFmtId="0" fontId="16" fillId="37" borderId="0" xfId="0" applyFont="1" applyFill="1" applyAlignment="1">
      <alignment horizontal="center" vertical="top" wrapText="1"/>
    </xf>
    <xf numFmtId="0" fontId="0" fillId="37" borderId="0" xfId="0" applyFill="1" applyAlignment="1">
      <alignment vertical="top" wrapText="1"/>
    </xf>
    <xf numFmtId="0" fontId="20" fillId="34" borderId="21" xfId="0" applyFont="1" applyFill="1" applyBorder="1" applyAlignment="1">
      <alignment horizontal="center" wrapText="1"/>
    </xf>
    <xf numFmtId="0" fontId="19" fillId="40" borderId="21" xfId="0" applyFont="1" applyFill="1" applyBorder="1" applyAlignment="1">
      <alignment horizontal="right" vertical="center" wrapText="1"/>
    </xf>
    <xf numFmtId="0" fontId="19" fillId="40" borderId="21" xfId="0" applyFont="1" applyFill="1" applyBorder="1" applyAlignment="1">
      <alignment horizontal="center" vertical="center" wrapText="1"/>
    </xf>
    <xf numFmtId="165" fontId="26" fillId="35" borderId="21" xfId="45" applyNumberFormat="1" applyFont="1" applyFill="1" applyBorder="1" applyAlignment="1">
      <alignment horizontal="right" vertical="center" wrapText="1"/>
    </xf>
    <xf numFmtId="165" fontId="26" fillId="33" borderId="21" xfId="45" applyNumberFormat="1" applyFont="1" applyFill="1" applyBorder="1" applyAlignment="1">
      <alignment horizontal="right" vertical="center" wrapText="1"/>
    </xf>
    <xf numFmtId="165" fontId="19" fillId="40" borderId="21" xfId="45" applyNumberFormat="1" applyFont="1" applyFill="1" applyBorder="1" applyAlignment="1">
      <alignment horizontal="right" vertical="center" wrapText="1"/>
    </xf>
    <xf numFmtId="165" fontId="24" fillId="33" borderId="0" xfId="0" applyNumberFormat="1" applyFont="1" applyFill="1" applyAlignment="1">
      <alignment horizontal="center" vertical="center"/>
    </xf>
    <xf numFmtId="0" fontId="19" fillId="40" borderId="12" xfId="0" applyFont="1" applyFill="1" applyBorder="1" applyAlignment="1">
      <alignment horizontal="right" vertical="center" wrapText="1"/>
    </xf>
    <xf numFmtId="165" fontId="19" fillId="40" borderId="12" xfId="45" applyNumberFormat="1" applyFont="1" applyFill="1" applyBorder="1" applyAlignment="1">
      <alignment horizontal="right" vertical="center" wrapText="1"/>
    </xf>
    <xf numFmtId="166" fontId="19" fillId="40" borderId="0" xfId="45" applyNumberFormat="1" applyFont="1" applyFill="1" applyBorder="1" applyAlignment="1">
      <alignment horizontal="right" vertical="center" wrapText="1"/>
    </xf>
    <xf numFmtId="0" fontId="26" fillId="35" borderId="12" xfId="0" applyFont="1" applyFill="1" applyBorder="1" applyAlignment="1">
      <alignment horizontal="right" vertical="center" wrapText="1"/>
    </xf>
    <xf numFmtId="165" fontId="26" fillId="35" borderId="13" xfId="45" applyNumberFormat="1" applyFont="1" applyFill="1" applyBorder="1" applyAlignment="1">
      <alignment horizontal="right" vertical="center" wrapText="1"/>
    </xf>
    <xf numFmtId="165" fontId="26" fillId="35" borderId="13" xfId="0" applyNumberFormat="1" applyFont="1" applyFill="1" applyBorder="1" applyAlignment="1">
      <alignment horizontal="right" vertical="center" wrapText="1"/>
    </xf>
    <xf numFmtId="165" fontId="26" fillId="35" borderId="0" xfId="0" applyNumberFormat="1" applyFont="1" applyFill="1" applyAlignment="1">
      <alignment horizontal="right" vertical="center" wrapText="1"/>
    </xf>
    <xf numFmtId="0" fontId="26" fillId="33" borderId="12" xfId="0" applyFont="1" applyFill="1" applyBorder="1" applyAlignment="1">
      <alignment horizontal="right" vertical="center" wrapText="1"/>
    </xf>
    <xf numFmtId="165" fontId="26" fillId="33" borderId="13" xfId="45" applyNumberFormat="1" applyFont="1" applyFill="1" applyBorder="1" applyAlignment="1">
      <alignment horizontal="right" vertical="center" wrapText="1"/>
    </xf>
    <xf numFmtId="165" fontId="26" fillId="33" borderId="13" xfId="0" applyNumberFormat="1" applyFont="1" applyFill="1" applyBorder="1" applyAlignment="1">
      <alignment horizontal="right" vertical="center" wrapText="1"/>
    </xf>
    <xf numFmtId="165" fontId="26" fillId="33" borderId="0" xfId="0" applyNumberFormat="1" applyFont="1" applyFill="1" applyAlignment="1">
      <alignment horizontal="right" vertical="center" wrapText="1"/>
    </xf>
    <xf numFmtId="0" fontId="22" fillId="33" borderId="0" xfId="0" applyFont="1" applyFill="1" applyAlignment="1">
      <alignment horizontal="left" vertical="center" wrapText="1"/>
    </xf>
    <xf numFmtId="0" fontId="22" fillId="33" borderId="0" xfId="0" applyFont="1" applyFill="1" applyAlignment="1">
      <alignment horizontal="right" vertical="top" wrapText="1"/>
    </xf>
    <xf numFmtId="0" fontId="23" fillId="33" borderId="0" xfId="0" applyFont="1" applyFill="1"/>
    <xf numFmtId="0" fontId="38" fillId="33" borderId="0" xfId="0" applyFont="1" applyFill="1" applyAlignment="1">
      <alignment wrapText="1"/>
    </xf>
    <xf numFmtId="0" fontId="25" fillId="34" borderId="18" xfId="0" applyFont="1" applyFill="1" applyBorder="1" applyAlignment="1">
      <alignment horizontal="center" wrapText="1"/>
    </xf>
    <xf numFmtId="0" fontId="25" fillId="34" borderId="20" xfId="0" applyFont="1" applyFill="1" applyBorder="1" applyAlignment="1">
      <alignment horizontal="center" wrapText="1"/>
    </xf>
    <xf numFmtId="167" fontId="23" fillId="33" borderId="0" xfId="0" applyNumberFormat="1" applyFont="1" applyFill="1" applyAlignment="1">
      <alignment horizontal="center"/>
    </xf>
    <xf numFmtId="0" fontId="38" fillId="33" borderId="0" xfId="0" applyFont="1" applyFill="1" applyAlignment="1">
      <alignment horizontal="left" vertical="center"/>
    </xf>
    <xf numFmtId="167" fontId="26" fillId="35" borderId="27" xfId="0" applyNumberFormat="1" applyFont="1" applyFill="1" applyBorder="1" applyAlignment="1">
      <alignment horizontal="right" vertical="center" wrapText="1"/>
    </xf>
    <xf numFmtId="167" fontId="26" fillId="35" borderId="28" xfId="0" applyNumberFormat="1" applyFont="1" applyFill="1" applyBorder="1" applyAlignment="1">
      <alignment horizontal="right" vertical="center" wrapText="1"/>
    </xf>
    <xf numFmtId="167" fontId="26" fillId="35" borderId="29" xfId="0" applyNumberFormat="1" applyFont="1" applyFill="1" applyBorder="1" applyAlignment="1">
      <alignment horizontal="right" vertical="center" wrapText="1"/>
    </xf>
    <xf numFmtId="0" fontId="25" fillId="34" borderId="12" xfId="0" applyFont="1" applyFill="1" applyBorder="1" applyAlignment="1">
      <alignment horizontal="center" vertical="center" wrapText="1"/>
    </xf>
    <xf numFmtId="41" fontId="19" fillId="37" borderId="0" xfId="1" applyNumberFormat="1" applyFont="1" applyFill="1" applyBorder="1" applyAlignment="1">
      <alignment horizontal="right" vertical="center" wrapText="1"/>
    </xf>
    <xf numFmtId="165" fontId="19" fillId="37" borderId="0" xfId="45" applyNumberFormat="1" applyFont="1" applyFill="1" applyBorder="1" applyAlignment="1">
      <alignment horizontal="right" vertical="center" wrapText="1"/>
    </xf>
    <xf numFmtId="0" fontId="49" fillId="37" borderId="0" xfId="0" applyFont="1" applyFill="1" applyAlignment="1">
      <alignment horizontal="left" vertical="center" wrapText="1"/>
    </xf>
    <xf numFmtId="0" fontId="19" fillId="37" borderId="0" xfId="0" applyFont="1" applyFill="1" applyAlignment="1">
      <alignment horizontal="right" vertical="center" wrapText="1"/>
    </xf>
    <xf numFmtId="0" fontId="19" fillId="36" borderId="30" xfId="0" applyFont="1" applyFill="1" applyBorder="1" applyAlignment="1">
      <alignment horizontal="center" vertical="center" wrapText="1"/>
    </xf>
    <xf numFmtId="0" fontId="19" fillId="36" borderId="30" xfId="0" applyFont="1" applyFill="1" applyBorder="1" applyAlignment="1">
      <alignment horizontal="left" vertical="center" wrapText="1"/>
    </xf>
    <xf numFmtId="166" fontId="19" fillId="36" borderId="30" xfId="45" applyNumberFormat="1" applyFont="1" applyFill="1" applyBorder="1" applyAlignment="1">
      <alignment horizontal="right" vertical="center" wrapText="1"/>
    </xf>
    <xf numFmtId="0" fontId="19" fillId="34" borderId="31" xfId="0" applyFont="1" applyFill="1" applyBorder="1" applyAlignment="1">
      <alignment horizontal="center" vertical="center" wrapText="1"/>
    </xf>
    <xf numFmtId="166" fontId="19" fillId="34" borderId="32" xfId="45" applyNumberFormat="1" applyFont="1" applyFill="1" applyBorder="1" applyAlignment="1">
      <alignment horizontal="right" vertical="center" wrapText="1"/>
    </xf>
    <xf numFmtId="166" fontId="19" fillId="34" borderId="33" xfId="45" applyNumberFormat="1" applyFont="1" applyFill="1" applyBorder="1" applyAlignment="1">
      <alignment horizontal="right" vertical="center" wrapText="1"/>
    </xf>
    <xf numFmtId="0" fontId="43" fillId="34" borderId="32" xfId="0" applyFont="1" applyFill="1" applyBorder="1" applyAlignment="1">
      <alignment horizontal="left" vertical="center" wrapText="1"/>
    </xf>
    <xf numFmtId="0" fontId="19" fillId="40" borderId="34" xfId="0" applyFont="1" applyFill="1" applyBorder="1" applyAlignment="1">
      <alignment horizontal="center" vertical="center" wrapText="1"/>
    </xf>
    <xf numFmtId="0" fontId="19" fillId="40" borderId="34" xfId="0" applyFont="1" applyFill="1" applyBorder="1" applyAlignment="1">
      <alignment horizontal="left" vertical="center" wrapText="1"/>
    </xf>
    <xf numFmtId="1" fontId="19" fillId="40" borderId="35" xfId="0" applyNumberFormat="1" applyFont="1" applyFill="1" applyBorder="1" applyAlignment="1">
      <alignment horizontal="right" vertical="center" wrapText="1"/>
    </xf>
    <xf numFmtId="1" fontId="19" fillId="40" borderId="36" xfId="0" applyNumberFormat="1" applyFont="1" applyFill="1" applyBorder="1" applyAlignment="1">
      <alignment horizontal="right" vertical="center" wrapText="1"/>
    </xf>
    <xf numFmtId="166" fontId="19" fillId="40" borderId="37" xfId="45" applyNumberFormat="1" applyFont="1" applyFill="1" applyBorder="1" applyAlignment="1">
      <alignment horizontal="right" vertical="center" wrapText="1"/>
    </xf>
    <xf numFmtId="0" fontId="19" fillId="40" borderId="35" xfId="0" applyFont="1" applyFill="1" applyBorder="1" applyAlignment="1">
      <alignment horizontal="right" vertical="center" wrapText="1"/>
    </xf>
    <xf numFmtId="0" fontId="19" fillId="40" borderId="36" xfId="0" applyFont="1" applyFill="1" applyBorder="1" applyAlignment="1">
      <alignment horizontal="right" vertical="center" wrapText="1"/>
    </xf>
    <xf numFmtId="0" fontId="19" fillId="40" borderId="37" xfId="0" applyFont="1" applyFill="1" applyBorder="1" applyAlignment="1">
      <alignment horizontal="right" vertical="center" wrapText="1"/>
    </xf>
    <xf numFmtId="0" fontId="26" fillId="37" borderId="34" xfId="0" applyFont="1" applyFill="1" applyBorder="1" applyAlignment="1">
      <alignment horizontal="center" vertical="center" wrapText="1"/>
    </xf>
    <xf numFmtId="0" fontId="26" fillId="37" borderId="34" xfId="0" applyFont="1" applyFill="1" applyBorder="1" applyAlignment="1">
      <alignment horizontal="left" vertical="center" wrapText="1"/>
    </xf>
    <xf numFmtId="165" fontId="26" fillId="33" borderId="35" xfId="45" applyNumberFormat="1" applyFont="1" applyFill="1" applyBorder="1" applyAlignment="1">
      <alignment horizontal="right" vertical="center" wrapText="1"/>
    </xf>
    <xf numFmtId="165" fontId="26" fillId="33" borderId="36" xfId="45" applyNumberFormat="1" applyFont="1" applyFill="1" applyBorder="1" applyAlignment="1">
      <alignment horizontal="right" vertical="center" wrapText="1"/>
    </xf>
    <xf numFmtId="166" fontId="26" fillId="33" borderId="37" xfId="45" applyNumberFormat="1" applyFont="1" applyFill="1" applyBorder="1" applyAlignment="1">
      <alignment horizontal="right" vertical="center" wrapText="1"/>
    </xf>
    <xf numFmtId="165" fontId="26" fillId="33" borderId="37" xfId="45" applyNumberFormat="1" applyFont="1" applyFill="1" applyBorder="1" applyAlignment="1">
      <alignment horizontal="right" vertical="center" wrapText="1"/>
    </xf>
    <xf numFmtId="0" fontId="27" fillId="37" borderId="0" xfId="0" applyFont="1" applyFill="1" applyAlignment="1">
      <alignment vertical="center"/>
    </xf>
    <xf numFmtId="0" fontId="19" fillId="34" borderId="38" xfId="0" applyFont="1" applyFill="1" applyBorder="1" applyAlignment="1">
      <alignment horizontal="center" vertical="center" wrapText="1"/>
    </xf>
    <xf numFmtId="0" fontId="19" fillId="34" borderId="38" xfId="0" applyFont="1" applyFill="1" applyBorder="1" applyAlignment="1">
      <alignment horizontal="right" vertical="center" wrapText="1"/>
    </xf>
    <xf numFmtId="0" fontId="43" fillId="34" borderId="38" xfId="0" applyFont="1" applyFill="1" applyBorder="1" applyAlignment="1">
      <alignment horizontal="left" vertical="center" wrapText="1"/>
    </xf>
    <xf numFmtId="0" fontId="43" fillId="34" borderId="38" xfId="0" applyFont="1" applyFill="1" applyBorder="1" applyAlignment="1">
      <alignment horizontal="right" vertical="center" wrapText="1"/>
    </xf>
    <xf numFmtId="165" fontId="43" fillId="34" borderId="38" xfId="45" applyNumberFormat="1" applyFont="1" applyFill="1" applyBorder="1" applyAlignment="1">
      <alignment horizontal="right" vertical="center" wrapText="1"/>
    </xf>
    <xf numFmtId="0" fontId="43" fillId="34" borderId="38" xfId="0" applyFont="1" applyFill="1" applyBorder="1" applyAlignment="1">
      <alignment horizontal="center" vertical="center" wrapText="1"/>
    </xf>
    <xf numFmtId="165" fontId="26" fillId="35" borderId="39" xfId="45" applyNumberFormat="1" applyFont="1" applyFill="1" applyBorder="1" applyAlignment="1">
      <alignment horizontal="right" vertical="center" wrapText="1"/>
    </xf>
    <xf numFmtId="165" fontId="26" fillId="35" borderId="40" xfId="45" applyNumberFormat="1" applyFont="1" applyFill="1" applyBorder="1" applyAlignment="1">
      <alignment horizontal="right" vertical="center" wrapText="1"/>
    </xf>
    <xf numFmtId="166" fontId="19" fillId="40" borderId="27" xfId="45" applyNumberFormat="1" applyFont="1" applyFill="1" applyBorder="1" applyAlignment="1">
      <alignment horizontal="right" vertical="center" wrapText="1"/>
    </xf>
    <xf numFmtId="166" fontId="19" fillId="40" borderId="28" xfId="45" applyNumberFormat="1" applyFont="1" applyFill="1" applyBorder="1" applyAlignment="1">
      <alignment horizontal="right" vertical="center" wrapText="1"/>
    </xf>
    <xf numFmtId="166" fontId="19" fillId="40" borderId="41" xfId="45" applyNumberFormat="1" applyFont="1" applyFill="1" applyBorder="1" applyAlignment="1">
      <alignment horizontal="right" vertical="center" wrapText="1"/>
    </xf>
    <xf numFmtId="166" fontId="19" fillId="40" borderId="42" xfId="45" applyNumberFormat="1" applyFont="1" applyFill="1" applyBorder="1" applyAlignment="1">
      <alignment horizontal="right" vertical="center" wrapText="1"/>
    </xf>
    <xf numFmtId="165" fontId="26" fillId="35" borderId="27" xfId="45" applyNumberFormat="1" applyFont="1" applyFill="1" applyBorder="1" applyAlignment="1">
      <alignment horizontal="right" vertical="center" wrapText="1"/>
    </xf>
    <xf numFmtId="165" fontId="26" fillId="35" borderId="28" xfId="45" applyNumberFormat="1" applyFont="1" applyFill="1" applyBorder="1" applyAlignment="1">
      <alignment horizontal="right" vertical="center" wrapText="1"/>
    </xf>
    <xf numFmtId="165" fontId="26" fillId="35" borderId="41" xfId="45" applyNumberFormat="1" applyFont="1" applyFill="1" applyBorder="1" applyAlignment="1">
      <alignment horizontal="right" vertical="center" wrapText="1"/>
    </xf>
    <xf numFmtId="165" fontId="26" fillId="35" borderId="42" xfId="45" applyNumberFormat="1" applyFont="1" applyFill="1" applyBorder="1" applyAlignment="1">
      <alignment horizontal="right" vertical="center" wrapText="1"/>
    </xf>
    <xf numFmtId="165" fontId="19" fillId="40" borderId="27" xfId="45" applyNumberFormat="1" applyFont="1" applyFill="1" applyBorder="1" applyAlignment="1">
      <alignment horizontal="right" vertical="center" wrapText="1"/>
    </xf>
    <xf numFmtId="165" fontId="19" fillId="40" borderId="28" xfId="45" applyNumberFormat="1" applyFont="1" applyFill="1" applyBorder="1" applyAlignment="1">
      <alignment horizontal="right" vertical="center" wrapText="1"/>
    </xf>
    <xf numFmtId="165" fontId="19" fillId="40" borderId="41" xfId="45" applyNumberFormat="1" applyFont="1" applyFill="1" applyBorder="1" applyAlignment="1">
      <alignment horizontal="right" vertical="center" wrapText="1"/>
    </xf>
    <xf numFmtId="165" fontId="19" fillId="40" borderId="42" xfId="45" applyNumberFormat="1" applyFont="1" applyFill="1" applyBorder="1" applyAlignment="1">
      <alignment horizontal="right" vertical="center" wrapText="1"/>
    </xf>
    <xf numFmtId="3" fontId="26" fillId="35" borderId="0" xfId="0" applyNumberFormat="1" applyFont="1" applyFill="1" applyAlignment="1">
      <alignment horizontal="right" vertical="center" wrapText="1"/>
    </xf>
    <xf numFmtId="3" fontId="26" fillId="33" borderId="0" xfId="0" applyNumberFormat="1" applyFont="1" applyFill="1" applyAlignment="1">
      <alignment horizontal="right" vertical="center" wrapText="1"/>
    </xf>
    <xf numFmtId="0" fontId="25" fillId="34" borderId="24" xfId="0" applyFont="1" applyFill="1" applyBorder="1" applyAlignment="1">
      <alignment horizontal="center" wrapText="1"/>
    </xf>
    <xf numFmtId="0" fontId="25" fillId="34" borderId="43" xfId="0" applyFont="1" applyFill="1" applyBorder="1" applyAlignment="1">
      <alignment horizontal="center" wrapText="1"/>
    </xf>
    <xf numFmtId="0" fontId="20" fillId="34" borderId="0" xfId="0" applyFont="1" applyFill="1" applyAlignment="1">
      <alignment horizontal="left" wrapText="1"/>
    </xf>
    <xf numFmtId="0" fontId="20" fillId="34" borderId="24" xfId="0" applyFont="1" applyFill="1" applyBorder="1" applyAlignment="1">
      <alignment horizontal="center" wrapText="1"/>
    </xf>
    <xf numFmtId="0" fontId="20" fillId="34" borderId="43" xfId="0" applyFont="1" applyFill="1" applyBorder="1" applyAlignment="1">
      <alignment horizontal="center" wrapText="1"/>
    </xf>
    <xf numFmtId="167" fontId="26" fillId="35" borderId="14" xfId="0" applyNumberFormat="1" applyFont="1" applyFill="1" applyBorder="1" applyAlignment="1">
      <alignment horizontal="right" vertical="center" wrapText="1"/>
    </xf>
    <xf numFmtId="167" fontId="26" fillId="33" borderId="14" xfId="0" applyNumberFormat="1" applyFont="1" applyFill="1" applyBorder="1" applyAlignment="1">
      <alignment horizontal="right" vertical="center" wrapText="1"/>
    </xf>
    <xf numFmtId="0" fontId="25" fillId="34" borderId="21" xfId="0" applyFont="1" applyFill="1" applyBorder="1" applyAlignment="1">
      <alignment horizontal="center" vertical="center" wrapText="1"/>
    </xf>
    <xf numFmtId="3" fontId="19" fillId="40" borderId="0" xfId="0" applyNumberFormat="1" applyFont="1" applyFill="1" applyAlignment="1">
      <alignment horizontal="right" vertical="center" wrapText="1"/>
    </xf>
    <xf numFmtId="0" fontId="0" fillId="0" borderId="0" xfId="0" applyAlignment="1">
      <alignment vertical="top" wrapText="1"/>
    </xf>
    <xf numFmtId="0" fontId="16" fillId="0" borderId="46" xfId="0" applyFont="1" applyBorder="1" applyAlignment="1">
      <alignment horizontal="center" vertical="top" wrapText="1"/>
    </xf>
    <xf numFmtId="0" fontId="27" fillId="37" borderId="0" xfId="0" applyFont="1" applyFill="1" applyAlignment="1">
      <alignment horizontal="left"/>
    </xf>
    <xf numFmtId="0" fontId="21" fillId="37" borderId="0" xfId="0" applyFont="1" applyFill="1" applyAlignment="1">
      <alignment vertical="center"/>
    </xf>
    <xf numFmtId="0" fontId="21" fillId="37" borderId="0" xfId="0" applyFont="1" applyFill="1" applyAlignment="1">
      <alignment horizontal="center" vertical="center"/>
    </xf>
    <xf numFmtId="0" fontId="21" fillId="37" borderId="0" xfId="0" applyFont="1" applyFill="1" applyAlignment="1">
      <alignment vertical="top" wrapText="1"/>
    </xf>
    <xf numFmtId="0" fontId="0" fillId="37" borderId="0" xfId="0" applyFill="1" applyAlignment="1">
      <alignment vertical="center"/>
    </xf>
    <xf numFmtId="164" fontId="0" fillId="37" borderId="0" xfId="1" applyNumberFormat="1" applyFont="1" applyFill="1"/>
    <xf numFmtId="0" fontId="31" fillId="37" borderId="0" xfId="0" applyFont="1" applyFill="1"/>
    <xf numFmtId="44" fontId="0" fillId="37" borderId="0" xfId="0" applyNumberFormat="1" applyFill="1"/>
    <xf numFmtId="0" fontId="50" fillId="37" borderId="0" xfId="0" applyFont="1" applyFill="1"/>
    <xf numFmtId="0" fontId="17" fillId="37" borderId="0" xfId="0" applyFont="1" applyFill="1"/>
    <xf numFmtId="0" fontId="17" fillId="42" borderId="0" xfId="0" applyFont="1" applyFill="1"/>
    <xf numFmtId="168" fontId="17" fillId="42" borderId="0" xfId="46" applyNumberFormat="1" applyFont="1" applyFill="1" applyBorder="1"/>
    <xf numFmtId="165" fontId="13" fillId="37" borderId="0" xfId="45" applyNumberFormat="1" applyFont="1" applyFill="1" applyBorder="1" applyAlignment="1">
      <alignment horizontal="right" vertical="top" wrapText="1"/>
    </xf>
    <xf numFmtId="0" fontId="13" fillId="37" borderId="0" xfId="0" applyFont="1" applyFill="1" applyAlignment="1">
      <alignment horizontal="center" vertical="top" wrapText="1"/>
    </xf>
    <xf numFmtId="0" fontId="17" fillId="37" borderId="0" xfId="0" applyFont="1" applyFill="1" applyAlignment="1">
      <alignment vertical="top" wrapText="1"/>
    </xf>
    <xf numFmtId="0" fontId="50" fillId="37" borderId="0" xfId="0" applyFont="1" applyFill="1" applyAlignment="1">
      <alignment wrapText="1"/>
    </xf>
    <xf numFmtId="0" fontId="50" fillId="37" borderId="0" xfId="0" applyFont="1" applyFill="1" applyAlignment="1">
      <alignment horizontal="left" wrapText="1"/>
    </xf>
    <xf numFmtId="0" fontId="38" fillId="33" borderId="0" xfId="0" applyFont="1" applyFill="1" applyAlignment="1">
      <alignment horizontal="left" wrapText="1"/>
    </xf>
    <xf numFmtId="0" fontId="24" fillId="33" borderId="0" xfId="0" applyFont="1" applyFill="1"/>
    <xf numFmtId="167" fontId="0" fillId="37" borderId="0" xfId="0" applyNumberFormat="1" applyFill="1"/>
    <xf numFmtId="43" fontId="0" fillId="37" borderId="0" xfId="45" applyFont="1" applyFill="1"/>
    <xf numFmtId="2" fontId="0" fillId="37" borderId="0" xfId="0" applyNumberFormat="1" applyFill="1"/>
    <xf numFmtId="0" fontId="0" fillId="37" borderId="0" xfId="0" quotePrefix="1" applyFill="1"/>
    <xf numFmtId="168" fontId="31" fillId="37" borderId="0" xfId="46" applyNumberFormat="1" applyFont="1" applyFill="1"/>
    <xf numFmtId="165" fontId="31" fillId="37" borderId="0" xfId="45" applyNumberFormat="1" applyFont="1" applyFill="1"/>
    <xf numFmtId="0" fontId="31" fillId="37" borderId="0" xfId="0" quotePrefix="1" applyFont="1" applyFill="1"/>
    <xf numFmtId="168" fontId="31" fillId="37" borderId="0" xfId="0" applyNumberFormat="1" applyFont="1" applyFill="1"/>
    <xf numFmtId="165" fontId="52" fillId="37" borderId="0" xfId="45" applyNumberFormat="1" applyFont="1" applyFill="1"/>
    <xf numFmtId="0" fontId="52" fillId="37" borderId="0" xfId="0" quotePrefix="1" applyFont="1" applyFill="1"/>
    <xf numFmtId="0" fontId="52" fillId="37" borderId="0" xfId="0" applyFont="1" applyFill="1"/>
    <xf numFmtId="16" fontId="52" fillId="37" borderId="0" xfId="0" quotePrefix="1" applyNumberFormat="1" applyFont="1" applyFill="1"/>
    <xf numFmtId="168" fontId="0" fillId="37" borderId="0" xfId="46" applyNumberFormat="1" applyFont="1" applyFill="1"/>
    <xf numFmtId="165" fontId="0" fillId="37" borderId="0" xfId="45" applyNumberFormat="1" applyFont="1" applyFill="1"/>
    <xf numFmtId="168" fontId="0" fillId="37" borderId="0" xfId="0" applyNumberFormat="1" applyFill="1"/>
    <xf numFmtId="167" fontId="26" fillId="35" borderId="11" xfId="0" applyNumberFormat="1" applyFont="1" applyFill="1" applyBorder="1" applyAlignment="1">
      <alignment horizontal="right" vertical="center" wrapText="1"/>
    </xf>
    <xf numFmtId="167" fontId="26" fillId="33" borderId="11" xfId="0" applyNumberFormat="1" applyFont="1" applyFill="1" applyBorder="1" applyAlignment="1">
      <alignment horizontal="right" vertical="center" wrapText="1"/>
    </xf>
    <xf numFmtId="167" fontId="19" fillId="40" borderId="11" xfId="0" applyNumberFormat="1" applyFont="1" applyFill="1" applyBorder="1" applyAlignment="1">
      <alignment horizontal="right" vertical="center" wrapText="1"/>
    </xf>
    <xf numFmtId="167" fontId="19" fillId="40" borderId="14" xfId="0" applyNumberFormat="1" applyFont="1" applyFill="1" applyBorder="1" applyAlignment="1">
      <alignment horizontal="right" vertical="center" wrapText="1"/>
    </xf>
    <xf numFmtId="0" fontId="19" fillId="36" borderId="34" xfId="0" applyFont="1" applyFill="1" applyBorder="1" applyAlignment="1">
      <alignment horizontal="center" vertical="center" wrapText="1"/>
    </xf>
    <xf numFmtId="0" fontId="19" fillId="36" borderId="34" xfId="0" applyFont="1" applyFill="1" applyBorder="1" applyAlignment="1">
      <alignment horizontal="left" vertical="center" wrapText="1"/>
    </xf>
    <xf numFmtId="41" fontId="19" fillId="36" borderId="35" xfId="1" applyNumberFormat="1" applyFont="1" applyFill="1" applyBorder="1" applyAlignment="1">
      <alignment horizontal="right" vertical="center" wrapText="1"/>
    </xf>
    <xf numFmtId="41" fontId="19" fillId="36" borderId="47" xfId="1" applyNumberFormat="1" applyFont="1" applyFill="1" applyBorder="1" applyAlignment="1">
      <alignment horizontal="right" vertical="center" wrapText="1"/>
    </xf>
    <xf numFmtId="41" fontId="19" fillId="36" borderId="36" xfId="1" applyNumberFormat="1" applyFont="1" applyFill="1" applyBorder="1" applyAlignment="1">
      <alignment horizontal="right" vertical="center" wrapText="1"/>
    </xf>
    <xf numFmtId="0" fontId="31" fillId="34" borderId="0" xfId="0" applyFont="1" applyFill="1" applyAlignment="1">
      <alignment horizontal="center"/>
    </xf>
    <xf numFmtId="0" fontId="24" fillId="34" borderId="0" xfId="0" applyFont="1" applyFill="1" applyAlignment="1">
      <alignment horizontal="center"/>
    </xf>
    <xf numFmtId="166" fontId="18" fillId="33" borderId="0" xfId="0" applyNumberFormat="1" applyFont="1" applyFill="1" applyAlignment="1">
      <alignment horizontal="center"/>
    </xf>
    <xf numFmtId="2" fontId="26" fillId="35" borderId="0" xfId="0" applyNumberFormat="1" applyFont="1" applyFill="1" applyAlignment="1">
      <alignment horizontal="right" vertical="center" wrapText="1"/>
    </xf>
    <xf numFmtId="2" fontId="19" fillId="40" borderId="0" xfId="0" applyNumberFormat="1" applyFont="1" applyFill="1" applyAlignment="1">
      <alignment horizontal="right" vertical="center" wrapText="1"/>
    </xf>
    <xf numFmtId="2" fontId="26" fillId="35" borderId="28" xfId="0" applyNumberFormat="1" applyFont="1" applyFill="1" applyBorder="1" applyAlignment="1">
      <alignment horizontal="right" vertical="center" wrapText="1"/>
    </xf>
    <xf numFmtId="2" fontId="19" fillId="40" borderId="28" xfId="0" applyNumberFormat="1" applyFont="1" applyFill="1" applyBorder="1" applyAlignment="1">
      <alignment horizontal="right" vertical="center" wrapText="1"/>
    </xf>
    <xf numFmtId="0" fontId="54" fillId="43" borderId="0" xfId="0" applyFont="1" applyFill="1" applyAlignment="1">
      <alignment vertical="center"/>
    </xf>
    <xf numFmtId="0" fontId="26" fillId="37" borderId="0" xfId="0" applyFont="1" applyFill="1" applyAlignment="1">
      <alignment wrapText="1"/>
    </xf>
    <xf numFmtId="0" fontId="36" fillId="37" borderId="0" xfId="43" applyFont="1" applyFill="1" applyAlignment="1" applyProtection="1">
      <alignment vertical="center" wrapText="1"/>
    </xf>
    <xf numFmtId="0" fontId="26" fillId="37" borderId="0" xfId="0" applyFont="1" applyFill="1" applyAlignment="1">
      <alignment vertical="center" wrapText="1"/>
    </xf>
    <xf numFmtId="0" fontId="56" fillId="37" borderId="0" xfId="0" applyFont="1" applyFill="1"/>
    <xf numFmtId="0" fontId="31" fillId="39" borderId="48" xfId="0" applyFont="1" applyFill="1" applyBorder="1" applyAlignment="1">
      <alignment horizontal="left" vertical="center"/>
    </xf>
    <xf numFmtId="0" fontId="19" fillId="33" borderId="0" xfId="0" applyFont="1" applyFill="1"/>
    <xf numFmtId="164" fontId="24" fillId="33" borderId="0" xfId="0" applyNumberFormat="1" applyFont="1" applyFill="1" applyAlignment="1">
      <alignment horizontal="center"/>
    </xf>
    <xf numFmtId="0" fontId="59" fillId="37" borderId="0" xfId="0" applyFont="1" applyFill="1" applyAlignment="1">
      <alignment horizontal="center"/>
    </xf>
    <xf numFmtId="0" fontId="24" fillId="37" borderId="0" xfId="0" applyFont="1" applyFill="1" applyAlignment="1">
      <alignment horizontal="center"/>
    </xf>
    <xf numFmtId="165" fontId="26" fillId="37" borderId="15" xfId="45" applyNumberFormat="1" applyFont="1" applyFill="1" applyBorder="1" applyAlignment="1">
      <alignment horizontal="right" vertical="center" wrapText="1"/>
    </xf>
    <xf numFmtId="0" fontId="59" fillId="37" borderId="0" xfId="0" applyFont="1" applyFill="1" applyAlignment="1">
      <alignment horizontal="left"/>
    </xf>
    <xf numFmtId="41" fontId="42" fillId="37" borderId="11" xfId="1" applyNumberFormat="1" applyFont="1" applyFill="1" applyBorder="1" applyAlignment="1">
      <alignment horizontal="right" vertical="center" wrapText="1"/>
    </xf>
    <xf numFmtId="41" fontId="42" fillId="37" borderId="0" xfId="1" applyNumberFormat="1" applyFont="1" applyFill="1" applyBorder="1" applyAlignment="1">
      <alignment horizontal="right" vertical="center" wrapText="1"/>
    </xf>
    <xf numFmtId="0" fontId="21" fillId="44" borderId="0" xfId="0" applyFont="1" applyFill="1" applyAlignment="1">
      <alignment vertical="top" wrapText="1"/>
    </xf>
    <xf numFmtId="0" fontId="0" fillId="0" borderId="0" xfId="0" applyAlignment="1">
      <alignment vertical="center"/>
    </xf>
    <xf numFmtId="0" fontId="21" fillId="0" borderId="0" xfId="0" applyFont="1" applyAlignment="1">
      <alignment vertical="center"/>
    </xf>
    <xf numFmtId="0" fontId="21" fillId="0" borderId="0" xfId="0" applyFont="1" applyAlignment="1">
      <alignment horizontal="center" vertical="center"/>
    </xf>
    <xf numFmtId="0" fontId="21" fillId="0" borderId="0" xfId="0" applyFont="1" applyAlignment="1">
      <alignment vertical="top" wrapText="1"/>
    </xf>
    <xf numFmtId="0" fontId="21" fillId="0" borderId="46" xfId="0" applyFont="1" applyBorder="1" applyAlignment="1">
      <alignment vertical="top" wrapText="1"/>
    </xf>
    <xf numFmtId="165" fontId="17" fillId="37" borderId="0" xfId="0" applyNumberFormat="1" applyFont="1" applyFill="1"/>
    <xf numFmtId="3" fontId="19" fillId="37" borderId="0" xfId="0" applyNumberFormat="1" applyFont="1" applyFill="1" applyAlignment="1">
      <alignment horizontal="right" vertical="center" wrapText="1"/>
    </xf>
    <xf numFmtId="0" fontId="22" fillId="37" borderId="44" xfId="0" applyFont="1" applyFill="1" applyBorder="1" applyAlignment="1">
      <alignment horizontal="center" vertical="top" wrapText="1"/>
    </xf>
    <xf numFmtId="0" fontId="16" fillId="37" borderId="46" xfId="0" applyFont="1" applyFill="1" applyBorder="1" applyAlignment="1">
      <alignment horizontal="center" vertical="top" wrapText="1"/>
    </xf>
    <xf numFmtId="165" fontId="16" fillId="37" borderId="0" xfId="0" applyNumberFormat="1" applyFont="1" applyFill="1" applyAlignment="1">
      <alignment horizontal="center" vertical="top" wrapText="1"/>
    </xf>
    <xf numFmtId="0" fontId="26" fillId="37" borderId="0" xfId="0" applyFont="1" applyFill="1" applyAlignment="1">
      <alignment horizontal="center" vertical="center" wrapText="1"/>
    </xf>
    <xf numFmtId="0" fontId="26" fillId="37" borderId="0" xfId="0" applyFont="1" applyFill="1" applyAlignment="1">
      <alignment horizontal="right" vertical="center" wrapText="1"/>
    </xf>
    <xf numFmtId="165" fontId="26" fillId="37" borderId="0" xfId="45" applyNumberFormat="1" applyFont="1" applyFill="1" applyBorder="1" applyAlignment="1">
      <alignment horizontal="right" vertical="center" wrapText="1"/>
    </xf>
    <xf numFmtId="1" fontId="19" fillId="37" borderId="0" xfId="45" applyNumberFormat="1" applyFont="1" applyFill="1" applyBorder="1" applyAlignment="1">
      <alignment horizontal="right" vertical="center" wrapText="1"/>
    </xf>
    <xf numFmtId="167" fontId="24" fillId="33" borderId="0" xfId="0" applyNumberFormat="1" applyFont="1" applyFill="1" applyAlignment="1">
      <alignment horizontal="center"/>
    </xf>
    <xf numFmtId="167" fontId="19" fillId="40" borderId="27" xfId="0" applyNumberFormat="1" applyFont="1" applyFill="1" applyBorder="1" applyAlignment="1">
      <alignment horizontal="right" vertical="center" wrapText="1"/>
    </xf>
    <xf numFmtId="167" fontId="19" fillId="40" borderId="28" xfId="0" applyNumberFormat="1" applyFont="1" applyFill="1" applyBorder="1" applyAlignment="1">
      <alignment horizontal="right" vertical="center" wrapText="1"/>
    </xf>
    <xf numFmtId="167" fontId="19" fillId="40" borderId="29" xfId="0" applyNumberFormat="1" applyFont="1" applyFill="1" applyBorder="1" applyAlignment="1">
      <alignment horizontal="right" vertical="center" wrapText="1"/>
    </xf>
    <xf numFmtId="0" fontId="54" fillId="39" borderId="49" xfId="0" applyFont="1" applyFill="1" applyBorder="1" applyAlignment="1">
      <alignment horizontal="left" vertical="center"/>
    </xf>
    <xf numFmtId="1" fontId="26" fillId="33" borderId="11" xfId="0" applyNumberFormat="1" applyFont="1" applyFill="1" applyBorder="1" applyAlignment="1">
      <alignment horizontal="right" vertical="center" wrapText="1"/>
    </xf>
    <xf numFmtId="165" fontId="19" fillId="40" borderId="13" xfId="0" applyNumberFormat="1" applyFont="1" applyFill="1" applyBorder="1" applyAlignment="1">
      <alignment horizontal="right" vertical="center" wrapText="1"/>
    </xf>
    <xf numFmtId="0" fontId="26" fillId="37" borderId="0" xfId="0" applyFont="1" applyFill="1" applyAlignment="1">
      <alignment horizontal="left" vertical="center" wrapText="1"/>
    </xf>
    <xf numFmtId="0" fontId="19" fillId="45" borderId="0" xfId="0" applyFont="1" applyFill="1" applyAlignment="1">
      <alignment horizontal="center" vertical="center" wrapText="1"/>
    </xf>
    <xf numFmtId="0" fontId="19" fillId="45" borderId="0" xfId="0" applyFont="1" applyFill="1" applyAlignment="1">
      <alignment horizontal="left" vertical="center" wrapText="1"/>
    </xf>
    <xf numFmtId="41" fontId="19" fillId="45" borderId="10" xfId="1" applyNumberFormat="1" applyFont="1" applyFill="1" applyBorder="1" applyAlignment="1">
      <alignment horizontal="right" vertical="center" wrapText="1"/>
    </xf>
    <xf numFmtId="41" fontId="19" fillId="45" borderId="11" xfId="1" applyNumberFormat="1" applyFont="1" applyFill="1" applyBorder="1" applyAlignment="1">
      <alignment horizontal="right" vertical="center" wrapText="1"/>
    </xf>
    <xf numFmtId="41" fontId="19" fillId="45" borderId="0" xfId="1" applyNumberFormat="1" applyFont="1" applyFill="1" applyBorder="1" applyAlignment="1">
      <alignment horizontal="right" vertical="center" wrapText="1"/>
    </xf>
    <xf numFmtId="164" fontId="26" fillId="37" borderId="10" xfId="1" applyNumberFormat="1" applyFont="1" applyFill="1" applyBorder="1" applyAlignment="1">
      <alignment horizontal="right" vertical="center" wrapText="1"/>
    </xf>
    <xf numFmtId="164" fontId="26" fillId="37" borderId="11" xfId="1" applyNumberFormat="1" applyFont="1" applyFill="1" applyBorder="1" applyAlignment="1">
      <alignment horizontal="right" vertical="center" wrapText="1"/>
    </xf>
    <xf numFmtId="164" fontId="26" fillId="37" borderId="0" xfId="1" applyNumberFormat="1" applyFont="1" applyFill="1" applyBorder="1" applyAlignment="1">
      <alignment horizontal="right" vertical="center" wrapText="1"/>
    </xf>
    <xf numFmtId="41" fontId="26" fillId="37" borderId="10" xfId="1" applyNumberFormat="1" applyFont="1" applyFill="1" applyBorder="1" applyAlignment="1">
      <alignment horizontal="right" vertical="center" wrapText="1"/>
    </xf>
    <xf numFmtId="41" fontId="26" fillId="37" borderId="11" xfId="1" applyNumberFormat="1" applyFont="1" applyFill="1" applyBorder="1" applyAlignment="1">
      <alignment horizontal="right" vertical="center" wrapText="1"/>
    </xf>
    <xf numFmtId="41" fontId="26" fillId="37" borderId="0" xfId="1" applyNumberFormat="1" applyFont="1" applyFill="1" applyBorder="1" applyAlignment="1">
      <alignment horizontal="right" vertical="center" wrapText="1"/>
    </xf>
    <xf numFmtId="0" fontId="26" fillId="37" borderId="10" xfId="1" applyNumberFormat="1" applyFont="1" applyFill="1" applyBorder="1" applyAlignment="1">
      <alignment horizontal="right" vertical="top" wrapText="1"/>
    </xf>
    <xf numFmtId="0" fontId="26" fillId="37" borderId="0" xfId="0" applyFont="1" applyFill="1" applyAlignment="1">
      <alignment horizontal="left" vertical="top" wrapText="1"/>
    </xf>
    <xf numFmtId="0" fontId="22" fillId="0" borderId="45" xfId="0" applyFont="1" applyBorder="1" applyAlignment="1">
      <alignment horizontal="center" vertical="top" wrapText="1"/>
    </xf>
    <xf numFmtId="164" fontId="26" fillId="37" borderId="14" xfId="1" applyNumberFormat="1" applyFont="1" applyFill="1" applyBorder="1" applyAlignment="1">
      <alignment horizontal="right" vertical="center" wrapText="1"/>
    </xf>
    <xf numFmtId="164" fontId="26" fillId="37" borderId="15" xfId="1" applyNumberFormat="1" applyFont="1" applyFill="1" applyBorder="1" applyAlignment="1">
      <alignment horizontal="right" vertical="center" wrapText="1"/>
    </xf>
    <xf numFmtId="41" fontId="26" fillId="37" borderId="14" xfId="1" applyNumberFormat="1" applyFont="1" applyFill="1" applyBorder="1" applyAlignment="1">
      <alignment horizontal="right" vertical="center" wrapText="1"/>
    </xf>
    <xf numFmtId="41" fontId="26" fillId="37" borderId="15" xfId="1" applyNumberFormat="1" applyFont="1" applyFill="1" applyBorder="1" applyAlignment="1">
      <alignment horizontal="right" vertical="center" wrapText="1"/>
    </xf>
    <xf numFmtId="41" fontId="42" fillId="37" borderId="15" xfId="1" applyNumberFormat="1" applyFont="1" applyFill="1" applyBorder="1" applyAlignment="1">
      <alignment horizontal="right" vertical="center" wrapText="1"/>
    </xf>
    <xf numFmtId="1" fontId="24" fillId="33" borderId="0" xfId="0" applyNumberFormat="1" applyFont="1" applyFill="1" applyAlignment="1">
      <alignment horizontal="center"/>
    </xf>
    <xf numFmtId="165" fontId="26" fillId="37" borderId="16" xfId="45" applyNumberFormat="1" applyFont="1" applyFill="1" applyBorder="1" applyAlignment="1">
      <alignment horizontal="right" vertical="center" wrapText="1"/>
    </xf>
    <xf numFmtId="165" fontId="26" fillId="37" borderId="17" xfId="45" applyNumberFormat="1" applyFont="1" applyFill="1" applyBorder="1" applyAlignment="1">
      <alignment horizontal="right" vertical="center" wrapText="1"/>
    </xf>
    <xf numFmtId="165" fontId="26" fillId="37" borderId="10" xfId="45" applyNumberFormat="1" applyFont="1" applyFill="1" applyBorder="1" applyAlignment="1">
      <alignment horizontal="right" vertical="center" wrapText="1"/>
    </xf>
    <xf numFmtId="165" fontId="26" fillId="37" borderId="11" xfId="45" applyNumberFormat="1" applyFont="1" applyFill="1" applyBorder="1" applyAlignment="1">
      <alignment horizontal="right" vertical="center" wrapText="1"/>
    </xf>
    <xf numFmtId="165" fontId="42" fillId="37" borderId="10" xfId="45" applyNumberFormat="1" applyFont="1" applyFill="1" applyBorder="1" applyAlignment="1">
      <alignment horizontal="right" vertical="center" wrapText="1"/>
    </xf>
    <xf numFmtId="165" fontId="42" fillId="37" borderId="15" xfId="45" applyNumberFormat="1" applyFont="1" applyFill="1" applyBorder="1" applyAlignment="1">
      <alignment horizontal="right" vertical="center" wrapText="1"/>
    </xf>
    <xf numFmtId="0" fontId="64" fillId="33" borderId="0" xfId="0" applyFont="1" applyFill="1" applyAlignment="1">
      <alignment horizontal="left" wrapText="1"/>
    </xf>
    <xf numFmtId="165" fontId="24" fillId="33" borderId="0" xfId="45" applyNumberFormat="1" applyFont="1" applyFill="1" applyBorder="1" applyAlignment="1">
      <alignment horizontal="center"/>
    </xf>
    <xf numFmtId="0" fontId="61" fillId="37" borderId="0" xfId="0" applyFont="1" applyFill="1" applyAlignment="1">
      <alignment vertical="center"/>
    </xf>
    <xf numFmtId="0" fontId="62" fillId="37" borderId="0" xfId="0" applyFont="1" applyFill="1" applyAlignment="1">
      <alignment vertical="center"/>
    </xf>
    <xf numFmtId="0" fontId="26" fillId="37" borderId="21" xfId="0" applyFont="1" applyFill="1" applyBorder="1" applyAlignment="1">
      <alignment horizontal="right" vertical="center" wrapText="1"/>
    </xf>
    <xf numFmtId="164" fontId="26" fillId="37" borderId="12" xfId="1" applyNumberFormat="1" applyFont="1" applyFill="1" applyBorder="1" applyAlignment="1">
      <alignment horizontal="right" vertical="center" wrapText="1"/>
    </xf>
    <xf numFmtId="165" fontId="26" fillId="37" borderId="14" xfId="45" applyNumberFormat="1" applyFont="1" applyFill="1" applyBorder="1" applyAlignment="1">
      <alignment horizontal="right" vertical="center" wrapText="1"/>
    </xf>
    <xf numFmtId="165" fontId="26" fillId="37" borderId="12" xfId="45" applyNumberFormat="1" applyFont="1" applyFill="1" applyBorder="1" applyAlignment="1">
      <alignment horizontal="right" vertical="center" wrapText="1"/>
    </xf>
    <xf numFmtId="166" fontId="26" fillId="37" borderId="11" xfId="45" applyNumberFormat="1" applyFont="1" applyFill="1" applyBorder="1" applyAlignment="1">
      <alignment horizontal="right" vertical="center" wrapText="1"/>
    </xf>
    <xf numFmtId="0" fontId="26" fillId="37" borderId="10" xfId="0" applyFont="1" applyFill="1" applyBorder="1" applyAlignment="1">
      <alignment horizontal="right" vertical="center" wrapText="1"/>
    </xf>
    <xf numFmtId="0" fontId="26" fillId="37" borderId="26" xfId="0" applyFont="1" applyFill="1" applyBorder="1" applyAlignment="1">
      <alignment horizontal="center" vertical="center" wrapText="1"/>
    </xf>
    <xf numFmtId="0" fontId="26" fillId="37" borderId="26" xfId="0" applyFont="1" applyFill="1" applyBorder="1" applyAlignment="1">
      <alignment horizontal="left" vertical="center" wrapText="1"/>
    </xf>
    <xf numFmtId="0" fontId="26" fillId="37" borderId="50" xfId="0" applyFont="1" applyFill="1" applyBorder="1" applyAlignment="1">
      <alignment horizontal="center" vertical="center" wrapText="1"/>
    </xf>
    <xf numFmtId="165" fontId="65" fillId="40" borderId="10" xfId="45" applyNumberFormat="1" applyFont="1" applyFill="1" applyBorder="1" applyAlignment="1">
      <alignment horizontal="right" vertical="center" wrapText="1"/>
    </xf>
    <xf numFmtId="0" fontId="42" fillId="35" borderId="21" xfId="0" applyFont="1" applyFill="1" applyBorder="1" applyAlignment="1">
      <alignment horizontal="right" vertical="center" wrapText="1"/>
    </xf>
    <xf numFmtId="0" fontId="42" fillId="35" borderId="0" xfId="0" applyFont="1" applyFill="1" applyAlignment="1">
      <alignment horizontal="right" vertical="center" wrapText="1"/>
    </xf>
    <xf numFmtId="0" fontId="42" fillId="35" borderId="0" xfId="0" applyFont="1" applyFill="1" applyAlignment="1">
      <alignment horizontal="center" vertical="center" wrapText="1"/>
    </xf>
    <xf numFmtId="0" fontId="42" fillId="35" borderId="0" xfId="0" applyFont="1" applyFill="1" applyAlignment="1">
      <alignment horizontal="left" vertical="center" wrapText="1"/>
    </xf>
    <xf numFmtId="165" fontId="26" fillId="37" borderId="21" xfId="45" applyNumberFormat="1" applyFont="1" applyFill="1" applyBorder="1" applyAlignment="1">
      <alignment horizontal="right" vertical="center" wrapText="1"/>
    </xf>
    <xf numFmtId="43" fontId="26" fillId="37" borderId="21" xfId="45" applyFont="1" applyFill="1" applyBorder="1" applyAlignment="1">
      <alignment horizontal="right" vertical="center" wrapText="1"/>
    </xf>
    <xf numFmtId="0" fontId="26" fillId="37" borderId="12" xfId="0" applyFont="1" applyFill="1" applyBorder="1" applyAlignment="1">
      <alignment horizontal="right" vertical="center" wrapText="1"/>
    </xf>
    <xf numFmtId="165" fontId="26" fillId="37" borderId="13" xfId="45" applyNumberFormat="1" applyFont="1" applyFill="1" applyBorder="1" applyAlignment="1">
      <alignment horizontal="right" vertical="center" wrapText="1"/>
    </xf>
    <xf numFmtId="165" fontId="26" fillId="37" borderId="13" xfId="0" applyNumberFormat="1" applyFont="1" applyFill="1" applyBorder="1" applyAlignment="1">
      <alignment horizontal="right" vertical="center" wrapText="1"/>
    </xf>
    <xf numFmtId="165" fontId="26" fillId="37" borderId="0" xfId="0" applyNumberFormat="1" applyFont="1" applyFill="1" applyAlignment="1">
      <alignment horizontal="right" vertical="center" wrapText="1"/>
    </xf>
    <xf numFmtId="167" fontId="26" fillId="37" borderId="27" xfId="0" applyNumberFormat="1" applyFont="1" applyFill="1" applyBorder="1" applyAlignment="1">
      <alignment horizontal="right" vertical="center" wrapText="1"/>
    </xf>
    <xf numFmtId="167" fontId="26" fillId="37" borderId="28" xfId="0" applyNumberFormat="1" applyFont="1" applyFill="1" applyBorder="1" applyAlignment="1">
      <alignment horizontal="right" vertical="center" wrapText="1"/>
    </xf>
    <xf numFmtId="167" fontId="26" fillId="37" borderId="29" xfId="0" applyNumberFormat="1" applyFont="1" applyFill="1" applyBorder="1" applyAlignment="1">
      <alignment horizontal="right" vertical="center" wrapText="1"/>
    </xf>
    <xf numFmtId="2" fontId="26" fillId="37" borderId="0" xfId="0" applyNumberFormat="1" applyFont="1" applyFill="1" applyAlignment="1">
      <alignment horizontal="right" vertical="center" wrapText="1"/>
    </xf>
    <xf numFmtId="2" fontId="26" fillId="37" borderId="28" xfId="0" applyNumberFormat="1" applyFont="1" applyFill="1" applyBorder="1" applyAlignment="1">
      <alignment horizontal="right" vertical="center" wrapText="1"/>
    </xf>
    <xf numFmtId="165" fontId="26" fillId="37" borderId="27" xfId="45" applyNumberFormat="1" applyFont="1" applyFill="1" applyBorder="1" applyAlignment="1">
      <alignment horizontal="right" vertical="center" wrapText="1"/>
    </xf>
    <xf numFmtId="165" fontId="26" fillId="37" borderId="28" xfId="45" applyNumberFormat="1" applyFont="1" applyFill="1" applyBorder="1" applyAlignment="1">
      <alignment horizontal="right" vertical="center" wrapText="1"/>
    </xf>
    <xf numFmtId="165" fontId="26" fillId="37" borderId="41" xfId="45" applyNumberFormat="1" applyFont="1" applyFill="1" applyBorder="1" applyAlignment="1">
      <alignment horizontal="right" vertical="center" wrapText="1"/>
    </xf>
    <xf numFmtId="165" fontId="26" fillId="37" borderId="42" xfId="45" applyNumberFormat="1" applyFont="1" applyFill="1" applyBorder="1" applyAlignment="1">
      <alignment horizontal="right" vertical="center" wrapText="1"/>
    </xf>
    <xf numFmtId="0" fontId="26" fillId="37" borderId="24" xfId="0" applyFont="1" applyFill="1" applyBorder="1" applyAlignment="1">
      <alignment horizontal="right" vertical="center" wrapText="1"/>
    </xf>
    <xf numFmtId="3" fontId="26" fillId="37" borderId="43" xfId="0" applyNumberFormat="1" applyFont="1" applyFill="1" applyBorder="1" applyAlignment="1">
      <alignment horizontal="right" vertical="center" wrapText="1"/>
    </xf>
    <xf numFmtId="167" fontId="26" fillId="37" borderId="23" xfId="0" applyNumberFormat="1" applyFont="1" applyFill="1" applyBorder="1" applyAlignment="1">
      <alignment horizontal="right" vertical="center" wrapText="1"/>
    </xf>
    <xf numFmtId="167" fontId="26" fillId="37" borderId="0" xfId="0" applyNumberFormat="1" applyFont="1" applyFill="1" applyAlignment="1">
      <alignment horizontal="right" vertical="center" wrapText="1"/>
    </xf>
    <xf numFmtId="167" fontId="26" fillId="37" borderId="10" xfId="0" applyNumberFormat="1" applyFont="1" applyFill="1" applyBorder="1" applyAlignment="1">
      <alignment horizontal="right" vertical="center" wrapText="1"/>
    </xf>
    <xf numFmtId="167" fontId="26" fillId="37" borderId="15" xfId="0" applyNumberFormat="1" applyFont="1" applyFill="1" applyBorder="1" applyAlignment="1">
      <alignment horizontal="right" vertical="center" wrapText="1"/>
    </xf>
    <xf numFmtId="167" fontId="26" fillId="37" borderId="14" xfId="0" applyNumberFormat="1" applyFont="1" applyFill="1" applyBorder="1" applyAlignment="1">
      <alignment horizontal="right" vertical="center" wrapText="1"/>
    </xf>
    <xf numFmtId="3" fontId="26" fillId="37" borderId="21" xfId="0" applyNumberFormat="1" applyFont="1" applyFill="1" applyBorder="1" applyAlignment="1">
      <alignment horizontal="right" vertical="center" wrapText="1"/>
    </xf>
    <xf numFmtId="0" fontId="26" fillId="37" borderId="25" xfId="0" applyFont="1" applyFill="1" applyBorder="1" applyAlignment="1">
      <alignment horizontal="right" vertical="center" wrapText="1"/>
    </xf>
    <xf numFmtId="10" fontId="0" fillId="37" borderId="0" xfId="0" applyNumberFormat="1" applyFill="1"/>
    <xf numFmtId="164" fontId="26" fillId="37" borderId="16" xfId="1" applyNumberFormat="1" applyFont="1" applyFill="1" applyBorder="1" applyAlignment="1">
      <alignment horizontal="right" vertical="center" wrapText="1"/>
    </xf>
    <xf numFmtId="164" fontId="26" fillId="37" borderId="17" xfId="1" applyNumberFormat="1" applyFont="1" applyFill="1" applyBorder="1" applyAlignment="1">
      <alignment horizontal="right" vertical="center" wrapText="1"/>
    </xf>
    <xf numFmtId="0" fontId="33" fillId="33" borderId="0" xfId="43" applyFill="1" applyBorder="1" applyAlignment="1" applyProtection="1">
      <alignment horizontal="left" vertical="center"/>
    </xf>
    <xf numFmtId="0" fontId="33" fillId="33" borderId="0" xfId="43" applyFill="1" applyAlignment="1" applyProtection="1">
      <alignment horizontal="left" vertical="center"/>
    </xf>
    <xf numFmtId="0" fontId="38" fillId="33" borderId="0" xfId="0" applyFont="1" applyFill="1" applyAlignment="1">
      <alignment horizontal="left" vertical="top" wrapText="1"/>
    </xf>
    <xf numFmtId="0" fontId="25" fillId="34" borderId="21" xfId="0" applyFont="1" applyFill="1" applyBorder="1" applyAlignment="1">
      <alignment horizontal="left" wrapText="1"/>
    </xf>
    <xf numFmtId="0" fontId="26" fillId="35" borderId="21" xfId="0" applyFont="1" applyFill="1" applyBorder="1" applyAlignment="1">
      <alignment horizontal="left" vertical="center" wrapText="1"/>
    </xf>
    <xf numFmtId="0" fontId="27" fillId="37" borderId="0" xfId="0" applyFont="1" applyFill="1" applyAlignment="1">
      <alignment horizontal="left" vertical="top" wrapText="1"/>
    </xf>
    <xf numFmtId="0" fontId="32" fillId="0" borderId="0" xfId="44"/>
    <xf numFmtId="0" fontId="36" fillId="37" borderId="0" xfId="43" applyFont="1" applyFill="1" applyAlignment="1" applyProtection="1">
      <alignment wrapText="1"/>
    </xf>
    <xf numFmtId="0" fontId="66" fillId="37" borderId="0" xfId="43" applyFont="1" applyFill="1" applyAlignment="1" applyProtection="1">
      <alignment vertical="top"/>
    </xf>
    <xf numFmtId="0" fontId="25" fillId="34" borderId="19" xfId="0" applyFont="1" applyFill="1" applyBorder="1" applyAlignment="1">
      <alignment horizontal="center" wrapText="1"/>
    </xf>
    <xf numFmtId="0" fontId="26" fillId="37" borderId="19" xfId="0" applyFont="1" applyFill="1" applyBorder="1" applyAlignment="1">
      <alignment horizontal="left" vertical="center" wrapText="1"/>
    </xf>
    <xf numFmtId="0" fontId="26" fillId="37" borderId="19" xfId="0" applyFont="1" applyFill="1" applyBorder="1" applyAlignment="1">
      <alignment horizontal="left" vertical="top" wrapText="1"/>
    </xf>
    <xf numFmtId="41" fontId="19" fillId="45" borderId="12" xfId="1" applyNumberFormat="1" applyFont="1" applyFill="1" applyBorder="1" applyAlignment="1">
      <alignment horizontal="right" vertical="center" wrapText="1"/>
    </xf>
    <xf numFmtId="0" fontId="26" fillId="37" borderId="21" xfId="0" applyFont="1" applyFill="1" applyBorder="1" applyAlignment="1">
      <alignment horizontal="left" vertical="center" wrapText="1"/>
    </xf>
    <xf numFmtId="0" fontId="19" fillId="36" borderId="21" xfId="0" applyFont="1" applyFill="1" applyBorder="1" applyAlignment="1">
      <alignment horizontal="left" vertical="center" wrapText="1"/>
    </xf>
    <xf numFmtId="0" fontId="19" fillId="36" borderId="39" xfId="0" applyFont="1" applyFill="1" applyBorder="1" applyAlignment="1">
      <alignment horizontal="left" vertical="center" wrapText="1"/>
    </xf>
    <xf numFmtId="0" fontId="26" fillId="33" borderId="21" xfId="0" applyFont="1" applyFill="1" applyBorder="1" applyAlignment="1">
      <alignment horizontal="left" vertical="center" wrapText="1"/>
    </xf>
    <xf numFmtId="0" fontId="26" fillId="35" borderId="10" xfId="1" applyNumberFormat="1" applyFont="1" applyFill="1" applyBorder="1" applyAlignment="1">
      <alignment horizontal="left" vertical="center" wrapText="1"/>
    </xf>
    <xf numFmtId="0" fontId="25" fillId="34" borderId="16" xfId="0" applyFont="1" applyFill="1" applyBorder="1" applyAlignment="1">
      <alignment horizontal="center" wrapText="1"/>
    </xf>
    <xf numFmtId="0" fontId="26" fillId="37" borderId="16" xfId="0" applyFont="1" applyFill="1" applyBorder="1" applyAlignment="1">
      <alignment horizontal="left" vertical="center" wrapText="1"/>
    </xf>
    <xf numFmtId="0" fontId="26" fillId="33" borderId="19" xfId="0" applyFont="1" applyFill="1" applyBorder="1" applyAlignment="1">
      <alignment horizontal="left" vertical="center" wrapText="1"/>
    </xf>
    <xf numFmtId="0" fontId="26" fillId="35" borderId="19" xfId="0" applyFont="1" applyFill="1" applyBorder="1" applyAlignment="1">
      <alignment horizontal="left" vertical="center" wrapText="1"/>
    </xf>
    <xf numFmtId="0" fontId="20" fillId="34" borderId="16" xfId="0" applyFont="1" applyFill="1" applyBorder="1" applyAlignment="1">
      <alignment wrapText="1"/>
    </xf>
    <xf numFmtId="0" fontId="26" fillId="35" borderId="10" xfId="0" applyFont="1" applyFill="1" applyBorder="1" applyAlignment="1">
      <alignment horizontal="left" vertical="center" wrapText="1"/>
    </xf>
    <xf numFmtId="0" fontId="26" fillId="33" borderId="51" xfId="0" applyFont="1" applyFill="1" applyBorder="1" applyAlignment="1">
      <alignment horizontal="right" vertical="center" wrapText="1"/>
    </xf>
    <xf numFmtId="0" fontId="26" fillId="35" borderId="51" xfId="0" applyFont="1" applyFill="1" applyBorder="1" applyAlignment="1">
      <alignment horizontal="right" vertical="center" wrapText="1"/>
    </xf>
    <xf numFmtId="0" fontId="26" fillId="35" borderId="13" xfId="0" applyFont="1" applyFill="1" applyBorder="1" applyAlignment="1">
      <alignment horizontal="right" vertical="center" wrapText="1"/>
    </xf>
    <xf numFmtId="0" fontId="26" fillId="37" borderId="39" xfId="0" applyFont="1" applyFill="1" applyBorder="1" applyAlignment="1">
      <alignment horizontal="left" vertical="center" wrapText="1"/>
    </xf>
    <xf numFmtId="0" fontId="19" fillId="40" borderId="21" xfId="0" applyFont="1" applyFill="1" applyBorder="1" applyAlignment="1">
      <alignment horizontal="left" vertical="center" wrapText="1"/>
    </xf>
    <xf numFmtId="0" fontId="19" fillId="40" borderId="39" xfId="0" applyFont="1" applyFill="1" applyBorder="1" applyAlignment="1">
      <alignment horizontal="left" vertical="center" wrapText="1"/>
    </xf>
    <xf numFmtId="0" fontId="26" fillId="35" borderId="51" xfId="0" applyFont="1" applyFill="1" applyBorder="1" applyAlignment="1">
      <alignment horizontal="left" vertical="center" wrapText="1"/>
    </xf>
    <xf numFmtId="0" fontId="25" fillId="34" borderId="52" xfId="0" applyFont="1" applyFill="1" applyBorder="1" applyAlignment="1">
      <alignment horizontal="center" wrapText="1"/>
    </xf>
    <xf numFmtId="0" fontId="26" fillId="37" borderId="52" xfId="0" applyFont="1" applyFill="1" applyBorder="1" applyAlignment="1">
      <alignment horizontal="left" vertical="center" wrapText="1"/>
    </xf>
    <xf numFmtId="0" fontId="26" fillId="37" borderId="12" xfId="0" applyFont="1" applyFill="1" applyBorder="1" applyAlignment="1">
      <alignment horizontal="left" vertical="center" wrapText="1"/>
    </xf>
    <xf numFmtId="0" fontId="19" fillId="40" borderId="40" xfId="0" applyFont="1" applyFill="1" applyBorder="1" applyAlignment="1">
      <alignment horizontal="left" vertical="center" wrapText="1"/>
    </xf>
    <xf numFmtId="0" fontId="42" fillId="35" borderId="39" xfId="0" applyFont="1" applyFill="1" applyBorder="1" applyAlignment="1">
      <alignment horizontal="left" vertical="center" wrapText="1"/>
    </xf>
    <xf numFmtId="0" fontId="26" fillId="37" borderId="52" xfId="0" applyFont="1" applyFill="1" applyBorder="1" applyAlignment="1">
      <alignment horizontal="right" vertical="center" wrapText="1"/>
    </xf>
    <xf numFmtId="0" fontId="26" fillId="37" borderId="53" xfId="0" applyFont="1" applyFill="1" applyBorder="1" applyAlignment="1">
      <alignment horizontal="right" vertical="center" wrapText="1"/>
    </xf>
    <xf numFmtId="0" fontId="26" fillId="35" borderId="39" xfId="0" applyFont="1" applyFill="1" applyBorder="1" applyAlignment="1">
      <alignment horizontal="left" vertical="center" wrapText="1"/>
    </xf>
    <xf numFmtId="0" fontId="25" fillId="34" borderId="55" xfId="0" applyFont="1" applyFill="1" applyBorder="1" applyAlignment="1">
      <alignment horizontal="center" wrapText="1"/>
    </xf>
    <xf numFmtId="0" fontId="26" fillId="37" borderId="55" xfId="0" applyFont="1" applyFill="1" applyBorder="1" applyAlignment="1">
      <alignment horizontal="left" vertical="center" wrapText="1"/>
    </xf>
    <xf numFmtId="0" fontId="19" fillId="40" borderId="56" xfId="0" applyFont="1" applyFill="1" applyBorder="1" applyAlignment="1">
      <alignment horizontal="left" vertical="center" wrapText="1"/>
    </xf>
    <xf numFmtId="0" fontId="26" fillId="35" borderId="55" xfId="0" applyFont="1" applyFill="1" applyBorder="1" applyAlignment="1">
      <alignment horizontal="left" vertical="center" wrapText="1"/>
    </xf>
    <xf numFmtId="0" fontId="19" fillId="40" borderId="55" xfId="0" applyFont="1" applyFill="1" applyBorder="1" applyAlignment="1">
      <alignment horizontal="left" vertical="center" wrapText="1"/>
    </xf>
    <xf numFmtId="0" fontId="25" fillId="34" borderId="19" xfId="0" applyFont="1" applyFill="1" applyBorder="1" applyAlignment="1">
      <alignment horizontal="left" vertical="center" wrapText="1"/>
    </xf>
    <xf numFmtId="0" fontId="25" fillId="34" borderId="16" xfId="0" applyFont="1" applyFill="1" applyBorder="1" applyAlignment="1">
      <alignment horizontal="left" wrapText="1"/>
    </xf>
    <xf numFmtId="0" fontId="25" fillId="34" borderId="18" xfId="0" applyFont="1" applyFill="1" applyBorder="1" applyAlignment="1">
      <alignment horizontal="left" wrapText="1"/>
    </xf>
    <xf numFmtId="0" fontId="26" fillId="37" borderId="18" xfId="0" applyFont="1" applyFill="1" applyBorder="1" applyAlignment="1">
      <alignment horizontal="left" vertical="center" wrapText="1"/>
    </xf>
    <xf numFmtId="0" fontId="26" fillId="37" borderId="54" xfId="0" applyFont="1" applyFill="1" applyBorder="1" applyAlignment="1">
      <alignment horizontal="left" vertical="center" wrapText="1"/>
    </xf>
    <xf numFmtId="0" fontId="46" fillId="34" borderId="21" xfId="0" applyFont="1" applyFill="1" applyBorder="1" applyAlignment="1">
      <alignment horizontal="center" wrapText="1"/>
    </xf>
    <xf numFmtId="0" fontId="25" fillId="34" borderId="52" xfId="0" applyFont="1" applyFill="1" applyBorder="1" applyAlignment="1">
      <alignment horizontal="left" wrapText="1"/>
    </xf>
    <xf numFmtId="0" fontId="25" fillId="34" borderId="55" xfId="0" applyFont="1" applyFill="1" applyBorder="1" applyAlignment="1">
      <alignment horizontal="left" wrapText="1"/>
    </xf>
    <xf numFmtId="0" fontId="67" fillId="0" borderId="0" xfId="0" applyFont="1" applyAlignment="1">
      <alignment horizontal="left" vertical="center" indent="4"/>
    </xf>
    <xf numFmtId="0" fontId="49" fillId="37" borderId="0" xfId="0" applyFont="1" applyFill="1"/>
    <xf numFmtId="0" fontId="49" fillId="37" borderId="0" xfId="0" applyFont="1" applyFill="1" applyAlignment="1">
      <alignment vertical="center"/>
    </xf>
    <xf numFmtId="0" fontId="20" fillId="34" borderId="18" xfId="0" applyFont="1" applyFill="1" applyBorder="1" applyAlignment="1">
      <alignment horizontal="center" wrapText="1"/>
    </xf>
    <xf numFmtId="0" fontId="25" fillId="34" borderId="18" xfId="0" applyFont="1" applyFill="1" applyBorder="1" applyAlignment="1">
      <alignment horizontal="center" vertical="center" wrapText="1"/>
    </xf>
    <xf numFmtId="164" fontId="26" fillId="37" borderId="57" xfId="1" applyNumberFormat="1" applyFont="1" applyFill="1" applyBorder="1" applyAlignment="1">
      <alignment horizontal="right" vertical="center" wrapText="1"/>
    </xf>
    <xf numFmtId="41" fontId="26" fillId="37" borderId="57" xfId="1" applyNumberFormat="1" applyFont="1" applyFill="1" applyBorder="1" applyAlignment="1">
      <alignment horizontal="right" vertical="center" wrapText="1"/>
    </xf>
    <xf numFmtId="41" fontId="19" fillId="36" borderId="57" xfId="1" applyNumberFormat="1" applyFont="1" applyFill="1" applyBorder="1" applyAlignment="1">
      <alignment horizontal="right" vertical="center" wrapText="1"/>
    </xf>
    <xf numFmtId="41" fontId="19" fillId="36" borderId="58" xfId="1" applyNumberFormat="1" applyFont="1" applyFill="1" applyBorder="1" applyAlignment="1">
      <alignment horizontal="right" vertical="center" wrapText="1"/>
    </xf>
    <xf numFmtId="41" fontId="26" fillId="33" borderId="57" xfId="1" applyNumberFormat="1" applyFont="1" applyFill="1" applyBorder="1" applyAlignment="1">
      <alignment horizontal="right" vertical="center" wrapText="1"/>
    </xf>
    <xf numFmtId="41" fontId="26" fillId="35" borderId="57" xfId="1" applyNumberFormat="1" applyFont="1" applyFill="1" applyBorder="1" applyAlignment="1">
      <alignment horizontal="right" vertical="center" wrapText="1"/>
    </xf>
    <xf numFmtId="164" fontId="27" fillId="37" borderId="0" xfId="1" applyNumberFormat="1" applyFont="1" applyFill="1"/>
    <xf numFmtId="164" fontId="27" fillId="0" borderId="0" xfId="1" applyNumberFormat="1" applyFont="1" applyAlignment="1">
      <alignment vertical="top" wrapText="1"/>
    </xf>
    <xf numFmtId="8" fontId="58" fillId="0" borderId="0" xfId="0" applyNumberFormat="1" applyFont="1"/>
    <xf numFmtId="8" fontId="58" fillId="0" borderId="0" xfId="0" applyNumberFormat="1" applyFont="1" applyAlignment="1">
      <alignment horizontal="center" vertical="center" wrapText="1"/>
    </xf>
    <xf numFmtId="164" fontId="27" fillId="0" borderId="0" xfId="1" applyNumberFormat="1" applyFont="1" applyFill="1"/>
    <xf numFmtId="0" fontId="68" fillId="0" borderId="0" xfId="0" applyFont="1" applyAlignment="1">
      <alignment horizontal="left" vertical="center" indent="4"/>
    </xf>
    <xf numFmtId="0" fontId="68" fillId="37" borderId="0" xfId="0" applyFont="1" applyFill="1" applyAlignment="1">
      <alignment horizontal="left" vertical="center" indent="4"/>
    </xf>
    <xf numFmtId="0" fontId="19" fillId="35" borderId="0" xfId="0" applyFont="1" applyFill="1" applyAlignment="1">
      <alignment horizontal="center" vertical="center" wrapText="1"/>
    </xf>
    <xf numFmtId="0" fontId="19" fillId="35" borderId="0" xfId="0" applyFont="1" applyFill="1" applyAlignment="1">
      <alignment horizontal="left" vertical="center" wrapText="1"/>
    </xf>
    <xf numFmtId="165" fontId="19" fillId="35" borderId="16" xfId="45" applyNumberFormat="1" applyFont="1" applyFill="1" applyBorder="1" applyAlignment="1">
      <alignment horizontal="right" vertical="center" wrapText="1"/>
    </xf>
    <xf numFmtId="165" fontId="19" fillId="35" borderId="17" xfId="45" applyNumberFormat="1" applyFont="1" applyFill="1" applyBorder="1" applyAlignment="1">
      <alignment horizontal="right" vertical="center" wrapText="1"/>
    </xf>
    <xf numFmtId="165" fontId="26" fillId="37" borderId="51" xfId="45" applyNumberFormat="1" applyFont="1" applyFill="1" applyBorder="1" applyAlignment="1">
      <alignment horizontal="right" vertical="center" wrapText="1"/>
    </xf>
    <xf numFmtId="0" fontId="19" fillId="37" borderId="0" xfId="0" applyFont="1" applyFill="1" applyAlignment="1">
      <alignment horizontal="left" vertical="center" wrapText="1"/>
    </xf>
    <xf numFmtId="0" fontId="34" fillId="37" borderId="0" xfId="0" applyFont="1" applyFill="1" applyAlignment="1">
      <alignment vertical="center" wrapText="1"/>
    </xf>
    <xf numFmtId="0" fontId="34" fillId="37" borderId="0" xfId="0" applyFont="1" applyFill="1" applyAlignment="1">
      <alignment vertical="center"/>
    </xf>
    <xf numFmtId="0" fontId="26" fillId="45" borderId="21" xfId="0" applyFont="1" applyFill="1" applyBorder="1" applyAlignment="1">
      <alignment horizontal="left" vertical="center" wrapText="1"/>
    </xf>
    <xf numFmtId="165" fontId="26" fillId="45" borderId="10" xfId="45" applyNumberFormat="1" applyFont="1" applyFill="1" applyBorder="1" applyAlignment="1">
      <alignment horizontal="right" vertical="center" wrapText="1"/>
    </xf>
    <xf numFmtId="165" fontId="26" fillId="45" borderId="15" xfId="45" applyNumberFormat="1" applyFont="1" applyFill="1" applyBorder="1" applyAlignment="1">
      <alignment horizontal="right" vertical="center" wrapText="1"/>
    </xf>
    <xf numFmtId="165" fontId="26" fillId="45" borderId="11" xfId="45" applyNumberFormat="1" applyFont="1" applyFill="1" applyBorder="1" applyAlignment="1">
      <alignment horizontal="right" vertical="center" wrapText="1"/>
    </xf>
    <xf numFmtId="165" fontId="26" fillId="45" borderId="14" xfId="45" applyNumberFormat="1" applyFont="1" applyFill="1" applyBorder="1" applyAlignment="1">
      <alignment horizontal="right" vertical="center" wrapText="1"/>
    </xf>
    <xf numFmtId="165" fontId="26" fillId="45" borderId="12" xfId="45" applyNumberFormat="1" applyFont="1" applyFill="1" applyBorder="1" applyAlignment="1">
      <alignment horizontal="right" vertical="center" wrapText="1"/>
    </xf>
    <xf numFmtId="0" fontId="34" fillId="45" borderId="0" xfId="0" applyFont="1" applyFill="1" applyAlignment="1">
      <alignment vertical="center" wrapText="1"/>
    </xf>
    <xf numFmtId="0" fontId="26" fillId="45" borderId="0" xfId="0" applyFont="1" applyFill="1" applyAlignment="1">
      <alignment horizontal="center" vertical="center" wrapText="1"/>
    </xf>
    <xf numFmtId="0" fontId="34" fillId="45" borderId="0" xfId="0" applyFont="1" applyFill="1" applyAlignment="1">
      <alignment vertical="center"/>
    </xf>
    <xf numFmtId="165" fontId="19" fillId="37" borderId="10" xfId="45" applyNumberFormat="1" applyFont="1" applyFill="1" applyBorder="1" applyAlignment="1">
      <alignment horizontal="right" vertical="center" wrapText="1"/>
    </xf>
    <xf numFmtId="165" fontId="19" fillId="37" borderId="15" xfId="45" applyNumberFormat="1" applyFont="1" applyFill="1" applyBorder="1" applyAlignment="1">
      <alignment horizontal="right" vertical="center" wrapText="1"/>
    </xf>
    <xf numFmtId="165" fontId="19" fillId="37" borderId="11" xfId="45" applyNumberFormat="1" applyFont="1" applyFill="1" applyBorder="1" applyAlignment="1">
      <alignment horizontal="right" vertical="center" wrapText="1"/>
    </xf>
    <xf numFmtId="165" fontId="19" fillId="37" borderId="14" xfId="45" applyNumberFormat="1" applyFont="1" applyFill="1" applyBorder="1" applyAlignment="1">
      <alignment horizontal="right" vertical="center" wrapText="1"/>
    </xf>
    <xf numFmtId="165" fontId="19" fillId="37" borderId="12" xfId="45" applyNumberFormat="1" applyFont="1" applyFill="1" applyBorder="1" applyAlignment="1">
      <alignment horizontal="right" vertical="center" wrapText="1"/>
    </xf>
    <xf numFmtId="165" fontId="19" fillId="45" borderId="10" xfId="45" applyNumberFormat="1" applyFont="1" applyFill="1" applyBorder="1" applyAlignment="1">
      <alignment horizontal="right" vertical="center" wrapText="1"/>
    </xf>
    <xf numFmtId="165" fontId="19" fillId="45" borderId="15" xfId="45" applyNumberFormat="1" applyFont="1" applyFill="1" applyBorder="1" applyAlignment="1">
      <alignment horizontal="right" vertical="center" wrapText="1"/>
    </xf>
    <xf numFmtId="165" fontId="19" fillId="45" borderId="11" xfId="45" applyNumberFormat="1" applyFont="1" applyFill="1" applyBorder="1" applyAlignment="1">
      <alignment horizontal="right" vertical="center" wrapText="1"/>
    </xf>
    <xf numFmtId="165" fontId="19" fillId="45" borderId="51" xfId="45" applyNumberFormat="1" applyFont="1" applyFill="1" applyBorder="1" applyAlignment="1">
      <alignment horizontal="right" vertical="center" wrapText="1"/>
    </xf>
    <xf numFmtId="165" fontId="19" fillId="45" borderId="14" xfId="45" applyNumberFormat="1" applyFont="1" applyFill="1" applyBorder="1" applyAlignment="1">
      <alignment horizontal="right" vertical="center" wrapText="1"/>
    </xf>
    <xf numFmtId="165" fontId="19" fillId="45" borderId="12" xfId="45" applyNumberFormat="1" applyFont="1" applyFill="1" applyBorder="1" applyAlignment="1">
      <alignment horizontal="right" vertical="center" wrapText="1"/>
    </xf>
    <xf numFmtId="164" fontId="27" fillId="37" borderId="0" xfId="1" applyNumberFormat="1" applyFont="1" applyFill="1" applyBorder="1"/>
    <xf numFmtId="164" fontId="27" fillId="37" borderId="0" xfId="1" applyNumberFormat="1" applyFont="1" applyFill="1" applyBorder="1" applyAlignment="1">
      <alignment vertical="top" wrapText="1"/>
    </xf>
    <xf numFmtId="8" fontId="58" fillId="37" borderId="0" xfId="0" applyNumberFormat="1" applyFont="1" applyFill="1"/>
    <xf numFmtId="8" fontId="58" fillId="37" borderId="0" xfId="0" applyNumberFormat="1" applyFont="1" applyFill="1" applyAlignment="1">
      <alignment horizontal="center" vertical="center" wrapText="1"/>
    </xf>
    <xf numFmtId="0" fontId="21" fillId="37" borderId="0" xfId="0" applyFont="1" applyFill="1" applyAlignment="1">
      <alignment horizontal="center" vertical="top" wrapText="1"/>
    </xf>
    <xf numFmtId="165" fontId="0" fillId="0" borderId="0" xfId="45" applyNumberFormat="1" applyFont="1"/>
    <xf numFmtId="165" fontId="0" fillId="0" borderId="0" xfId="45" applyNumberFormat="1" applyFont="1" applyAlignment="1">
      <alignment vertical="top" wrapText="1"/>
    </xf>
    <xf numFmtId="165" fontId="69" fillId="37" borderId="0" xfId="45" applyNumberFormat="1" applyFont="1" applyFill="1"/>
    <xf numFmtId="0" fontId="26" fillId="33" borderId="60" xfId="0" applyFont="1" applyFill="1" applyBorder="1" applyAlignment="1">
      <alignment horizontal="center" vertical="center" wrapText="1"/>
    </xf>
    <xf numFmtId="0" fontId="26" fillId="33" borderId="60" xfId="0" applyFont="1" applyFill="1" applyBorder="1" applyAlignment="1">
      <alignment horizontal="left" vertical="center" wrapText="1"/>
    </xf>
    <xf numFmtId="0" fontId="26" fillId="33" borderId="61" xfId="0" applyFont="1" applyFill="1" applyBorder="1" applyAlignment="1">
      <alignment horizontal="left" vertical="center" wrapText="1"/>
    </xf>
    <xf numFmtId="165" fontId="26" fillId="33" borderId="62" xfId="45" applyNumberFormat="1" applyFont="1" applyFill="1" applyBorder="1" applyAlignment="1">
      <alignment horizontal="right" vertical="center" wrapText="1"/>
    </xf>
    <xf numFmtId="165" fontId="26" fillId="33" borderId="63" xfId="45" applyNumberFormat="1" applyFont="1" applyFill="1" applyBorder="1" applyAlignment="1">
      <alignment horizontal="right" vertical="center" wrapText="1"/>
    </xf>
    <xf numFmtId="165" fontId="26" fillId="33" borderId="64" xfId="45" applyNumberFormat="1" applyFont="1" applyFill="1" applyBorder="1" applyAlignment="1">
      <alignment horizontal="right" vertical="center" wrapText="1"/>
    </xf>
    <xf numFmtId="165" fontId="26" fillId="33" borderId="65" xfId="45" applyNumberFormat="1" applyFont="1" applyFill="1" applyBorder="1" applyAlignment="1">
      <alignment horizontal="right" vertical="center" wrapText="1"/>
    </xf>
    <xf numFmtId="165" fontId="26" fillId="33" borderId="66" xfId="45" applyNumberFormat="1" applyFont="1" applyFill="1" applyBorder="1" applyAlignment="1">
      <alignment horizontal="right" vertical="center" wrapText="1"/>
    </xf>
    <xf numFmtId="0" fontId="20" fillId="34" borderId="21" xfId="0" applyFont="1" applyFill="1" applyBorder="1" applyAlignment="1">
      <alignment horizontal="left" wrapText="1"/>
    </xf>
    <xf numFmtId="0" fontId="70" fillId="33" borderId="0" xfId="0" applyFont="1" applyFill="1" applyAlignment="1">
      <alignment horizontal="left"/>
    </xf>
    <xf numFmtId="0" fontId="26" fillId="37" borderId="22" xfId="0" applyFont="1" applyFill="1" applyBorder="1" applyAlignment="1">
      <alignment horizontal="center" vertical="center" wrapText="1"/>
    </xf>
    <xf numFmtId="0" fontId="26" fillId="37" borderId="22" xfId="0" applyFont="1" applyFill="1" applyBorder="1" applyAlignment="1">
      <alignment horizontal="left" vertical="center" wrapText="1"/>
    </xf>
    <xf numFmtId="165" fontId="26" fillId="37" borderId="22" xfId="45" applyNumberFormat="1" applyFont="1" applyFill="1" applyBorder="1" applyAlignment="1">
      <alignment horizontal="right" vertical="center" wrapText="1"/>
    </xf>
    <xf numFmtId="165" fontId="26" fillId="33" borderId="10" xfId="0" applyNumberFormat="1" applyFont="1" applyFill="1" applyBorder="1" applyAlignment="1">
      <alignment horizontal="right" vertical="center" wrapText="1"/>
    </xf>
    <xf numFmtId="165" fontId="26" fillId="33" borderId="15" xfId="0" applyNumberFormat="1" applyFont="1" applyFill="1" applyBorder="1" applyAlignment="1">
      <alignment horizontal="right" vertical="center" wrapText="1"/>
    </xf>
    <xf numFmtId="165" fontId="26" fillId="35" borderId="15" xfId="0" applyNumberFormat="1" applyFont="1" applyFill="1" applyBorder="1" applyAlignment="1">
      <alignment horizontal="right" vertical="center" wrapText="1"/>
    </xf>
    <xf numFmtId="0" fontId="25" fillId="34" borderId="68" xfId="0" applyFont="1" applyFill="1" applyBorder="1" applyAlignment="1">
      <alignment horizontal="center" wrapText="1"/>
    </xf>
    <xf numFmtId="0" fontId="25" fillId="34" borderId="18" xfId="0" applyFont="1" applyFill="1" applyBorder="1" applyAlignment="1">
      <alignment horizontal="left" vertical="center" wrapText="1"/>
    </xf>
    <xf numFmtId="0" fontId="25" fillId="34" borderId="0" xfId="0" applyFont="1" applyFill="1" applyAlignment="1">
      <alignment horizontal="left" vertical="center" wrapText="1"/>
    </xf>
    <xf numFmtId="0" fontId="26" fillId="37" borderId="72" xfId="0" applyFont="1" applyFill="1" applyBorder="1" applyAlignment="1">
      <alignment horizontal="center" vertical="center" wrapText="1"/>
    </xf>
    <xf numFmtId="165" fontId="55" fillId="37" borderId="16" xfId="45" applyNumberFormat="1" applyFont="1" applyFill="1" applyBorder="1" applyAlignment="1">
      <alignment horizontal="right" vertical="center" wrapText="1"/>
    </xf>
    <xf numFmtId="165" fontId="55" fillId="37" borderId="17" xfId="45" applyNumberFormat="1" applyFont="1" applyFill="1" applyBorder="1" applyAlignment="1">
      <alignment horizontal="right" vertical="center" wrapText="1"/>
    </xf>
    <xf numFmtId="0" fontId="19" fillId="40" borderId="18" xfId="0" applyFont="1" applyFill="1" applyBorder="1" applyAlignment="1">
      <alignment horizontal="center" vertical="center" wrapText="1"/>
    </xf>
    <xf numFmtId="0" fontId="19" fillId="40" borderId="59" xfId="0" applyFont="1" applyFill="1" applyBorder="1" applyAlignment="1">
      <alignment horizontal="left" vertical="center" wrapText="1"/>
    </xf>
    <xf numFmtId="165" fontId="19" fillId="40" borderId="16" xfId="45" applyNumberFormat="1" applyFont="1" applyFill="1" applyBorder="1" applyAlignment="1">
      <alignment horizontal="right" vertical="center" wrapText="1"/>
    </xf>
    <xf numFmtId="165" fontId="72" fillId="40" borderId="16" xfId="45" applyNumberFormat="1" applyFont="1" applyFill="1" applyBorder="1" applyAlignment="1">
      <alignment horizontal="right" vertical="center" wrapText="1"/>
    </xf>
    <xf numFmtId="165" fontId="72" fillId="40" borderId="17" xfId="45" applyNumberFormat="1" applyFont="1" applyFill="1" applyBorder="1" applyAlignment="1">
      <alignment horizontal="right" vertical="center" wrapText="1"/>
    </xf>
    <xf numFmtId="165" fontId="24" fillId="33" borderId="0" xfId="0" applyNumberFormat="1" applyFont="1" applyFill="1" applyAlignment="1">
      <alignment horizontal="center"/>
    </xf>
    <xf numFmtId="0" fontId="73" fillId="33" borderId="0" xfId="0" applyFont="1" applyFill="1" applyAlignment="1">
      <alignment horizontal="center"/>
    </xf>
    <xf numFmtId="0" fontId="72" fillId="40" borderId="16" xfId="0" applyFont="1" applyFill="1" applyBorder="1" applyAlignment="1">
      <alignment horizontal="left" vertical="center" wrapText="1"/>
    </xf>
    <xf numFmtId="166" fontId="19" fillId="40" borderId="16" xfId="45" applyNumberFormat="1" applyFont="1" applyFill="1" applyBorder="1" applyAlignment="1">
      <alignment horizontal="right" vertical="center" wrapText="1"/>
    </xf>
    <xf numFmtId="166" fontId="72" fillId="40" borderId="16" xfId="45" applyNumberFormat="1" applyFont="1" applyFill="1" applyBorder="1" applyAlignment="1">
      <alignment horizontal="right" vertical="center" wrapText="1"/>
    </xf>
    <xf numFmtId="166" fontId="72" fillId="40" borderId="17" xfId="45" applyNumberFormat="1" applyFont="1" applyFill="1" applyBorder="1" applyAlignment="1">
      <alignment horizontal="right" vertical="center" wrapText="1"/>
    </xf>
    <xf numFmtId="0" fontId="72" fillId="40" borderId="73" xfId="0" applyFont="1" applyFill="1" applyBorder="1" applyAlignment="1">
      <alignment horizontal="center" vertical="center" wrapText="1"/>
    </xf>
    <xf numFmtId="0" fontId="19" fillId="40" borderId="74" xfId="0" applyFont="1" applyFill="1" applyBorder="1" applyAlignment="1">
      <alignment horizontal="left" vertical="center" wrapText="1"/>
    </xf>
    <xf numFmtId="0" fontId="72" fillId="40" borderId="75" xfId="0" applyFont="1" applyFill="1" applyBorder="1" applyAlignment="1">
      <alignment horizontal="left" vertical="center" wrapText="1"/>
    </xf>
    <xf numFmtId="165" fontId="72" fillId="40" borderId="75" xfId="45" applyNumberFormat="1" applyFont="1" applyFill="1" applyBorder="1" applyAlignment="1">
      <alignment horizontal="right" vertical="center" wrapText="1"/>
    </xf>
    <xf numFmtId="166" fontId="74" fillId="40" borderId="75" xfId="45" applyNumberFormat="1" applyFont="1" applyFill="1" applyBorder="1" applyAlignment="1">
      <alignment horizontal="right" vertical="center" wrapText="1"/>
    </xf>
    <xf numFmtId="166" fontId="72" fillId="40" borderId="75" xfId="45" applyNumberFormat="1" applyFont="1" applyFill="1" applyBorder="1" applyAlignment="1">
      <alignment horizontal="right" vertical="center" wrapText="1"/>
    </xf>
    <xf numFmtId="165" fontId="72" fillId="40" borderId="76" xfId="45" applyNumberFormat="1" applyFont="1" applyFill="1" applyBorder="1" applyAlignment="1">
      <alignment horizontal="right" vertical="center" wrapText="1"/>
    </xf>
    <xf numFmtId="0" fontId="75" fillId="33" borderId="0" xfId="0" applyFont="1" applyFill="1" applyAlignment="1">
      <alignment horizontal="center"/>
    </xf>
    <xf numFmtId="43" fontId="18" fillId="33" borderId="0" xfId="0" applyNumberFormat="1" applyFont="1" applyFill="1" applyAlignment="1">
      <alignment horizontal="center"/>
    </xf>
    <xf numFmtId="0" fontId="25" fillId="34" borderId="19" xfId="0" applyFont="1" applyFill="1" applyBorder="1" applyAlignment="1">
      <alignment horizontal="center" vertical="top" wrapText="1"/>
    </xf>
    <xf numFmtId="0" fontId="25" fillId="34" borderId="0" xfId="0" applyFont="1" applyFill="1" applyAlignment="1">
      <alignment horizontal="center" vertical="top" wrapText="1"/>
    </xf>
    <xf numFmtId="0" fontId="71" fillId="34" borderId="59" xfId="0" applyFont="1" applyFill="1" applyBorder="1" applyAlignment="1">
      <alignment horizontal="center" vertical="top" wrapText="1"/>
    </xf>
    <xf numFmtId="0" fontId="71" fillId="34" borderId="20" xfId="0" applyFont="1" applyFill="1" applyBorder="1" applyAlignment="1">
      <alignment horizontal="center" vertical="top" wrapText="1"/>
    </xf>
    <xf numFmtId="3" fontId="26" fillId="37" borderId="0" xfId="0" applyNumberFormat="1" applyFont="1" applyFill="1" applyAlignment="1">
      <alignment horizontal="right" vertical="center" wrapText="1"/>
    </xf>
    <xf numFmtId="167" fontId="26" fillId="35" borderId="0" xfId="0" applyNumberFormat="1" applyFont="1" applyFill="1" applyAlignment="1">
      <alignment horizontal="right" vertical="center" wrapText="1"/>
    </xf>
    <xf numFmtId="167" fontId="26" fillId="33" borderId="0" xfId="0" applyNumberFormat="1" applyFont="1" applyFill="1" applyAlignment="1">
      <alignment horizontal="right" vertical="center" wrapText="1"/>
    </xf>
    <xf numFmtId="167" fontId="19" fillId="40" borderId="0" xfId="0" applyNumberFormat="1" applyFont="1" applyFill="1" applyAlignment="1">
      <alignment horizontal="right" vertical="center" wrapText="1"/>
    </xf>
    <xf numFmtId="0" fontId="76" fillId="34" borderId="12" xfId="0" applyFont="1" applyFill="1" applyBorder="1" applyAlignment="1">
      <alignment horizontal="center" wrapText="1"/>
    </xf>
    <xf numFmtId="0" fontId="76" fillId="34" borderId="0" xfId="0" applyFont="1" applyFill="1" applyAlignment="1">
      <alignment horizontal="center" wrapText="1"/>
    </xf>
    <xf numFmtId="0" fontId="76" fillId="34" borderId="13" xfId="0" applyFont="1" applyFill="1" applyBorder="1" applyAlignment="1">
      <alignment horizontal="center" wrapText="1"/>
    </xf>
    <xf numFmtId="167" fontId="16" fillId="37" borderId="0" xfId="0" applyNumberFormat="1" applyFont="1" applyFill="1" applyAlignment="1">
      <alignment horizontal="center" vertical="top" wrapText="1"/>
    </xf>
    <xf numFmtId="0" fontId="42" fillId="37" borderId="0" xfId="0" applyFont="1" applyFill="1" applyAlignment="1">
      <alignment horizontal="center" vertical="center" wrapText="1"/>
    </xf>
    <xf numFmtId="0" fontId="42" fillId="37" borderId="0" xfId="0" applyFont="1" applyFill="1" applyAlignment="1">
      <alignment horizontal="left" vertical="center" wrapText="1"/>
    </xf>
    <xf numFmtId="0" fontId="42" fillId="37" borderId="21" xfId="0" applyFont="1" applyFill="1" applyBorder="1" applyAlignment="1">
      <alignment horizontal="left" vertical="center" wrapText="1"/>
    </xf>
    <xf numFmtId="41" fontId="42" fillId="37" borderId="10" xfId="1" applyNumberFormat="1" applyFont="1" applyFill="1" applyBorder="1" applyAlignment="1">
      <alignment horizontal="right" vertical="center" wrapText="1"/>
    </xf>
    <xf numFmtId="41" fontId="42" fillId="37" borderId="14" xfId="1" applyNumberFormat="1" applyFont="1" applyFill="1" applyBorder="1" applyAlignment="1">
      <alignment horizontal="right" vertical="center" wrapText="1"/>
    </xf>
    <xf numFmtId="41" fontId="42" fillId="37" borderId="57" xfId="1" applyNumberFormat="1" applyFont="1" applyFill="1" applyBorder="1" applyAlignment="1">
      <alignment horizontal="right" vertical="center" wrapText="1"/>
    </xf>
    <xf numFmtId="0" fontId="42" fillId="33" borderId="60" xfId="0" applyFont="1" applyFill="1" applyBorder="1" applyAlignment="1">
      <alignment horizontal="center" vertical="center" wrapText="1"/>
    </xf>
    <xf numFmtId="0" fontId="42" fillId="33" borderId="60" xfId="0" applyFont="1" applyFill="1" applyBorder="1" applyAlignment="1">
      <alignment horizontal="left" vertical="center" wrapText="1"/>
    </xf>
    <xf numFmtId="0" fontId="42" fillId="33" borderId="61" xfId="0" applyFont="1" applyFill="1" applyBorder="1" applyAlignment="1">
      <alignment horizontal="left" vertical="center" wrapText="1"/>
    </xf>
    <xf numFmtId="165" fontId="42" fillId="33" borderId="62" xfId="45" applyNumberFormat="1" applyFont="1" applyFill="1" applyBorder="1" applyAlignment="1">
      <alignment horizontal="right" vertical="center" wrapText="1"/>
    </xf>
    <xf numFmtId="165" fontId="42" fillId="33" borderId="63" xfId="45" applyNumberFormat="1" applyFont="1" applyFill="1" applyBorder="1" applyAlignment="1">
      <alignment horizontal="right" vertical="center" wrapText="1"/>
    </xf>
    <xf numFmtId="165" fontId="42" fillId="33" borderId="64" xfId="45" applyNumberFormat="1" applyFont="1" applyFill="1" applyBorder="1" applyAlignment="1">
      <alignment horizontal="right" vertical="center" wrapText="1"/>
    </xf>
    <xf numFmtId="165" fontId="42" fillId="33" borderId="65" xfId="45" applyNumberFormat="1" applyFont="1" applyFill="1" applyBorder="1" applyAlignment="1">
      <alignment horizontal="right" vertical="center" wrapText="1"/>
    </xf>
    <xf numFmtId="165" fontId="42" fillId="33" borderId="66" xfId="45" applyNumberFormat="1" applyFont="1" applyFill="1" applyBorder="1" applyAlignment="1">
      <alignment horizontal="right" vertical="center" wrapText="1"/>
    </xf>
    <xf numFmtId="0" fontId="16" fillId="37" borderId="0" xfId="0" applyFont="1" applyFill="1" applyAlignment="1">
      <alignment vertical="center"/>
    </xf>
    <xf numFmtId="0" fontId="67" fillId="37" borderId="0" xfId="0" applyFont="1" applyFill="1" applyAlignment="1">
      <alignment horizontal="left" vertical="center" indent="4"/>
    </xf>
    <xf numFmtId="0" fontId="78" fillId="37" borderId="0" xfId="0" applyFont="1" applyFill="1" applyAlignment="1">
      <alignment horizontal="left" vertical="center" indent="4"/>
    </xf>
    <xf numFmtId="0" fontId="26" fillId="35" borderId="34" xfId="0" applyFont="1" applyFill="1" applyBorder="1" applyAlignment="1">
      <alignment horizontal="center" vertical="center" wrapText="1"/>
    </xf>
    <xf numFmtId="0" fontId="26" fillId="35" borderId="79" xfId="0" applyFont="1" applyFill="1" applyBorder="1" applyAlignment="1">
      <alignment horizontal="left" vertical="center" wrapText="1"/>
    </xf>
    <xf numFmtId="0" fontId="26" fillId="35" borderId="40" xfId="0" applyFont="1" applyFill="1" applyBorder="1" applyAlignment="1">
      <alignment horizontal="left" vertical="center" wrapText="1"/>
    </xf>
    <xf numFmtId="0" fontId="26" fillId="35" borderId="34" xfId="0" applyFont="1" applyFill="1" applyBorder="1" applyAlignment="1">
      <alignment horizontal="right" vertical="center" wrapText="1"/>
    </xf>
    <xf numFmtId="165" fontId="26" fillId="35" borderId="34" xfId="45" applyNumberFormat="1" applyFont="1" applyFill="1" applyBorder="1" applyAlignment="1">
      <alignment horizontal="right" vertical="center" wrapText="1"/>
    </xf>
    <xf numFmtId="165" fontId="26" fillId="35" borderId="79" xfId="45" applyNumberFormat="1" applyFont="1" applyFill="1" applyBorder="1" applyAlignment="1">
      <alignment horizontal="right" vertical="center" wrapText="1"/>
    </xf>
    <xf numFmtId="0" fontId="79" fillId="38" borderId="0" xfId="0" applyFont="1" applyFill="1"/>
    <xf numFmtId="0" fontId="0" fillId="37" borderId="0" xfId="0" applyFont="1" applyFill="1" applyAlignment="1">
      <alignment wrapText="1"/>
    </xf>
    <xf numFmtId="0" fontId="26" fillId="37" borderId="0" xfId="0" applyFont="1" applyFill="1" applyAlignment="1">
      <alignment horizontal="left" vertical="center" wrapText="1"/>
    </xf>
    <xf numFmtId="3" fontId="26" fillId="37" borderId="10" xfId="1" applyNumberFormat="1" applyFont="1" applyFill="1" applyBorder="1" applyAlignment="1">
      <alignment horizontal="right" vertical="top" wrapText="1"/>
    </xf>
    <xf numFmtId="0" fontId="22" fillId="0" borderId="44" xfId="0" applyFont="1" applyBorder="1" applyAlignment="1">
      <alignment horizontal="center" vertical="top" wrapText="1"/>
    </xf>
    <xf numFmtId="0" fontId="22" fillId="0" borderId="45" xfId="0" applyFont="1" applyBorder="1" applyAlignment="1">
      <alignment horizontal="center" vertical="top" wrapText="1"/>
    </xf>
    <xf numFmtId="0" fontId="22" fillId="0" borderId="46" xfId="0" applyFont="1" applyBorder="1" applyAlignment="1">
      <alignment horizontal="center" vertical="top" wrapText="1"/>
    </xf>
    <xf numFmtId="0" fontId="22" fillId="0" borderId="0" xfId="0" applyFont="1" applyAlignment="1">
      <alignment horizontal="center" vertical="top" wrapText="1"/>
    </xf>
    <xf numFmtId="0" fontId="26" fillId="37" borderId="0" xfId="0" applyFont="1" applyFill="1" applyAlignment="1">
      <alignment horizontal="left" vertical="center" wrapText="1"/>
    </xf>
    <xf numFmtId="0" fontId="33" fillId="0" borderId="0" xfId="43" applyFill="1" applyAlignment="1" applyProtection="1"/>
    <xf numFmtId="0" fontId="22" fillId="0" borderId="44" xfId="0" applyFont="1" applyBorder="1" applyAlignment="1">
      <alignment horizontal="center" vertical="top" wrapText="1"/>
    </xf>
    <xf numFmtId="0" fontId="22" fillId="0" borderId="45" xfId="0" applyFont="1" applyBorder="1" applyAlignment="1">
      <alignment horizontal="center" vertical="top" wrapText="1"/>
    </xf>
    <xf numFmtId="0" fontId="22" fillId="0" borderId="46" xfId="0" applyFont="1" applyBorder="1" applyAlignment="1">
      <alignment horizontal="center" vertical="top" wrapText="1"/>
    </xf>
    <xf numFmtId="0" fontId="22" fillId="37" borderId="0" xfId="0" applyFont="1" applyFill="1" applyAlignment="1">
      <alignment horizontal="center" vertical="top" wrapText="1"/>
    </xf>
    <xf numFmtId="0" fontId="26" fillId="37" borderId="0" xfId="0" applyFont="1" applyFill="1" applyAlignment="1">
      <alignment horizontal="left" vertical="center" wrapText="1"/>
    </xf>
    <xf numFmtId="0" fontId="18" fillId="33" borderId="0" xfId="0" applyFont="1" applyFill="1" applyAlignment="1">
      <alignment horizontal="center" vertical="center"/>
    </xf>
    <xf numFmtId="41" fontId="42" fillId="41" borderId="10" xfId="1" applyNumberFormat="1" applyFont="1" applyFill="1" applyBorder="1" applyAlignment="1">
      <alignment horizontal="right" vertical="center" wrapText="1"/>
    </xf>
    <xf numFmtId="41" fontId="42" fillId="41" borderId="11" xfId="1" applyNumberFormat="1" applyFont="1" applyFill="1" applyBorder="1" applyAlignment="1">
      <alignment horizontal="right" vertical="center" wrapText="1"/>
    </xf>
    <xf numFmtId="41" fontId="42" fillId="41" borderId="0" xfId="1" applyNumberFormat="1" applyFont="1" applyFill="1" applyBorder="1" applyAlignment="1">
      <alignment horizontal="right" vertical="center" wrapText="1"/>
    </xf>
    <xf numFmtId="0" fontId="22" fillId="37" borderId="0" xfId="0" applyFont="1" applyFill="1" applyBorder="1" applyAlignment="1">
      <alignment horizontal="center" vertical="top" wrapText="1"/>
    </xf>
    <xf numFmtId="0" fontId="21" fillId="37" borderId="0" xfId="0" applyFont="1" applyFill="1" applyBorder="1" applyAlignment="1">
      <alignment vertical="top" wrapText="1"/>
    </xf>
    <xf numFmtId="0" fontId="24" fillId="37" borderId="0" xfId="0" applyFont="1" applyFill="1" applyBorder="1" applyAlignment="1">
      <alignment horizontal="center"/>
    </xf>
    <xf numFmtId="0" fontId="16" fillId="37" borderId="0" xfId="0" applyFont="1" applyFill="1" applyBorder="1" applyAlignment="1">
      <alignment horizontal="center" vertical="top" wrapText="1"/>
    </xf>
    <xf numFmtId="0" fontId="0" fillId="37" borderId="0" xfId="0" applyFill="1" applyBorder="1" applyAlignment="1">
      <alignment vertical="top" wrapText="1"/>
    </xf>
    <xf numFmtId="0" fontId="25" fillId="34" borderId="0" xfId="0" applyFont="1" applyFill="1" applyAlignment="1">
      <alignment horizontal="center" wrapText="1"/>
    </xf>
    <xf numFmtId="0" fontId="22" fillId="37" borderId="0" xfId="0" applyFont="1" applyFill="1" applyAlignment="1">
      <alignment horizontal="center" vertical="top" wrapText="1"/>
    </xf>
    <xf numFmtId="0" fontId="26" fillId="37" borderId="18" xfId="0" applyFont="1" applyFill="1" applyBorder="1" applyAlignment="1">
      <alignment horizontal="left" vertical="center" wrapText="1"/>
    </xf>
    <xf numFmtId="0" fontId="26" fillId="37" borderId="0" xfId="0" applyFont="1" applyFill="1" applyAlignment="1">
      <alignment horizontal="left" vertical="center" wrapText="1"/>
    </xf>
    <xf numFmtId="0" fontId="26" fillId="37" borderId="77" xfId="0" applyFont="1" applyFill="1" applyBorder="1" applyAlignment="1">
      <alignment horizontal="left" vertical="center" wrapText="1"/>
    </xf>
    <xf numFmtId="0" fontId="26" fillId="37" borderId="50" xfId="0" applyFont="1" applyFill="1" applyBorder="1" applyAlignment="1">
      <alignment horizontal="left" vertical="center" wrapText="1"/>
    </xf>
    <xf numFmtId="0" fontId="26" fillId="35" borderId="0" xfId="0" applyFont="1" applyFill="1" applyAlignment="1">
      <alignment horizontal="left" vertical="center" wrapText="1"/>
    </xf>
    <xf numFmtId="0" fontId="26" fillId="37" borderId="80" xfId="0" applyFont="1" applyFill="1" applyBorder="1" applyAlignment="1">
      <alignment horizontal="center" vertical="center" wrapText="1"/>
    </xf>
    <xf numFmtId="0" fontId="26" fillId="37" borderId="80" xfId="0" applyFont="1" applyFill="1" applyBorder="1" applyAlignment="1">
      <alignment horizontal="left" vertical="center" wrapText="1"/>
    </xf>
    <xf numFmtId="0" fontId="26" fillId="37" borderId="81" xfId="0" applyFont="1" applyFill="1" applyBorder="1" applyAlignment="1">
      <alignment horizontal="left" vertical="center" wrapText="1"/>
    </xf>
    <xf numFmtId="165" fontId="26" fillId="37" borderId="81" xfId="45" applyNumberFormat="1" applyFont="1" applyFill="1" applyBorder="1" applyAlignment="1">
      <alignment horizontal="right" vertical="center" wrapText="1"/>
    </xf>
    <xf numFmtId="165" fontId="26" fillId="37" borderId="82" xfId="45" applyNumberFormat="1" applyFont="1" applyFill="1" applyBorder="1" applyAlignment="1">
      <alignment horizontal="right" vertical="center" wrapText="1"/>
    </xf>
    <xf numFmtId="165" fontId="20" fillId="34" borderId="19" xfId="45" applyNumberFormat="1" applyFont="1" applyFill="1" applyBorder="1" applyAlignment="1">
      <alignment horizontal="left" wrapText="1"/>
    </xf>
    <xf numFmtId="0" fontId="26" fillId="37" borderId="83" xfId="0" applyFont="1" applyFill="1" applyBorder="1" applyAlignment="1">
      <alignment horizontal="center" vertical="center" wrapText="1"/>
    </xf>
    <xf numFmtId="0" fontId="26" fillId="37" borderId="83" xfId="0" applyFont="1" applyFill="1" applyBorder="1" applyAlignment="1">
      <alignment horizontal="left" vertical="center" wrapText="1"/>
    </xf>
    <xf numFmtId="0" fontId="26" fillId="37" borderId="84" xfId="0" applyFont="1" applyFill="1" applyBorder="1" applyAlignment="1">
      <alignment horizontal="left" vertical="center" wrapText="1"/>
    </xf>
    <xf numFmtId="165" fontId="26" fillId="37" borderId="85" xfId="45" applyNumberFormat="1" applyFont="1" applyFill="1" applyBorder="1" applyAlignment="1">
      <alignment horizontal="right" vertical="center" wrapText="1"/>
    </xf>
    <xf numFmtId="165" fontId="26" fillId="37" borderId="86" xfId="45" applyNumberFormat="1" applyFont="1" applyFill="1" applyBorder="1" applyAlignment="1">
      <alignment horizontal="right" vertical="center" wrapText="1"/>
    </xf>
    <xf numFmtId="165" fontId="26" fillId="37" borderId="87" xfId="45" applyNumberFormat="1" applyFont="1" applyFill="1" applyBorder="1" applyAlignment="1">
      <alignment horizontal="right" vertical="center" wrapText="1"/>
    </xf>
    <xf numFmtId="165" fontId="26" fillId="37" borderId="88" xfId="45" applyNumberFormat="1" applyFont="1" applyFill="1" applyBorder="1" applyAlignment="1">
      <alignment horizontal="right" vertical="center" wrapText="1"/>
    </xf>
    <xf numFmtId="165" fontId="26" fillId="37" borderId="89" xfId="45" applyNumberFormat="1" applyFont="1" applyFill="1" applyBorder="1" applyAlignment="1">
      <alignment horizontal="right" vertical="center" wrapText="1"/>
    </xf>
    <xf numFmtId="0" fontId="18" fillId="37" borderId="0" xfId="0" applyFont="1" applyFill="1" applyBorder="1" applyAlignment="1">
      <alignment horizontal="center"/>
    </xf>
    <xf numFmtId="165" fontId="0" fillId="37" borderId="0" xfId="45" applyNumberFormat="1" applyFont="1" applyFill="1" applyAlignment="1">
      <alignment vertical="top"/>
    </xf>
    <xf numFmtId="0" fontId="0" fillId="37" borderId="0" xfId="0" applyFill="1" applyBorder="1"/>
    <xf numFmtId="0" fontId="21" fillId="37" borderId="0" xfId="0" applyFont="1" applyFill="1" applyBorder="1" applyAlignment="1">
      <alignment horizontal="center" vertical="center"/>
    </xf>
    <xf numFmtId="0" fontId="21" fillId="37" borderId="0" xfId="0" applyFont="1" applyFill="1" applyBorder="1" applyAlignment="1">
      <alignment vertical="center"/>
    </xf>
    <xf numFmtId="0" fontId="27" fillId="37" borderId="0" xfId="0" applyFont="1" applyFill="1" applyAlignment="1">
      <alignment horizontal="left" wrapText="1"/>
    </xf>
    <xf numFmtId="0" fontId="38" fillId="33" borderId="0" xfId="0" applyFont="1" applyFill="1" applyAlignment="1">
      <alignment horizontal="left" wrapText="1"/>
    </xf>
    <xf numFmtId="0" fontId="26" fillId="37" borderId="0" xfId="0" applyFont="1" applyFill="1" applyAlignment="1">
      <alignment horizontal="left" vertical="center" wrapText="1"/>
    </xf>
    <xf numFmtId="165" fontId="19" fillId="40" borderId="51" xfId="45" applyNumberFormat="1" applyFont="1" applyFill="1" applyBorder="1" applyAlignment="1">
      <alignment horizontal="right" vertical="center" wrapText="1"/>
    </xf>
    <xf numFmtId="166" fontId="26" fillId="33" borderId="11" xfId="45" applyNumberFormat="1" applyFont="1" applyFill="1" applyBorder="1" applyAlignment="1">
      <alignment horizontal="right" vertical="center" wrapText="1"/>
    </xf>
    <xf numFmtId="166" fontId="26" fillId="35" borderId="11" xfId="45" applyNumberFormat="1" applyFont="1" applyFill="1" applyBorder="1" applyAlignment="1">
      <alignment horizontal="right" vertical="center" wrapText="1"/>
    </xf>
    <xf numFmtId="166" fontId="26" fillId="35" borderId="11" xfId="0" applyNumberFormat="1" applyFont="1" applyFill="1" applyBorder="1" applyAlignment="1">
      <alignment horizontal="right" vertical="center" wrapText="1"/>
    </xf>
    <xf numFmtId="166" fontId="26" fillId="33" borderId="11" xfId="0" applyNumberFormat="1" applyFont="1" applyFill="1" applyBorder="1" applyAlignment="1">
      <alignment horizontal="right" vertical="center" wrapText="1"/>
    </xf>
    <xf numFmtId="165" fontId="19" fillId="40" borderId="35" xfId="0" applyNumberFormat="1" applyFont="1" applyFill="1" applyBorder="1" applyAlignment="1">
      <alignment horizontal="right" vertical="center" wrapText="1"/>
    </xf>
    <xf numFmtId="0" fontId="26" fillId="37" borderId="90" xfId="0" applyFont="1" applyFill="1" applyBorder="1" applyAlignment="1">
      <alignment horizontal="center" vertical="center" wrapText="1"/>
    </xf>
    <xf numFmtId="0" fontId="26" fillId="37" borderId="90" xfId="0" applyFont="1" applyFill="1" applyBorder="1" applyAlignment="1">
      <alignment horizontal="left" vertical="center" wrapText="1"/>
    </xf>
    <xf numFmtId="0" fontId="26" fillId="37" borderId="91" xfId="0" applyFont="1" applyFill="1" applyBorder="1" applyAlignment="1">
      <alignment horizontal="left" vertical="center" wrapText="1"/>
    </xf>
    <xf numFmtId="0" fontId="26" fillId="37" borderId="91" xfId="0" applyFont="1" applyFill="1" applyBorder="1" applyAlignment="1">
      <alignment horizontal="right" vertical="center" wrapText="1"/>
    </xf>
    <xf numFmtId="0" fontId="27" fillId="37" borderId="0" xfId="0" applyFont="1" applyFill="1" applyAlignment="1">
      <alignment vertical="top"/>
    </xf>
    <xf numFmtId="0" fontId="25" fillId="34" borderId="93" xfId="0" applyFont="1" applyFill="1" applyBorder="1" applyAlignment="1">
      <alignment horizontal="left" wrapText="1"/>
    </xf>
    <xf numFmtId="0" fontId="20" fillId="34" borderId="0" xfId="0" applyFont="1" applyFill="1" applyBorder="1" applyAlignment="1">
      <alignment horizontal="center" wrapText="1"/>
    </xf>
    <xf numFmtId="0" fontId="38" fillId="33" borderId="0" xfId="0" applyFont="1" applyFill="1" applyBorder="1" applyAlignment="1">
      <alignment horizontal="left" wrapText="1"/>
    </xf>
    <xf numFmtId="0" fontId="76" fillId="34" borderId="0" xfId="0" applyFont="1" applyFill="1" applyBorder="1" applyAlignment="1">
      <alignment horizontal="center" wrapText="1"/>
    </xf>
    <xf numFmtId="167" fontId="26" fillId="35" borderId="0" xfId="0" applyNumberFormat="1" applyFont="1" applyFill="1" applyBorder="1" applyAlignment="1">
      <alignment horizontal="right" vertical="center" wrapText="1"/>
    </xf>
    <xf numFmtId="167" fontId="26" fillId="33" borderId="0" xfId="0" applyNumberFormat="1" applyFont="1" applyFill="1" applyBorder="1" applyAlignment="1">
      <alignment horizontal="right" vertical="center" wrapText="1"/>
    </xf>
    <xf numFmtId="167" fontId="19" fillId="40" borderId="0" xfId="0" applyNumberFormat="1" applyFont="1" applyFill="1" applyBorder="1" applyAlignment="1">
      <alignment horizontal="right" vertical="center" wrapText="1"/>
    </xf>
    <xf numFmtId="1" fontId="26" fillId="35" borderId="0" xfId="0" applyNumberFormat="1" applyFont="1" applyFill="1" applyBorder="1" applyAlignment="1">
      <alignment horizontal="right" vertical="center" wrapText="1"/>
    </xf>
    <xf numFmtId="1" fontId="26" fillId="33" borderId="0" xfId="0" applyNumberFormat="1" applyFont="1" applyFill="1" applyBorder="1" applyAlignment="1">
      <alignment horizontal="right" vertical="center" wrapText="1"/>
    </xf>
    <xf numFmtId="1" fontId="19" fillId="40" borderId="0" xfId="0" applyNumberFormat="1" applyFont="1" applyFill="1" applyBorder="1" applyAlignment="1">
      <alignment horizontal="right" vertical="center" wrapText="1"/>
    </xf>
    <xf numFmtId="1" fontId="26" fillId="35" borderId="10" xfId="0" applyNumberFormat="1" applyFont="1" applyFill="1" applyBorder="1" applyAlignment="1">
      <alignment horizontal="right" vertical="center" wrapText="1"/>
    </xf>
    <xf numFmtId="168" fontId="18" fillId="33" borderId="0" xfId="46" applyNumberFormat="1" applyFont="1" applyFill="1" applyAlignment="1">
      <alignment horizontal="center"/>
    </xf>
    <xf numFmtId="0" fontId="18" fillId="33" borderId="0" xfId="0" applyFont="1" applyFill="1" applyAlignment="1"/>
    <xf numFmtId="0" fontId="18" fillId="37" borderId="0" xfId="0" applyFont="1" applyFill="1" applyBorder="1" applyAlignment="1">
      <alignment horizontal="center" vertical="center"/>
    </xf>
    <xf numFmtId="0" fontId="22" fillId="37" borderId="0" xfId="0" applyFont="1" applyFill="1" applyBorder="1" applyAlignment="1">
      <alignment horizontal="center" vertical="center" wrapText="1"/>
    </xf>
    <xf numFmtId="0" fontId="0" fillId="37" borderId="0" xfId="0" applyFill="1" applyBorder="1" applyAlignment="1">
      <alignment horizontal="center" vertical="center" wrapText="1"/>
    </xf>
    <xf numFmtId="0" fontId="35" fillId="37" borderId="0" xfId="0" applyFont="1" applyFill="1" applyAlignment="1">
      <alignment vertical="center"/>
    </xf>
    <xf numFmtId="0" fontId="19" fillId="33" borderId="0" xfId="0" applyFont="1" applyFill="1" applyAlignment="1"/>
    <xf numFmtId="0" fontId="25" fillId="34" borderId="18" xfId="0" applyFont="1" applyFill="1" applyBorder="1" applyAlignment="1">
      <alignment horizontal="center"/>
    </xf>
    <xf numFmtId="0" fontId="19" fillId="33" borderId="0" xfId="0" applyFont="1" applyFill="1" applyAlignment="1">
      <alignment vertical="center"/>
    </xf>
    <xf numFmtId="0" fontId="18" fillId="33" borderId="0" xfId="0" applyFont="1" applyFill="1" applyAlignment="1">
      <alignment vertical="center"/>
    </xf>
    <xf numFmtId="0" fontId="38" fillId="33" borderId="0" xfId="0" applyFont="1" applyFill="1" applyBorder="1" applyAlignment="1"/>
    <xf numFmtId="0" fontId="38" fillId="33" borderId="0" xfId="0" applyFont="1" applyFill="1" applyBorder="1" applyAlignment="1">
      <alignment vertical="center"/>
    </xf>
    <xf numFmtId="0" fontId="27" fillId="37" borderId="0" xfId="0" applyFont="1" applyFill="1" applyAlignment="1"/>
    <xf numFmtId="167" fontId="19" fillId="40" borderId="10" xfId="0" applyNumberFormat="1" applyFont="1" applyFill="1" applyBorder="1" applyAlignment="1">
      <alignment horizontal="right" vertical="center" wrapText="1"/>
    </xf>
    <xf numFmtId="167" fontId="19" fillId="40" borderId="15" xfId="0" applyNumberFormat="1" applyFont="1" applyFill="1" applyBorder="1" applyAlignment="1">
      <alignment horizontal="right" vertical="center" wrapText="1"/>
    </xf>
    <xf numFmtId="167" fontId="19" fillId="40" borderId="11" xfId="45" applyNumberFormat="1" applyFont="1" applyFill="1" applyBorder="1" applyAlignment="1">
      <alignment horizontal="right" vertical="center" wrapText="1"/>
    </xf>
    <xf numFmtId="167" fontId="19" fillId="40" borderId="10" xfId="45" applyNumberFormat="1" applyFont="1" applyFill="1" applyBorder="1" applyAlignment="1">
      <alignment horizontal="right" vertical="center" wrapText="1"/>
    </xf>
    <xf numFmtId="43" fontId="24" fillId="33" borderId="0" xfId="46" applyNumberFormat="1" applyFont="1" applyFill="1" applyAlignment="1">
      <alignment horizontal="center" vertical="center"/>
    </xf>
    <xf numFmtId="0" fontId="27" fillId="37" borderId="0" xfId="0" applyFont="1" applyFill="1" applyAlignment="1">
      <alignment horizontal="left" vertical="center" wrapText="1"/>
    </xf>
    <xf numFmtId="0" fontId="26" fillId="37" borderId="60" xfId="0" applyFont="1" applyFill="1" applyBorder="1" applyAlignment="1">
      <alignment horizontal="left" vertical="center" wrapText="1"/>
    </xf>
    <xf numFmtId="3" fontId="26" fillId="37" borderId="97" xfId="0" applyNumberFormat="1" applyFont="1" applyFill="1" applyBorder="1" applyAlignment="1">
      <alignment horizontal="right" vertical="center" wrapText="1"/>
    </xf>
    <xf numFmtId="0" fontId="26" fillId="37" borderId="98" xfId="0" applyFont="1" applyFill="1" applyBorder="1" applyAlignment="1">
      <alignment horizontal="right" vertical="center" wrapText="1"/>
    </xf>
    <xf numFmtId="169" fontId="26" fillId="37" borderId="60" xfId="0" applyNumberFormat="1" applyFont="1" applyFill="1" applyBorder="1" applyAlignment="1">
      <alignment horizontal="right" vertical="center" wrapText="1"/>
    </xf>
    <xf numFmtId="169" fontId="26" fillId="37" borderId="99" xfId="0" applyNumberFormat="1" applyFont="1" applyFill="1" applyBorder="1" applyAlignment="1">
      <alignment horizontal="right" vertical="center" wrapText="1"/>
    </xf>
    <xf numFmtId="169" fontId="26" fillId="37" borderId="62" xfId="0" applyNumberFormat="1" applyFont="1" applyFill="1" applyBorder="1" applyAlignment="1">
      <alignment horizontal="right" vertical="center" wrapText="1"/>
    </xf>
    <xf numFmtId="169" fontId="26" fillId="37" borderId="63" xfId="0" applyNumberFormat="1" applyFont="1" applyFill="1" applyBorder="1" applyAlignment="1">
      <alignment horizontal="right" vertical="center" wrapText="1"/>
    </xf>
    <xf numFmtId="169" fontId="26" fillId="37" borderId="65" xfId="0" applyNumberFormat="1" applyFont="1" applyFill="1" applyBorder="1" applyAlignment="1">
      <alignment horizontal="right" vertical="center" wrapText="1"/>
    </xf>
    <xf numFmtId="3" fontId="26" fillId="37" borderId="61" xfId="0" applyNumberFormat="1" applyFont="1" applyFill="1" applyBorder="1" applyAlignment="1">
      <alignment horizontal="right" vertical="center" wrapText="1"/>
    </xf>
    <xf numFmtId="167" fontId="26" fillId="37" borderId="60" xfId="0" applyNumberFormat="1" applyFont="1" applyFill="1" applyBorder="1" applyAlignment="1">
      <alignment horizontal="right" vertical="center" wrapText="1"/>
    </xf>
    <xf numFmtId="0" fontId="35" fillId="37" borderId="0" xfId="0" applyFont="1" applyFill="1" applyAlignment="1">
      <alignment vertical="top" wrapText="1"/>
    </xf>
    <xf numFmtId="0" fontId="36" fillId="37" borderId="0" xfId="0" applyFont="1" applyFill="1" applyAlignment="1">
      <alignment vertical="top" wrapText="1"/>
    </xf>
    <xf numFmtId="0" fontId="27" fillId="37" borderId="0" xfId="0" applyFont="1" applyFill="1" applyAlignment="1">
      <alignment horizontal="left" vertical="center" wrapText="1"/>
    </xf>
    <xf numFmtId="0" fontId="25" fillId="34" borderId="10" xfId="0" applyFont="1" applyFill="1" applyBorder="1" applyAlignment="1">
      <alignment horizontal="center" vertical="center" wrapText="1"/>
    </xf>
    <xf numFmtId="0" fontId="25" fillId="34" borderId="11" xfId="0" applyFont="1" applyFill="1" applyBorder="1" applyAlignment="1">
      <alignment horizontal="center" vertical="center" wrapText="1"/>
    </xf>
    <xf numFmtId="0" fontId="25" fillId="34" borderId="0" xfId="0" applyFont="1" applyFill="1" applyAlignment="1">
      <alignment horizontal="center" vertical="center" wrapText="1"/>
    </xf>
    <xf numFmtId="0" fontId="33" fillId="33" borderId="0" xfId="43" applyFill="1" applyBorder="1" applyAlignment="1" applyProtection="1">
      <alignment horizontal="left" vertical="center"/>
    </xf>
    <xf numFmtId="0" fontId="25" fillId="34" borderId="0" xfId="0" applyFont="1" applyFill="1" applyAlignment="1">
      <alignment horizontal="center" wrapText="1"/>
    </xf>
    <xf numFmtId="0" fontId="25" fillId="34" borderId="18" xfId="0" applyFont="1" applyFill="1" applyBorder="1" applyAlignment="1">
      <alignment horizontal="center" vertical="center" wrapText="1"/>
    </xf>
    <xf numFmtId="0" fontId="49" fillId="37" borderId="0" xfId="0" applyFont="1" applyFill="1" applyAlignment="1">
      <alignment horizontal="left" wrapText="1"/>
    </xf>
    <xf numFmtId="0" fontId="27" fillId="37" borderId="0" xfId="0" applyFont="1" applyFill="1" applyAlignment="1">
      <alignment horizontal="left" wrapText="1"/>
    </xf>
    <xf numFmtId="0" fontId="19" fillId="33" borderId="0" xfId="0" applyFont="1" applyFill="1" applyAlignment="1">
      <alignment horizontal="left" wrapText="1"/>
    </xf>
    <xf numFmtId="0" fontId="33" fillId="33" borderId="0" xfId="43" applyFill="1" applyAlignment="1" applyProtection="1">
      <alignment horizontal="left" vertical="center"/>
    </xf>
    <xf numFmtId="0" fontId="25" fillId="34" borderId="14" xfId="0" applyFont="1" applyFill="1" applyBorder="1" applyAlignment="1">
      <alignment horizontal="center" vertical="center" wrapText="1"/>
    </xf>
    <xf numFmtId="0" fontId="25" fillId="34" borderId="12" xfId="0" applyFont="1" applyFill="1" applyBorder="1" applyAlignment="1">
      <alignment horizontal="center" vertical="center" wrapText="1"/>
    </xf>
    <xf numFmtId="0" fontId="33" fillId="37" borderId="0" xfId="43" applyFill="1" applyBorder="1" applyAlignment="1" applyProtection="1"/>
    <xf numFmtId="0" fontId="22" fillId="0" borderId="44" xfId="0" applyFont="1" applyBorder="1" applyAlignment="1">
      <alignment horizontal="center" vertical="top" wrapText="1"/>
    </xf>
    <xf numFmtId="0" fontId="22" fillId="0" borderId="45" xfId="0" applyFont="1" applyBorder="1" applyAlignment="1">
      <alignment horizontal="center" vertical="top" wrapText="1"/>
    </xf>
    <xf numFmtId="0" fontId="22" fillId="0" borderId="46" xfId="0" applyFont="1" applyBorder="1" applyAlignment="1">
      <alignment horizontal="center" vertical="top" wrapText="1"/>
    </xf>
    <xf numFmtId="0" fontId="22" fillId="0" borderId="0" xfId="0" applyFont="1" applyBorder="1" applyAlignment="1">
      <alignment horizontal="center" vertical="top" wrapText="1"/>
    </xf>
    <xf numFmtId="0" fontId="19" fillId="33" borderId="0" xfId="0" applyFont="1" applyFill="1" applyAlignment="1">
      <alignment horizontal="left" vertical="center" wrapText="1"/>
    </xf>
    <xf numFmtId="165" fontId="37" fillId="34" borderId="19" xfId="45" applyNumberFormat="1" applyFont="1" applyFill="1" applyBorder="1" applyAlignment="1">
      <alignment horizontal="center" vertical="center" wrapText="1"/>
    </xf>
    <xf numFmtId="165" fontId="37" fillId="34" borderId="20" xfId="45" applyNumberFormat="1" applyFont="1" applyFill="1" applyBorder="1" applyAlignment="1">
      <alignment horizontal="center" vertical="center" wrapText="1"/>
    </xf>
    <xf numFmtId="0" fontId="38" fillId="33" borderId="0" xfId="0" applyFont="1" applyFill="1" applyAlignment="1">
      <alignment horizontal="left" wrapText="1"/>
    </xf>
    <xf numFmtId="165" fontId="37" fillId="34" borderId="59" xfId="45" applyNumberFormat="1" applyFont="1" applyFill="1" applyBorder="1" applyAlignment="1">
      <alignment horizontal="center" vertical="center" wrapText="1"/>
    </xf>
    <xf numFmtId="0" fontId="38" fillId="33" borderId="0" xfId="0" applyFont="1" applyFill="1" applyAlignment="1">
      <alignment horizontal="left" vertical="center" wrapText="1"/>
    </xf>
    <xf numFmtId="0" fontId="49" fillId="37" borderId="0" xfId="0" applyFont="1" applyFill="1" applyAlignment="1">
      <alignment horizontal="left" vertical="center" wrapText="1"/>
    </xf>
    <xf numFmtId="0" fontId="25" fillId="34" borderId="15" xfId="0" applyFont="1" applyFill="1" applyBorder="1" applyAlignment="1">
      <alignment horizontal="center" vertical="center" wrapText="1"/>
    </xf>
    <xf numFmtId="0" fontId="19" fillId="37" borderId="0" xfId="0" applyFont="1" applyFill="1" applyAlignment="1">
      <alignment horizontal="left" vertical="center" wrapText="1"/>
    </xf>
    <xf numFmtId="0" fontId="19" fillId="37" borderId="13" xfId="0" applyFont="1" applyFill="1" applyBorder="1" applyAlignment="1">
      <alignment horizontal="left" vertical="center" wrapText="1"/>
    </xf>
    <xf numFmtId="0" fontId="19" fillId="45" borderId="0" xfId="0" applyFont="1" applyFill="1" applyAlignment="1">
      <alignment horizontal="left" vertical="center" wrapText="1"/>
    </xf>
    <xf numFmtId="0" fontId="19" fillId="45" borderId="13" xfId="0" applyFont="1" applyFill="1" applyBorder="1" applyAlignment="1">
      <alignment horizontal="left" vertical="center" wrapText="1"/>
    </xf>
    <xf numFmtId="0" fontId="19" fillId="36" borderId="0" xfId="0" applyFont="1" applyFill="1" applyAlignment="1">
      <alignment horizontal="left" vertical="center" wrapText="1"/>
    </xf>
    <xf numFmtId="0" fontId="19" fillId="36" borderId="13" xfId="0" applyFont="1" applyFill="1" applyBorder="1" applyAlignment="1">
      <alignment horizontal="left" vertical="center" wrapText="1"/>
    </xf>
    <xf numFmtId="0" fontId="49" fillId="0" borderId="0" xfId="0" applyFont="1" applyAlignment="1">
      <alignment horizontal="left" vertical="center" wrapText="1"/>
    </xf>
    <xf numFmtId="0" fontId="33" fillId="37" borderId="0" xfId="43" applyFill="1" applyAlignment="1" applyProtection="1">
      <alignment horizontal="left" vertical="top"/>
    </xf>
    <xf numFmtId="0" fontId="22" fillId="37" borderId="0" xfId="0" applyFont="1" applyFill="1" applyAlignment="1">
      <alignment horizontal="center" vertical="top" wrapText="1"/>
    </xf>
    <xf numFmtId="0" fontId="49" fillId="0" borderId="0" xfId="0" applyFont="1" applyAlignment="1">
      <alignment horizontal="left" wrapText="1"/>
    </xf>
    <xf numFmtId="0" fontId="33" fillId="37" borderId="0" xfId="43" applyFill="1" applyBorder="1" applyAlignment="1" applyProtection="1">
      <alignment horizontal="left"/>
    </xf>
    <xf numFmtId="0" fontId="39" fillId="46" borderId="0" xfId="0" applyFont="1" applyFill="1" applyAlignment="1">
      <alignment horizontal="left" vertical="center" wrapText="1"/>
    </xf>
    <xf numFmtId="0" fontId="20" fillId="34" borderId="0" xfId="0" applyFont="1" applyFill="1" applyAlignment="1">
      <alignment wrapText="1"/>
    </xf>
    <xf numFmtId="0" fontId="37" fillId="34" borderId="0" xfId="0" applyFont="1" applyFill="1" applyAlignment="1">
      <alignment horizontal="left" wrapText="1"/>
    </xf>
    <xf numFmtId="0" fontId="37" fillId="34" borderId="10" xfId="0" applyFont="1" applyFill="1" applyBorder="1" applyAlignment="1">
      <alignment horizontal="center" vertical="center" wrapText="1"/>
    </xf>
    <xf numFmtId="0" fontId="37" fillId="34" borderId="15" xfId="0" applyFont="1" applyFill="1" applyBorder="1" applyAlignment="1">
      <alignment horizontal="center" vertical="center" wrapText="1"/>
    </xf>
    <xf numFmtId="0" fontId="37" fillId="34" borderId="11" xfId="0" applyFont="1" applyFill="1" applyBorder="1" applyAlignment="1">
      <alignment horizontal="center" vertical="center" wrapText="1"/>
    </xf>
    <xf numFmtId="0" fontId="38" fillId="33" borderId="0" xfId="0" applyFont="1" applyFill="1" applyAlignment="1">
      <alignment horizontal="left" vertical="top" wrapText="1"/>
    </xf>
    <xf numFmtId="0" fontId="25" fillId="34" borderId="21" xfId="0" applyFont="1" applyFill="1" applyBorder="1" applyAlignment="1">
      <alignment horizontal="left" wrapText="1"/>
    </xf>
    <xf numFmtId="0" fontId="25" fillId="34" borderId="68" xfId="0" applyFont="1" applyFill="1" applyBorder="1" applyAlignment="1">
      <alignment horizontal="center" vertical="center" wrapText="1"/>
    </xf>
    <xf numFmtId="0" fontId="25" fillId="34" borderId="69" xfId="0" applyFont="1" applyFill="1" applyBorder="1" applyAlignment="1">
      <alignment horizontal="center" vertical="center" wrapText="1"/>
    </xf>
    <xf numFmtId="0" fontId="25" fillId="34" borderId="70" xfId="0" applyFont="1" applyFill="1" applyBorder="1" applyAlignment="1">
      <alignment horizontal="center" vertical="center" wrapText="1"/>
    </xf>
    <xf numFmtId="0" fontId="25" fillId="34" borderId="71" xfId="0" applyFont="1" applyFill="1" applyBorder="1" applyAlignment="1">
      <alignment horizontal="center" vertical="center" wrapText="1"/>
    </xf>
    <xf numFmtId="0" fontId="25" fillId="34" borderId="67" xfId="0" applyFont="1" applyFill="1" applyBorder="1" applyAlignment="1">
      <alignment horizontal="center" wrapText="1"/>
    </xf>
    <xf numFmtId="0" fontId="25" fillId="34" borderId="68" xfId="0" applyFont="1" applyFill="1" applyBorder="1" applyAlignment="1">
      <alignment horizontal="center" wrapText="1"/>
    </xf>
    <xf numFmtId="0" fontId="25" fillId="34" borderId="0" xfId="0" applyFont="1" applyFill="1" applyAlignment="1">
      <alignment horizontal="left" wrapText="1"/>
    </xf>
    <xf numFmtId="0" fontId="37" fillId="34" borderId="18" xfId="0" applyFont="1" applyFill="1" applyBorder="1" applyAlignment="1">
      <alignment horizontal="center" wrapText="1"/>
    </xf>
    <xf numFmtId="0" fontId="37" fillId="34" borderId="0" xfId="0" applyFont="1" applyFill="1" applyAlignment="1">
      <alignment horizontal="center" wrapText="1"/>
    </xf>
    <xf numFmtId="0" fontId="37" fillId="34" borderId="20" xfId="0" applyFont="1" applyFill="1" applyBorder="1" applyAlignment="1">
      <alignment horizontal="center" wrapText="1"/>
    </xf>
    <xf numFmtId="0" fontId="20" fillId="34" borderId="0" xfId="0" applyFont="1" applyFill="1" applyAlignment="1">
      <alignment horizontal="center" wrapText="1"/>
    </xf>
    <xf numFmtId="0" fontId="20" fillId="34" borderId="18" xfId="0" applyFont="1" applyFill="1" applyBorder="1" applyAlignment="1">
      <alignment horizontal="center" wrapText="1"/>
    </xf>
    <xf numFmtId="0" fontId="20" fillId="34" borderId="20" xfId="0" applyFont="1" applyFill="1" applyBorder="1" applyAlignment="1">
      <alignment horizontal="center" wrapText="1"/>
    </xf>
    <xf numFmtId="0" fontId="25" fillId="34" borderId="55" xfId="0" applyFont="1" applyFill="1" applyBorder="1" applyAlignment="1">
      <alignment horizontal="left" wrapText="1"/>
    </xf>
    <xf numFmtId="0" fontId="26" fillId="37" borderId="18" xfId="0" applyFont="1" applyFill="1" applyBorder="1" applyAlignment="1">
      <alignment horizontal="left" vertical="center" wrapText="1"/>
    </xf>
    <xf numFmtId="0" fontId="26" fillId="37" borderId="0" xfId="0" applyFont="1" applyFill="1" applyBorder="1" applyAlignment="1">
      <alignment horizontal="left" vertical="center" wrapText="1"/>
    </xf>
    <xf numFmtId="0" fontId="26" fillId="37" borderId="54" xfId="0" applyFont="1" applyFill="1" applyBorder="1" applyAlignment="1">
      <alignment horizontal="left" vertical="center" wrapText="1"/>
    </xf>
    <xf numFmtId="0" fontId="26" fillId="37" borderId="26" xfId="0" applyFont="1" applyFill="1" applyBorder="1" applyAlignment="1">
      <alignment horizontal="left" vertical="center" wrapText="1"/>
    </xf>
    <xf numFmtId="0" fontId="27" fillId="37" borderId="95" xfId="0" applyFont="1" applyFill="1" applyBorder="1" applyAlignment="1">
      <alignment horizontal="left" wrapText="1"/>
    </xf>
    <xf numFmtId="0" fontId="27" fillId="37" borderId="96" xfId="0" applyFont="1" applyFill="1" applyBorder="1" applyAlignment="1">
      <alignment horizontal="left" wrapText="1"/>
    </xf>
    <xf numFmtId="0" fontId="26" fillId="37" borderId="92" xfId="0" applyFont="1" applyFill="1" applyBorder="1" applyAlignment="1">
      <alignment horizontal="left" vertical="center" wrapText="1"/>
    </xf>
    <xf numFmtId="0" fontId="26" fillId="37" borderId="90" xfId="0" applyFont="1" applyFill="1" applyBorder="1" applyAlignment="1">
      <alignment horizontal="left" vertical="center" wrapText="1"/>
    </xf>
    <xf numFmtId="0" fontId="25" fillId="34" borderId="12" xfId="0" applyFont="1" applyFill="1" applyBorder="1" applyAlignment="1">
      <alignment horizontal="center" wrapText="1"/>
    </xf>
    <xf numFmtId="0" fontId="19" fillId="33" borderId="0" xfId="0" applyFont="1" applyFill="1" applyAlignment="1">
      <alignment horizontal="left"/>
    </xf>
    <xf numFmtId="0" fontId="21" fillId="37" borderId="0" xfId="0" applyFont="1" applyFill="1" applyAlignment="1">
      <alignment horizontal="left" vertical="center" wrapText="1"/>
    </xf>
    <xf numFmtId="0" fontId="21" fillId="37" borderId="50" xfId="0" applyFont="1" applyFill="1" applyBorder="1" applyAlignment="1">
      <alignment horizontal="left" vertical="center" wrapText="1"/>
    </xf>
    <xf numFmtId="0" fontId="25" fillId="34" borderId="12" xfId="0" applyFont="1" applyFill="1" applyBorder="1" applyAlignment="1">
      <alignment horizontal="left" wrapText="1"/>
    </xf>
    <xf numFmtId="0" fontId="25" fillId="34" borderId="0" xfId="0" applyFont="1" applyFill="1" applyBorder="1" applyAlignment="1">
      <alignment horizontal="left" wrapText="1"/>
    </xf>
    <xf numFmtId="0" fontId="25" fillId="34" borderId="13" xfId="0" applyFont="1" applyFill="1" applyBorder="1" applyAlignment="1">
      <alignment horizontal="center" wrapText="1"/>
    </xf>
    <xf numFmtId="0" fontId="25" fillId="34" borderId="21" xfId="0" applyFont="1" applyFill="1" applyBorder="1" applyAlignment="1">
      <alignment horizontal="center" wrapText="1"/>
    </xf>
    <xf numFmtId="0" fontId="33" fillId="37" borderId="0" xfId="43" applyFill="1" applyAlignment="1" applyProtection="1">
      <alignment horizontal="left"/>
    </xf>
    <xf numFmtId="0" fontId="25" fillId="34" borderId="27" xfId="0" applyFont="1" applyFill="1" applyBorder="1" applyAlignment="1">
      <alignment horizontal="center" vertical="center" wrapText="1"/>
    </xf>
    <xf numFmtId="0" fontId="25" fillId="34" borderId="28" xfId="0" applyFont="1" applyFill="1" applyBorder="1" applyAlignment="1">
      <alignment horizontal="center" vertical="center" wrapText="1"/>
    </xf>
    <xf numFmtId="0" fontId="25" fillId="34" borderId="29" xfId="0" applyFont="1" applyFill="1" applyBorder="1" applyAlignment="1">
      <alignment horizontal="center" vertical="center" wrapText="1"/>
    </xf>
    <xf numFmtId="0" fontId="25" fillId="34" borderId="13" xfId="0" applyFont="1" applyFill="1"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25" fillId="34" borderId="0" xfId="0" applyFont="1" applyFill="1" applyBorder="1" applyAlignment="1">
      <alignment horizontal="center" vertical="center" wrapText="1"/>
    </xf>
    <xf numFmtId="0" fontId="25" fillId="34" borderId="78" xfId="0" applyFont="1" applyFill="1" applyBorder="1" applyAlignment="1">
      <alignment horizontal="center" vertical="center" wrapText="1"/>
    </xf>
    <xf numFmtId="0" fontId="25" fillId="34" borderId="94" xfId="0" applyFont="1" applyFill="1" applyBorder="1" applyAlignment="1">
      <alignment horizontal="center" vertical="center" wrapText="1"/>
    </xf>
    <xf numFmtId="0" fontId="33" fillId="37" borderId="0" xfId="43" applyFill="1" applyAlignment="1" applyProtection="1">
      <alignment horizontal="left" vertical="center"/>
    </xf>
    <xf numFmtId="0" fontId="27" fillId="37" borderId="0" xfId="0" applyFont="1" applyFill="1" applyAlignment="1">
      <alignment vertical="center"/>
    </xf>
    <xf numFmtId="0" fontId="0" fillId="0" borderId="0" xfId="0" applyAlignment="1"/>
  </cellXfs>
  <cellStyles count="49">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5" builtinId="3"/>
    <cellStyle name="Currency" xfId="1" builtinId="4"/>
    <cellStyle name="Explanatory Text" xfId="17" builtinId="53" customBuiltin="1"/>
    <cellStyle name="Followed Hyperlink" xfId="48" builtinId="9"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ustomBuiltin="1"/>
    <cellStyle name="Hyperlink 2" xfId="44" xr:uid="{00000000-0005-0000-0000-000025000000}"/>
    <cellStyle name="Input" xfId="10" builtinId="20" customBuiltin="1"/>
    <cellStyle name="Linked Cell" xfId="13" builtinId="24" customBuiltin="1"/>
    <cellStyle name="Neutral" xfId="9" builtinId="28" customBuiltin="1"/>
    <cellStyle name="Normal" xfId="0" builtinId="0"/>
    <cellStyle name="Normal 2" xfId="47" xr:uid="{00000000-0005-0000-0000-00002A000000}"/>
    <cellStyle name="Note" xfId="16" builtinId="10" customBuiltin="1"/>
    <cellStyle name="Output" xfId="11" builtinId="21" customBuiltin="1"/>
    <cellStyle name="Percent" xfId="46" builtinId="5"/>
    <cellStyle name="Title" xfId="2" builtinId="15" customBuiltin="1"/>
    <cellStyle name="Total" xfId="18" builtinId="25" customBuiltin="1"/>
    <cellStyle name="Warning Text" xfId="15" builtinId="11" customBuiltin="1"/>
  </cellStyles>
  <dxfs count="43">
    <dxf>
      <fill>
        <patternFill>
          <bgColor theme="0" tint="-0.14996795556505021"/>
        </patternFill>
      </fill>
    </dxf>
    <dxf>
      <fill>
        <patternFill>
          <bgColor rgb="FFD9D9D9"/>
        </patternFill>
      </fill>
    </dxf>
    <dxf>
      <fill>
        <patternFill>
          <bgColor theme="0" tint="-0.14996795556505021"/>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theme="0" tint="-0.14996795556505021"/>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CCCCCC"/>
        </patternFill>
      </fill>
    </dxf>
  </dxfs>
  <tableStyles count="0" defaultTableStyle="TableStyleMedium2" defaultPivotStyle="PivotStyleLight16"/>
  <colors>
    <mruColors>
      <color rgb="FF7F7770"/>
      <color rgb="FFD9D9D9"/>
      <color rgb="FF993365"/>
      <color rgb="FFAEAAAA"/>
      <color rgb="FF009999"/>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b="1">
                <a:latin typeface="Arial" panose="020B0604020202020204" pitchFamily="34" charset="0"/>
                <a:cs typeface="Arial" panose="020B0604020202020204" pitchFamily="34" charset="0"/>
              </a:rPr>
              <a:t>First</a:t>
            </a:r>
            <a:r>
              <a:rPr lang="en-US" sz="1200" b="1" baseline="0">
                <a:latin typeface="Arial" panose="020B0604020202020204" pitchFamily="34" charset="0"/>
                <a:cs typeface="Arial" panose="020B0604020202020204" pitchFamily="34" charset="0"/>
              </a:rPr>
              <a:t> Year Tuition and Fees, </a:t>
            </a:r>
            <a:r>
              <a:rPr lang="en-US" sz="1200" b="1">
                <a:latin typeface="Arial" panose="020B0604020202020204" pitchFamily="34" charset="0"/>
                <a:cs typeface="Arial" panose="020B0604020202020204" pitchFamily="34" charset="0"/>
              </a:rPr>
              <a:t>Public Institutions</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21106190397529"/>
          <c:y val="0.10148287582995626"/>
          <c:w val="0.87779254865869039"/>
          <c:h val="0.72237581534707429"/>
        </c:manualLayout>
      </c:layout>
      <c:lineChart>
        <c:grouping val="standard"/>
        <c:varyColors val="0"/>
        <c:ser>
          <c:idx val="0"/>
          <c:order val="0"/>
          <c:tx>
            <c:strRef>
              <c:f>'Fig1'!$A$8</c:f>
              <c:strCache>
                <c:ptCount val="1"/>
                <c:pt idx="0">
                  <c:v>Public Resident</c:v>
                </c:pt>
              </c:strCache>
            </c:strRef>
          </c:tx>
          <c:spPr>
            <a:ln w="50800" cap="rnd">
              <a:solidFill>
                <a:srgbClr val="009999"/>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'Fig1'!$B$7:$L$7</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'Fig1'!$B$8:$L$8</c:f>
              <c:numCache>
                <c:formatCode>_("$"* #,##0_);_("$"* \(#,##0\);_("$"* "-"??_);_(@_)</c:formatCode>
                <c:ptCount val="11"/>
                <c:pt idx="0">
                  <c:v>31322.410256410258</c:v>
                </c:pt>
                <c:pt idx="1">
                  <c:v>32426.179487179488</c:v>
                </c:pt>
                <c:pt idx="2">
                  <c:v>34695.564102564102</c:v>
                </c:pt>
                <c:pt idx="3">
                  <c:v>35916.948717948719</c:v>
                </c:pt>
                <c:pt idx="4">
                  <c:v>37877.205128205125</c:v>
                </c:pt>
                <c:pt idx="5">
                  <c:v>39661.923076923078</c:v>
                </c:pt>
                <c:pt idx="6">
                  <c:v>41711.282051282054</c:v>
                </c:pt>
                <c:pt idx="7">
                  <c:v>41032.692307692305</c:v>
                </c:pt>
                <c:pt idx="8">
                  <c:v>41927.375</c:v>
                </c:pt>
                <c:pt idx="9">
                  <c:v>42821</c:v>
                </c:pt>
                <c:pt idx="10">
                  <c:v>44608</c:v>
                </c:pt>
              </c:numCache>
            </c:numRef>
          </c:val>
          <c:smooth val="0"/>
          <c:extLst>
            <c:ext xmlns:c16="http://schemas.microsoft.com/office/drawing/2014/chart" uri="{C3380CC4-5D6E-409C-BE32-E72D297353CC}">
              <c16:uniqueId val="{00000000-46EF-436C-B027-E16AC4324439}"/>
            </c:ext>
          </c:extLst>
        </c:ser>
        <c:ser>
          <c:idx val="1"/>
          <c:order val="1"/>
          <c:tx>
            <c:strRef>
              <c:f>'Fig1'!$A$9</c:f>
              <c:strCache>
                <c:ptCount val="1"/>
                <c:pt idx="0">
                  <c:v>Public Resident (2023 Dollars)</c:v>
                </c:pt>
              </c:strCache>
            </c:strRef>
          </c:tx>
          <c:spPr>
            <a:ln w="28575" cap="rnd">
              <a:solidFill>
                <a:srgbClr val="009999"/>
              </a:solidFill>
              <a:prstDash val="sysDash"/>
              <a:round/>
            </a:ln>
            <a:effectLst/>
          </c:spPr>
          <c:marker>
            <c:symbol val="none"/>
          </c:marker>
          <c:cat>
            <c:strRef>
              <c:f>'Fig1'!$B$7:$L$7</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'Fig1'!$B$9:$L$9</c:f>
              <c:numCache>
                <c:formatCode>"$"#,##0.00_);[Red]\("$"#,##0.00\)</c:formatCode>
                <c:ptCount val="11"/>
                <c:pt idx="0">
                  <c:v>41172.79</c:v>
                </c:pt>
                <c:pt idx="1">
                  <c:v>41928.85</c:v>
                </c:pt>
                <c:pt idx="2">
                  <c:v>44880.32</c:v>
                </c:pt>
                <c:pt idx="3">
                  <c:v>45789.46</c:v>
                </c:pt>
                <c:pt idx="4">
                  <c:v>47233.49</c:v>
                </c:pt>
                <c:pt idx="5">
                  <c:v>48358.33</c:v>
                </c:pt>
                <c:pt idx="6">
                  <c:v>50000.92</c:v>
                </c:pt>
                <c:pt idx="7">
                  <c:v>48522.77</c:v>
                </c:pt>
                <c:pt idx="8">
                  <c:v>47044.11</c:v>
                </c:pt>
                <c:pt idx="9" formatCode="_(&quot;$&quot;* #,##0_);_(&quot;$&quot;* \(#,##0\);_(&quot;$&quot;* &quot;-&quot;??_);_(@_)">
                  <c:v>44405.25</c:v>
                </c:pt>
                <c:pt idx="10" formatCode="_(&quot;$&quot;* #,##0_);_(&quot;$&quot;* \(#,##0\);_(&quot;$&quot;* &quot;-&quot;??_);_(@_)">
                  <c:v>44608</c:v>
                </c:pt>
              </c:numCache>
            </c:numRef>
          </c:val>
          <c:smooth val="0"/>
          <c:extLst>
            <c:ext xmlns:c16="http://schemas.microsoft.com/office/drawing/2014/chart" uri="{C3380CC4-5D6E-409C-BE32-E72D297353CC}">
              <c16:uniqueId val="{00000001-46EF-436C-B027-E16AC4324439}"/>
            </c:ext>
          </c:extLst>
        </c:ser>
        <c:ser>
          <c:idx val="2"/>
          <c:order val="2"/>
          <c:tx>
            <c:strRef>
              <c:f>'Fig1'!$A$10</c:f>
              <c:strCache>
                <c:ptCount val="1"/>
                <c:pt idx="0">
                  <c:v>Public Non-Resident</c:v>
                </c:pt>
              </c:strCache>
            </c:strRef>
          </c:tx>
          <c:spPr>
            <a:ln w="44450" cap="rnd">
              <a:solidFill>
                <a:srgbClr val="7030A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7030A0"/>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'Fig1'!$B$7:$L$7</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'Fig1'!$B$10:$L$10</c:f>
              <c:numCache>
                <c:formatCode>_("$"* #,##0_);_("$"* \(#,##0\);_("$"* "-"??_);_(@_)</c:formatCode>
                <c:ptCount val="11"/>
                <c:pt idx="0">
                  <c:v>57927.076923076922</c:v>
                </c:pt>
                <c:pt idx="1">
                  <c:v>59766.461538461539</c:v>
                </c:pt>
                <c:pt idx="2">
                  <c:v>62281.846153846156</c:v>
                </c:pt>
                <c:pt idx="3">
                  <c:v>64096.230769230766</c:v>
                </c:pt>
                <c:pt idx="4">
                  <c:v>67086.743589743593</c:v>
                </c:pt>
                <c:pt idx="5">
                  <c:v>67471.666666666672</c:v>
                </c:pt>
                <c:pt idx="6">
                  <c:v>69436.025641025641</c:v>
                </c:pt>
                <c:pt idx="7">
                  <c:v>68076.128205128203</c:v>
                </c:pt>
                <c:pt idx="8">
                  <c:v>71669.074999999997</c:v>
                </c:pt>
                <c:pt idx="9">
                  <c:v>71152</c:v>
                </c:pt>
                <c:pt idx="10">
                  <c:v>75163</c:v>
                </c:pt>
              </c:numCache>
            </c:numRef>
          </c:val>
          <c:smooth val="0"/>
          <c:extLst>
            <c:ext xmlns:c16="http://schemas.microsoft.com/office/drawing/2014/chart" uri="{C3380CC4-5D6E-409C-BE32-E72D297353CC}">
              <c16:uniqueId val="{00000002-46EF-436C-B027-E16AC4324439}"/>
            </c:ext>
          </c:extLst>
        </c:ser>
        <c:ser>
          <c:idx val="3"/>
          <c:order val="3"/>
          <c:tx>
            <c:strRef>
              <c:f>'Fig1'!$A$11</c:f>
              <c:strCache>
                <c:ptCount val="1"/>
                <c:pt idx="0">
                  <c:v>Public Non-Resident (2023 Dollars)</c:v>
                </c:pt>
              </c:strCache>
            </c:strRef>
          </c:tx>
          <c:spPr>
            <a:ln w="31750" cap="rnd">
              <a:solidFill>
                <a:srgbClr val="7030A0"/>
              </a:solidFill>
              <a:prstDash val="sysDot"/>
              <a:round/>
            </a:ln>
            <a:effectLst/>
          </c:spPr>
          <c:marker>
            <c:symbol val="none"/>
          </c:marker>
          <c:cat>
            <c:strRef>
              <c:f>'Fig1'!$B$7:$L$7</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'Fig1'!$B$11:$L$11</c:f>
              <c:numCache>
                <c:formatCode>"$"#,##0.00_);[Red]\("$"#,##0.00\)</c:formatCode>
                <c:ptCount val="11"/>
                <c:pt idx="0">
                  <c:v>76145.08</c:v>
                </c:pt>
                <c:pt idx="1">
                  <c:v>77281.179999999993</c:v>
                </c:pt>
                <c:pt idx="2" formatCode="_(&quot;$&quot;* #,##0_);_(&quot;$&quot;* \(#,##0\);_(&quot;$&quot;* &quot;-&quot;??_);_(@_)">
                  <c:v>80563.64</c:v>
                </c:pt>
                <c:pt idx="3">
                  <c:v>81713.98</c:v>
                </c:pt>
                <c:pt idx="4">
                  <c:v>83659.039999999994</c:v>
                </c:pt>
                <c:pt idx="5">
                  <c:v>82265.97</c:v>
                </c:pt>
                <c:pt idx="6">
                  <c:v>83236.17</c:v>
                </c:pt>
                <c:pt idx="7">
                  <c:v>80501.94</c:v>
                </c:pt>
                <c:pt idx="8">
                  <c:v>80416.06</c:v>
                </c:pt>
                <c:pt idx="9" formatCode="_(&quot;$&quot;* #,##0_);_(&quot;$&quot;* \(#,##0\);_(&quot;$&quot;* &quot;-&quot;??_);_(@_)">
                  <c:v>73784.41</c:v>
                </c:pt>
                <c:pt idx="10" formatCode="_(&quot;$&quot;* #,##0_);_(&quot;$&quot;* \(#,##0\);_(&quot;$&quot;* &quot;-&quot;??_);_(@_)">
                  <c:v>75163</c:v>
                </c:pt>
              </c:numCache>
            </c:numRef>
          </c:val>
          <c:smooth val="0"/>
          <c:extLst>
            <c:ext xmlns:c16="http://schemas.microsoft.com/office/drawing/2014/chart" uri="{C3380CC4-5D6E-409C-BE32-E72D297353CC}">
              <c16:uniqueId val="{00000003-46EF-436C-B027-E16AC4324439}"/>
            </c:ext>
          </c:extLst>
        </c:ser>
        <c:dLbls>
          <c:showLegendKey val="0"/>
          <c:showVal val="0"/>
          <c:showCatName val="0"/>
          <c:showSerName val="0"/>
          <c:showPercent val="0"/>
          <c:showBubbleSize val="0"/>
        </c:dLbls>
        <c:smooth val="0"/>
        <c:axId val="1257593663"/>
        <c:axId val="1257606143"/>
      </c:lineChart>
      <c:catAx>
        <c:axId val="1257593663"/>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latin typeface="Arial" panose="020B0604020202020204" pitchFamily="34" charset="0"/>
                    <a:cs typeface="Arial" panose="020B0604020202020204" pitchFamily="34" charset="0"/>
                  </a:rPr>
                  <a:t>Academic Year</a:t>
                </a:r>
              </a:p>
            </c:rich>
          </c:tx>
          <c:layout>
            <c:manualLayout>
              <c:xMode val="edge"/>
              <c:yMode val="edge"/>
              <c:x val="0.45224045258134393"/>
              <c:y val="0.90981754464874676"/>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bg1">
                    <a:lumMod val="50000"/>
                  </a:schemeClr>
                </a:solidFill>
                <a:latin typeface="Arial" panose="020B0604020202020204" pitchFamily="34" charset="0"/>
                <a:ea typeface="+mn-ea"/>
                <a:cs typeface="Arial" panose="020B0604020202020204" pitchFamily="34" charset="0"/>
              </a:defRPr>
            </a:pPr>
            <a:endParaRPr lang="en-US"/>
          </a:p>
        </c:txPr>
        <c:crossAx val="1257606143"/>
        <c:crosses val="autoZero"/>
        <c:auto val="1"/>
        <c:lblAlgn val="ctr"/>
        <c:lblOffset val="100"/>
        <c:noMultiLvlLbl val="0"/>
      </c:catAx>
      <c:valAx>
        <c:axId val="1257606143"/>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latin typeface="Arial" panose="020B0604020202020204" pitchFamily="34" charset="0"/>
                    <a:cs typeface="Arial" panose="020B0604020202020204" pitchFamily="34" charset="0"/>
                  </a:rPr>
                  <a:t>Tuition and Fees</a:t>
                </a:r>
              </a:p>
            </c:rich>
          </c:tx>
          <c:layout>
            <c:manualLayout>
              <c:xMode val="edge"/>
              <c:yMode val="edge"/>
              <c:x val="1.5968132785813428E-4"/>
              <c:y val="0.34196654586794895"/>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57593663"/>
        <c:crosses val="autoZero"/>
        <c:crossBetween val="between"/>
      </c:valAx>
      <c:spPr>
        <a:noFill/>
        <a:ln>
          <a:noFill/>
        </a:ln>
        <a:effectLst/>
      </c:spPr>
    </c:plotArea>
    <c:legend>
      <c:legendPos val="b"/>
      <c:layout>
        <c:manualLayout>
          <c:xMode val="edge"/>
          <c:yMode val="edge"/>
          <c:x val="0.44128021267826578"/>
          <c:y val="0.62084446360853773"/>
          <c:w val="0.54899332431349612"/>
          <c:h val="0.2020524566882145"/>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latin typeface="Arial" panose="020B0604020202020204" pitchFamily="34" charset="0"/>
                <a:cs typeface="Arial" panose="020B0604020202020204" pitchFamily="34" charset="0"/>
              </a:rPr>
              <a:t>First</a:t>
            </a:r>
            <a:r>
              <a:rPr lang="en-US" sz="1200" b="1" baseline="0">
                <a:latin typeface="Arial" panose="020B0604020202020204" pitchFamily="34" charset="0"/>
                <a:cs typeface="Arial" panose="020B0604020202020204" pitchFamily="34" charset="0"/>
              </a:rPr>
              <a:t> Year Tuition and Fees, </a:t>
            </a:r>
            <a:r>
              <a:rPr lang="en-US" sz="1200" b="1">
                <a:latin typeface="Arial" panose="020B0604020202020204" pitchFamily="34" charset="0"/>
                <a:cs typeface="Arial" panose="020B0604020202020204" pitchFamily="34" charset="0"/>
              </a:rPr>
              <a:t>Private Institutions</a:t>
            </a:r>
          </a:p>
        </c:rich>
      </c:tx>
      <c:layout>
        <c:manualLayout>
          <c:xMode val="edge"/>
          <c:yMode val="edge"/>
          <c:x val="0.25299395848038331"/>
          <c:y val="2.2623240194406046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1.4934289127837515E-2"/>
          <c:y val="0.1014957264957265"/>
          <c:w val="0.97386499402628424"/>
          <c:h val="0.72621900248298921"/>
        </c:manualLayout>
      </c:layout>
      <c:lineChart>
        <c:grouping val="standard"/>
        <c:varyColors val="0"/>
        <c:ser>
          <c:idx val="0"/>
          <c:order val="0"/>
          <c:tx>
            <c:strRef>
              <c:f>'Fig1'!$A$13</c:f>
              <c:strCache>
                <c:ptCount val="1"/>
                <c:pt idx="0">
                  <c:v>Private</c:v>
                </c:pt>
              </c:strCache>
            </c:strRef>
          </c:tx>
          <c:spPr>
            <a:ln w="50800" cap="rnd">
              <a:solidFill>
                <a:srgbClr val="99336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'Fig1'!$B$12:$L$12</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'Fig1'!$B$13:$L$13</c:f>
              <c:numCache>
                <c:formatCode>_("$"* #,##0_);_("$"* \(#,##0\);_("$"* "-"??_);_(@_)</c:formatCode>
                <c:ptCount val="11"/>
                <c:pt idx="0">
                  <c:v>62099.269230769234</c:v>
                </c:pt>
                <c:pt idx="1">
                  <c:v>64948.5</c:v>
                </c:pt>
                <c:pt idx="2">
                  <c:v>66381.38461538461</c:v>
                </c:pt>
                <c:pt idx="3">
                  <c:v>68283.962962962964</c:v>
                </c:pt>
                <c:pt idx="4">
                  <c:v>70305.370370370365</c:v>
                </c:pt>
                <c:pt idx="5">
                  <c:v>73419.481481481474</c:v>
                </c:pt>
                <c:pt idx="6">
                  <c:v>76239.296296296292</c:v>
                </c:pt>
                <c:pt idx="7">
                  <c:v>77463.666666666672</c:v>
                </c:pt>
                <c:pt idx="8">
                  <c:v>79603.370370370365</c:v>
                </c:pt>
                <c:pt idx="9">
                  <c:v>80869</c:v>
                </c:pt>
                <c:pt idx="10">
                  <c:v>84842</c:v>
                </c:pt>
              </c:numCache>
            </c:numRef>
          </c:val>
          <c:smooth val="0"/>
          <c:extLst>
            <c:ext xmlns:c16="http://schemas.microsoft.com/office/drawing/2014/chart" uri="{C3380CC4-5D6E-409C-BE32-E72D297353CC}">
              <c16:uniqueId val="{00000000-363C-4679-B26F-6666FC8773CA}"/>
            </c:ext>
          </c:extLst>
        </c:ser>
        <c:ser>
          <c:idx val="1"/>
          <c:order val="1"/>
          <c:tx>
            <c:strRef>
              <c:f>'Fig1'!$A$14</c:f>
              <c:strCache>
                <c:ptCount val="1"/>
                <c:pt idx="0">
                  <c:v>Private (2023 Dollars)</c:v>
                </c:pt>
              </c:strCache>
            </c:strRef>
          </c:tx>
          <c:spPr>
            <a:ln w="28575" cap="rnd">
              <a:solidFill>
                <a:srgbClr val="993365"/>
              </a:solidFill>
              <a:prstDash val="sysDot"/>
              <a:round/>
            </a:ln>
            <a:effectLst/>
          </c:spPr>
          <c:marker>
            <c:symbol val="none"/>
          </c:marker>
          <c:cat>
            <c:strRef>
              <c:f>'Fig1'!$B$12:$L$12</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'Fig1'!$B$14:$L$14</c:f>
              <c:numCache>
                <c:formatCode>"$"#,##0.00_);[Red]\("$"#,##0.00\)</c:formatCode>
                <c:ptCount val="11"/>
                <c:pt idx="0">
                  <c:v>81629.17</c:v>
                </c:pt>
                <c:pt idx="1">
                  <c:v>83983.13</c:v>
                </c:pt>
                <c:pt idx="2">
                  <c:v>85865.82</c:v>
                </c:pt>
                <c:pt idx="3">
                  <c:v>87053.13</c:v>
                </c:pt>
                <c:pt idx="4">
                  <c:v>87671.96</c:v>
                </c:pt>
                <c:pt idx="5">
                  <c:v>85720.14</c:v>
                </c:pt>
                <c:pt idx="6">
                  <c:v>91391.25</c:v>
                </c:pt>
                <c:pt idx="7">
                  <c:v>91603.53</c:v>
                </c:pt>
                <c:pt idx="8">
                  <c:v>89318.39</c:v>
                </c:pt>
                <c:pt idx="9" formatCode="_(&quot;$&quot;* #,##0_);_(&quot;$&quot;* \(#,##0\);_(&quot;$&quot;* &quot;-&quot;??_);_(@_)">
                  <c:v>83860.91</c:v>
                </c:pt>
                <c:pt idx="10" formatCode="_(&quot;$&quot;* #,##0_);_(&quot;$&quot;* \(#,##0\);_(&quot;$&quot;* &quot;-&quot;??_);_(@_)">
                  <c:v>84842</c:v>
                </c:pt>
              </c:numCache>
            </c:numRef>
          </c:val>
          <c:smooth val="0"/>
          <c:extLst>
            <c:ext xmlns:c16="http://schemas.microsoft.com/office/drawing/2014/chart" uri="{C3380CC4-5D6E-409C-BE32-E72D297353CC}">
              <c16:uniqueId val="{00000001-363C-4679-B26F-6666FC8773CA}"/>
            </c:ext>
          </c:extLst>
        </c:ser>
        <c:dLbls>
          <c:showLegendKey val="0"/>
          <c:showVal val="0"/>
          <c:showCatName val="0"/>
          <c:showSerName val="0"/>
          <c:showPercent val="0"/>
          <c:showBubbleSize val="0"/>
        </c:dLbls>
        <c:smooth val="0"/>
        <c:axId val="869895375"/>
        <c:axId val="869880399"/>
      </c:lineChart>
      <c:catAx>
        <c:axId val="869895375"/>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latin typeface="Arial" panose="020B0604020202020204" pitchFamily="34" charset="0"/>
                    <a:cs typeface="Arial" panose="020B0604020202020204" pitchFamily="34" charset="0"/>
                  </a:rPr>
                  <a:t>Academic Year</a:t>
                </a:r>
              </a:p>
            </c:rich>
          </c:tx>
          <c:layout>
            <c:manualLayout>
              <c:xMode val="edge"/>
              <c:yMode val="edge"/>
              <c:x val="0.39519318737711545"/>
              <c:y val="0.90137157703465187"/>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rgbClr val="7F7770"/>
                </a:solidFill>
                <a:latin typeface="Arial" panose="020B0604020202020204" pitchFamily="34" charset="0"/>
                <a:ea typeface="+mn-ea"/>
                <a:cs typeface="Arial" panose="020B0604020202020204" pitchFamily="34" charset="0"/>
              </a:defRPr>
            </a:pPr>
            <a:endParaRPr lang="en-US"/>
          </a:p>
        </c:txPr>
        <c:crossAx val="869880399"/>
        <c:crosses val="autoZero"/>
        <c:auto val="1"/>
        <c:lblAlgn val="ctr"/>
        <c:lblOffset val="100"/>
        <c:noMultiLvlLbl val="0"/>
      </c:catAx>
      <c:valAx>
        <c:axId val="869880399"/>
        <c:scaling>
          <c:orientation val="minMax"/>
        </c:scaling>
        <c:delete val="1"/>
        <c:axPos val="l"/>
        <c:majorGridlines>
          <c:spPr>
            <a:ln w="9525" cap="flat" cmpd="sng" algn="ctr">
              <a:noFill/>
              <a:round/>
            </a:ln>
            <a:effectLst/>
          </c:spPr>
        </c:majorGridlines>
        <c:numFmt formatCode="_(&quot;$&quot;* #,##0_);_(&quot;$&quot;* \(#,##0\);_(&quot;$&quot;* &quot;-&quot;??_);_(@_)" sourceLinked="1"/>
        <c:majorTickMark val="none"/>
        <c:minorTickMark val="none"/>
        <c:tickLblPos val="nextTo"/>
        <c:crossAx val="869895375"/>
        <c:crosses val="autoZero"/>
        <c:crossBetween val="between"/>
      </c:valAx>
      <c:spPr>
        <a:noFill/>
        <a:ln>
          <a:noFill/>
        </a:ln>
        <a:effectLst/>
      </c:spPr>
    </c:plotArea>
    <c:legend>
      <c:legendPos val="b"/>
      <c:layout>
        <c:manualLayout>
          <c:xMode val="edge"/>
          <c:yMode val="edge"/>
          <c:x val="0.39254720176107016"/>
          <c:y val="0.55894310022988025"/>
          <c:w val="0.34184690707344378"/>
          <c:h val="8.680588762437083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100"/>
              <a:t>Total Costs, Public Institutions</a:t>
            </a:r>
          </a:p>
        </c:rich>
      </c:tx>
      <c:layout>
        <c:manualLayout>
          <c:xMode val="edge"/>
          <c:yMode val="edge"/>
          <c:x val="0.39296504223987944"/>
          <c:y val="1.9607843137254902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211065094531453"/>
          <c:y val="0.10690932940526762"/>
          <c:w val="0.87779254865869039"/>
          <c:h val="0.72237581534707429"/>
        </c:manualLayout>
      </c:layout>
      <c:lineChart>
        <c:grouping val="standard"/>
        <c:varyColors val="0"/>
        <c:ser>
          <c:idx val="0"/>
          <c:order val="0"/>
          <c:tx>
            <c:strRef>
              <c:f>'Fig2'!$A$5</c:f>
              <c:strCache>
                <c:ptCount val="1"/>
                <c:pt idx="0">
                  <c:v>Public Resident</c:v>
                </c:pt>
              </c:strCache>
            </c:strRef>
          </c:tx>
          <c:spPr>
            <a:ln w="50800" cap="rnd">
              <a:solidFill>
                <a:srgbClr val="009999"/>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'Fig2'!$B$4:$L$4</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'Fig2'!$B$5:$L$5</c:f>
              <c:numCache>
                <c:formatCode>_(* #,##0_);_(* \(#,##0\);_(* "-"??_);_(@_)</c:formatCode>
                <c:ptCount val="11"/>
                <c:pt idx="0">
                  <c:v>165394</c:v>
                </c:pt>
                <c:pt idx="1">
                  <c:v>170971</c:v>
                </c:pt>
                <c:pt idx="2">
                  <c:v>179142.68</c:v>
                </c:pt>
                <c:pt idx="3">
                  <c:v>184815.95</c:v>
                </c:pt>
                <c:pt idx="4">
                  <c:v>193638.08</c:v>
                </c:pt>
                <c:pt idx="5">
                  <c:v>199881.23</c:v>
                </c:pt>
                <c:pt idx="6">
                  <c:v>205019.28</c:v>
                </c:pt>
                <c:pt idx="7">
                  <c:v>202571.38</c:v>
                </c:pt>
                <c:pt idx="8">
                  <c:v>210625.46</c:v>
                </c:pt>
                <c:pt idx="9">
                  <c:v>213683.21</c:v>
                </c:pt>
                <c:pt idx="10">
                  <c:v>221523.13</c:v>
                </c:pt>
              </c:numCache>
            </c:numRef>
          </c:val>
          <c:smooth val="0"/>
          <c:extLst>
            <c:ext xmlns:c16="http://schemas.microsoft.com/office/drawing/2014/chart" uri="{C3380CC4-5D6E-409C-BE32-E72D297353CC}">
              <c16:uniqueId val="{00000000-C4CE-4CAF-862A-7C99E8E541F7}"/>
            </c:ext>
          </c:extLst>
        </c:ser>
        <c:ser>
          <c:idx val="1"/>
          <c:order val="1"/>
          <c:tx>
            <c:strRef>
              <c:f>'Fig2'!$A$6</c:f>
              <c:strCache>
                <c:ptCount val="1"/>
                <c:pt idx="0">
                  <c:v>Public Resident (2023 Dollars)</c:v>
                </c:pt>
              </c:strCache>
            </c:strRef>
          </c:tx>
          <c:spPr>
            <a:ln w="28575" cap="rnd">
              <a:solidFill>
                <a:srgbClr val="009999"/>
              </a:solidFill>
              <a:prstDash val="sysDash"/>
              <a:round/>
            </a:ln>
            <a:effectLst/>
          </c:spPr>
          <c:marker>
            <c:symbol val="none"/>
          </c:marker>
          <c:cat>
            <c:strRef>
              <c:f>'Fig2'!$B$4:$L$4</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'Fig2'!$B$6:$L$6</c:f>
              <c:numCache>
                <c:formatCode>_(* #,##0_);_(* \(#,##0\);_(* "-"??_);_(@_)</c:formatCode>
                <c:ptCount val="11"/>
                <c:pt idx="0">
                  <c:v>217407.67627760576</c:v>
                </c:pt>
                <c:pt idx="1">
                  <c:v>221074.99331471641</c:v>
                </c:pt>
                <c:pt idx="2">
                  <c:v>231729.35826293199</c:v>
                </c:pt>
                <c:pt idx="3">
                  <c:v>235616.41096917534</c:v>
                </c:pt>
                <c:pt idx="4">
                  <c:v>241469.83084790784</c:v>
                </c:pt>
                <c:pt idx="5">
                  <c:v>243707.86213263389</c:v>
                </c:pt>
                <c:pt idx="6">
                  <c:v>245764.50575492482</c:v>
                </c:pt>
                <c:pt idx="7">
                  <c:v>239548.61179021193</c:v>
                </c:pt>
                <c:pt idx="8">
                  <c:v>236329.77998361693</c:v>
                </c:pt>
                <c:pt idx="9">
                  <c:v>221588.85502095931</c:v>
                </c:pt>
                <c:pt idx="10">
                  <c:v>221523.13</c:v>
                </c:pt>
              </c:numCache>
            </c:numRef>
          </c:val>
          <c:smooth val="0"/>
          <c:extLst>
            <c:ext xmlns:c16="http://schemas.microsoft.com/office/drawing/2014/chart" uri="{C3380CC4-5D6E-409C-BE32-E72D297353CC}">
              <c16:uniqueId val="{00000001-C4CE-4CAF-862A-7C99E8E541F7}"/>
            </c:ext>
          </c:extLst>
        </c:ser>
        <c:ser>
          <c:idx val="2"/>
          <c:order val="2"/>
          <c:tx>
            <c:strRef>
              <c:f>'Fig2'!$A$7</c:f>
              <c:strCache>
                <c:ptCount val="1"/>
                <c:pt idx="0">
                  <c:v>Public Non-Resident</c:v>
                </c:pt>
              </c:strCache>
            </c:strRef>
          </c:tx>
          <c:spPr>
            <a:ln w="44450" cap="rnd">
              <a:solidFill>
                <a:srgbClr val="7030A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7030A0"/>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'Fig2'!$B$4:$L$4</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'Fig2'!$B$7:$L$7</c:f>
              <c:numCache>
                <c:formatCode>_(* #,##0_);_(* \(#,##0\);_(* "-"??_);_(@_)</c:formatCode>
                <c:ptCount val="11"/>
                <c:pt idx="0">
                  <c:v>279547</c:v>
                </c:pt>
                <c:pt idx="1">
                  <c:v>283356</c:v>
                </c:pt>
                <c:pt idx="2">
                  <c:v>292103.96999999997</c:v>
                </c:pt>
                <c:pt idx="3">
                  <c:v>300252.49</c:v>
                </c:pt>
                <c:pt idx="4">
                  <c:v>310229.56</c:v>
                </c:pt>
                <c:pt idx="5">
                  <c:v>313129.36</c:v>
                </c:pt>
                <c:pt idx="6">
                  <c:v>317062.09999999998</c:v>
                </c:pt>
                <c:pt idx="7">
                  <c:v>311282.77</c:v>
                </c:pt>
                <c:pt idx="8">
                  <c:v>332681.96999999997</c:v>
                </c:pt>
                <c:pt idx="9">
                  <c:v>329724.26</c:v>
                </c:pt>
                <c:pt idx="10">
                  <c:v>345616.13</c:v>
                </c:pt>
              </c:numCache>
            </c:numRef>
          </c:val>
          <c:smooth val="0"/>
          <c:extLst>
            <c:ext xmlns:c16="http://schemas.microsoft.com/office/drawing/2014/chart" uri="{C3380CC4-5D6E-409C-BE32-E72D297353CC}">
              <c16:uniqueId val="{00000002-C4CE-4CAF-862A-7C99E8E541F7}"/>
            </c:ext>
          </c:extLst>
        </c:ser>
        <c:ser>
          <c:idx val="3"/>
          <c:order val="3"/>
          <c:tx>
            <c:strRef>
              <c:f>'Fig2'!$A$8</c:f>
              <c:strCache>
                <c:ptCount val="1"/>
                <c:pt idx="0">
                  <c:v>Public Non-Resident (2023 Dollars)</c:v>
                </c:pt>
              </c:strCache>
            </c:strRef>
          </c:tx>
          <c:spPr>
            <a:ln w="31750" cap="rnd">
              <a:solidFill>
                <a:srgbClr val="7030A0"/>
              </a:solidFill>
              <a:prstDash val="sysDot"/>
              <a:round/>
            </a:ln>
            <a:effectLst/>
          </c:spPr>
          <c:marker>
            <c:symbol val="none"/>
          </c:marker>
          <c:cat>
            <c:strRef>
              <c:f>'Fig2'!$B$4:$L$4</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'Fig2'!$B$8:$L$8</c:f>
              <c:numCache>
                <c:formatCode>_(* #,##0_);_(* \(#,##0\);_(* "-"??_);_(@_)</c:formatCode>
                <c:ptCount val="11"/>
                <c:pt idx="0">
                  <c:v>367459.90592388995</c:v>
                </c:pt>
                <c:pt idx="1">
                  <c:v>366395.03661840182</c:v>
                </c:pt>
                <c:pt idx="2">
                  <c:v>377850.02163724881</c:v>
                </c:pt>
                <c:pt idx="3">
                  <c:v>382783.05567435169</c:v>
                </c:pt>
                <c:pt idx="4">
                  <c:v>386861.30009769194</c:v>
                </c:pt>
                <c:pt idx="5">
                  <c:v>381787.1587870451</c:v>
                </c:pt>
                <c:pt idx="6">
                  <c:v>380074.54859912948</c:v>
                </c:pt>
                <c:pt idx="7">
                  <c:v>368104.09954116831</c:v>
                </c:pt>
                <c:pt idx="8">
                  <c:v>373281.82820166298</c:v>
                </c:pt>
                <c:pt idx="9">
                  <c:v>341923.07971240743</c:v>
                </c:pt>
                <c:pt idx="10">
                  <c:v>345616.13</c:v>
                </c:pt>
              </c:numCache>
            </c:numRef>
          </c:val>
          <c:smooth val="0"/>
          <c:extLst>
            <c:ext xmlns:c16="http://schemas.microsoft.com/office/drawing/2014/chart" uri="{C3380CC4-5D6E-409C-BE32-E72D297353CC}">
              <c16:uniqueId val="{00000003-C4CE-4CAF-862A-7C99E8E541F7}"/>
            </c:ext>
          </c:extLst>
        </c:ser>
        <c:dLbls>
          <c:showLegendKey val="0"/>
          <c:showVal val="0"/>
          <c:showCatName val="0"/>
          <c:showSerName val="0"/>
          <c:showPercent val="0"/>
          <c:showBubbleSize val="0"/>
        </c:dLbls>
        <c:smooth val="0"/>
        <c:axId val="1257593663"/>
        <c:axId val="1257606143"/>
      </c:lineChart>
      <c:catAx>
        <c:axId val="12575936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Arial" panose="020B0604020202020204" pitchFamily="34" charset="0"/>
                    <a:cs typeface="Arial" panose="020B0604020202020204" pitchFamily="34" charset="0"/>
                  </a:rPr>
                  <a:t>Academic Year</a:t>
                </a:r>
              </a:p>
            </c:rich>
          </c:tx>
          <c:layout>
            <c:manualLayout>
              <c:xMode val="edge"/>
              <c:yMode val="edge"/>
              <c:x val="0.45224045258134393"/>
              <c:y val="0.9098175446487467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bg1">
                    <a:lumMod val="50000"/>
                  </a:schemeClr>
                </a:solidFill>
                <a:latin typeface="Arial" panose="020B0604020202020204" pitchFamily="34" charset="0"/>
                <a:ea typeface="+mn-ea"/>
                <a:cs typeface="Arial" panose="020B0604020202020204" pitchFamily="34" charset="0"/>
              </a:defRPr>
            </a:pPr>
            <a:endParaRPr lang="en-US"/>
          </a:p>
        </c:txPr>
        <c:crossAx val="1257606143"/>
        <c:crosses val="autoZero"/>
        <c:auto val="1"/>
        <c:lblAlgn val="ctr"/>
        <c:lblOffset val="100"/>
        <c:noMultiLvlLbl val="0"/>
      </c:catAx>
      <c:valAx>
        <c:axId val="1257606143"/>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latin typeface="Arial" panose="020B0604020202020204" pitchFamily="34" charset="0"/>
                    <a:cs typeface="Arial" panose="020B0604020202020204" pitchFamily="34" charset="0"/>
                  </a:rPr>
                  <a:t>Total Costs for All Four Years</a:t>
                </a:r>
              </a:p>
            </c:rich>
          </c:tx>
          <c:layout>
            <c:manualLayout>
              <c:xMode val="edge"/>
              <c:yMode val="edge"/>
              <c:x val="1.5963266550678888E-4"/>
              <c:y val="0.1991093760338781"/>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57593663"/>
        <c:crosses val="autoZero"/>
        <c:crossBetween val="between"/>
      </c:valAx>
      <c:spPr>
        <a:noFill/>
        <a:ln>
          <a:noFill/>
        </a:ln>
        <a:effectLst/>
      </c:spPr>
    </c:plotArea>
    <c:legend>
      <c:legendPos val="b"/>
      <c:layout>
        <c:manualLayout>
          <c:xMode val="edge"/>
          <c:yMode val="edge"/>
          <c:x val="0.44128021267826578"/>
          <c:y val="0.62084446360853773"/>
          <c:w val="0.54899332431349612"/>
          <c:h val="0.2020524566882145"/>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chart>
  <c:spPr>
    <a:gradFill flip="none" rotWithShape="1">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latin typeface="Arial" panose="020B0604020202020204" pitchFamily="34" charset="0"/>
                <a:cs typeface="Arial" panose="020B0604020202020204" pitchFamily="34" charset="0"/>
              </a:rPr>
              <a:t>Total Costs, Private Institutions</a:t>
            </a:r>
          </a:p>
        </c:rich>
      </c:tx>
      <c:layout>
        <c:manualLayout>
          <c:xMode val="edge"/>
          <c:yMode val="edge"/>
          <c:x val="0.35496906839226572"/>
          <c:y val="3.081606430995288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1.4934289127837515E-2"/>
          <c:y val="0.1014957264957265"/>
          <c:w val="0.97386499402628424"/>
          <c:h val="0.72621900248298921"/>
        </c:manualLayout>
      </c:layout>
      <c:lineChart>
        <c:grouping val="standard"/>
        <c:varyColors val="0"/>
        <c:ser>
          <c:idx val="0"/>
          <c:order val="0"/>
          <c:tx>
            <c:strRef>
              <c:f>'Fig2'!$A$10</c:f>
              <c:strCache>
                <c:ptCount val="1"/>
                <c:pt idx="0">
                  <c:v>Private</c:v>
                </c:pt>
              </c:strCache>
            </c:strRef>
          </c:tx>
          <c:spPr>
            <a:ln w="50800" cap="rnd">
              <a:solidFill>
                <a:srgbClr val="99336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'Fig2'!$B$9:$L$9</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'Fig2'!$B$10:$L$10</c:f>
              <c:numCache>
                <c:formatCode>_(* #,##0_);_(* \(#,##0\);_(* "-"??_);_(@_)</c:formatCode>
                <c:ptCount val="11"/>
                <c:pt idx="0">
                  <c:v>277463</c:v>
                </c:pt>
                <c:pt idx="1">
                  <c:v>298438</c:v>
                </c:pt>
                <c:pt idx="2">
                  <c:v>301337.21000000002</c:v>
                </c:pt>
                <c:pt idx="3">
                  <c:v>310151.65000000002</c:v>
                </c:pt>
                <c:pt idx="4">
                  <c:v>322960.58</c:v>
                </c:pt>
                <c:pt idx="5">
                  <c:v>334242.27</c:v>
                </c:pt>
                <c:pt idx="6">
                  <c:v>339627.93</c:v>
                </c:pt>
                <c:pt idx="7">
                  <c:v>346992.56</c:v>
                </c:pt>
                <c:pt idx="8">
                  <c:v>357097.19</c:v>
                </c:pt>
                <c:pt idx="9">
                  <c:v>366468.93</c:v>
                </c:pt>
                <c:pt idx="10">
                  <c:v>383266.96</c:v>
                </c:pt>
              </c:numCache>
            </c:numRef>
          </c:val>
          <c:smooth val="0"/>
          <c:extLst>
            <c:ext xmlns:c16="http://schemas.microsoft.com/office/drawing/2014/chart" uri="{C3380CC4-5D6E-409C-BE32-E72D297353CC}">
              <c16:uniqueId val="{00000000-8FEB-4539-A1D3-B2635DB0A15E}"/>
            </c:ext>
          </c:extLst>
        </c:ser>
        <c:ser>
          <c:idx val="1"/>
          <c:order val="1"/>
          <c:tx>
            <c:strRef>
              <c:f>'Fig2'!$A$11</c:f>
              <c:strCache>
                <c:ptCount val="1"/>
                <c:pt idx="0">
                  <c:v>Private (2023 Dollars)</c:v>
                </c:pt>
              </c:strCache>
            </c:strRef>
          </c:tx>
          <c:spPr>
            <a:ln w="28575" cap="rnd">
              <a:solidFill>
                <a:srgbClr val="993365"/>
              </a:solidFill>
              <a:prstDash val="sysDot"/>
              <a:round/>
            </a:ln>
            <a:effectLst/>
          </c:spPr>
          <c:marker>
            <c:symbol val="none"/>
          </c:marker>
          <c:cat>
            <c:strRef>
              <c:f>'Fig2'!$B$9:$L$9</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'Fig2'!$B$11:$L$11</c:f>
              <c:numCache>
                <c:formatCode>_(* #,##0_);_(* \(#,##0\);_(* "-"??_);_(@_)</c:formatCode>
                <c:ptCount val="11"/>
                <c:pt idx="0">
                  <c:v>364720.52240718121</c:v>
                </c:pt>
                <c:pt idx="1">
                  <c:v>385896.89979503735</c:v>
                </c:pt>
                <c:pt idx="2">
                  <c:v>389793.64545647294</c:v>
                </c:pt>
                <c:pt idx="3">
                  <c:v>395403.20318223524</c:v>
                </c:pt>
                <c:pt idx="4">
                  <c:v>402737.08881611621</c:v>
                </c:pt>
                <c:pt idx="5">
                  <c:v>407529.35658870317</c:v>
                </c:pt>
                <c:pt idx="6">
                  <c:v>407125.07797812088</c:v>
                </c:pt>
                <c:pt idx="7">
                  <c:v>410332.32853294385</c:v>
                </c:pt>
                <c:pt idx="8">
                  <c:v>400676.63399034407</c:v>
                </c:pt>
                <c:pt idx="9">
                  <c:v>380027.19352379668</c:v>
                </c:pt>
                <c:pt idx="10">
                  <c:v>383266.96</c:v>
                </c:pt>
              </c:numCache>
            </c:numRef>
          </c:val>
          <c:smooth val="0"/>
          <c:extLst>
            <c:ext xmlns:c16="http://schemas.microsoft.com/office/drawing/2014/chart" uri="{C3380CC4-5D6E-409C-BE32-E72D297353CC}">
              <c16:uniqueId val="{00000001-8FEB-4539-A1D3-B2635DB0A15E}"/>
            </c:ext>
          </c:extLst>
        </c:ser>
        <c:dLbls>
          <c:showLegendKey val="0"/>
          <c:showVal val="0"/>
          <c:showCatName val="0"/>
          <c:showSerName val="0"/>
          <c:showPercent val="0"/>
          <c:showBubbleSize val="0"/>
        </c:dLbls>
        <c:smooth val="0"/>
        <c:axId val="869895375"/>
        <c:axId val="869880399"/>
      </c:lineChart>
      <c:catAx>
        <c:axId val="86989537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Arial" panose="020B0604020202020204" pitchFamily="34" charset="0"/>
                    <a:cs typeface="Arial" panose="020B0604020202020204" pitchFamily="34" charset="0"/>
                  </a:rPr>
                  <a:t>Academic</a:t>
                </a:r>
                <a:r>
                  <a:rPr lang="en-US" b="1" baseline="0">
                    <a:latin typeface="Arial" panose="020B0604020202020204" pitchFamily="34" charset="0"/>
                    <a:cs typeface="Arial" panose="020B0604020202020204" pitchFamily="34" charset="0"/>
                  </a:rPr>
                  <a:t> Year</a:t>
                </a:r>
                <a:endParaRPr lang="en-US" b="1">
                  <a:latin typeface="Arial" panose="020B0604020202020204" pitchFamily="34" charset="0"/>
                  <a:cs typeface="Arial" panose="020B0604020202020204" pitchFamily="34" charset="0"/>
                </a:endParaRPr>
              </a:p>
            </c:rich>
          </c:tx>
          <c:layout>
            <c:manualLayout>
              <c:xMode val="edge"/>
              <c:yMode val="edge"/>
              <c:x val="0.47869312121276131"/>
              <c:y val="0.9013716381686598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rgbClr val="7F7770"/>
                </a:solidFill>
                <a:latin typeface="Arial" panose="020B0604020202020204" pitchFamily="34" charset="0"/>
                <a:ea typeface="+mn-ea"/>
                <a:cs typeface="Arial" panose="020B0604020202020204" pitchFamily="34" charset="0"/>
              </a:defRPr>
            </a:pPr>
            <a:endParaRPr lang="en-US"/>
          </a:p>
        </c:txPr>
        <c:crossAx val="869880399"/>
        <c:crosses val="autoZero"/>
        <c:auto val="1"/>
        <c:lblAlgn val="ctr"/>
        <c:lblOffset val="100"/>
        <c:noMultiLvlLbl val="0"/>
      </c:catAx>
      <c:valAx>
        <c:axId val="869880399"/>
        <c:scaling>
          <c:orientation val="minMax"/>
        </c:scaling>
        <c:delete val="1"/>
        <c:axPos val="l"/>
        <c:majorGridlines>
          <c:spPr>
            <a:ln w="9525" cap="flat" cmpd="sng" algn="ctr">
              <a:noFill/>
              <a:round/>
            </a:ln>
            <a:effectLst/>
          </c:spPr>
        </c:majorGridlines>
        <c:numFmt formatCode="_(* #,##0_);_(* \(#,##0\);_(* &quot;-&quot;??_);_(@_)" sourceLinked="1"/>
        <c:majorTickMark val="none"/>
        <c:minorTickMark val="none"/>
        <c:tickLblPos val="nextTo"/>
        <c:crossAx val="869895375"/>
        <c:crosses val="autoZero"/>
        <c:crossBetween val="between"/>
      </c:valAx>
      <c:spPr>
        <a:noFill/>
        <a:ln>
          <a:noFill/>
        </a:ln>
        <a:effectLst/>
      </c:spPr>
    </c:plotArea>
    <c:legend>
      <c:legendPos val="b"/>
      <c:layout>
        <c:manualLayout>
          <c:xMode val="edge"/>
          <c:yMode val="edge"/>
          <c:x val="0.39254720176107016"/>
          <c:y val="0.55894310022988025"/>
          <c:w val="0.34184690707344378"/>
          <c:h val="8.680588762437083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chart>
  <c:spPr>
    <a:gradFill flip="none" rotWithShape="1">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564602720114532"/>
          <c:y val="9.0120010634776593E-2"/>
          <c:w val="0.64872584108804576"/>
          <c:h val="0.79288675372472361"/>
        </c:manualLayout>
      </c:layout>
      <c:doughnutChart>
        <c:varyColors val="1"/>
        <c:ser>
          <c:idx val="0"/>
          <c:order val="0"/>
          <c:tx>
            <c:strRef>
              <c:f>'Fig3'!$D$7</c:f>
              <c:strCache>
                <c:ptCount val="1"/>
                <c:pt idx="0">
                  <c:v>United States </c:v>
                </c:pt>
              </c:strCache>
            </c:strRef>
          </c:tx>
          <c:dPt>
            <c:idx val="0"/>
            <c:bubble3D val="0"/>
            <c:spPr>
              <a:solidFill>
                <a:srgbClr val="99336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BD75-4A09-9FD2-B3ED552D6A0A}"/>
              </c:ext>
            </c:extLst>
          </c:dPt>
          <c:dPt>
            <c:idx val="1"/>
            <c:bubble3D val="0"/>
            <c:spPr>
              <a:solidFill>
                <a:srgbClr val="009999"/>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BD75-4A09-9FD2-B3ED552D6A0A}"/>
              </c:ext>
            </c:extLst>
          </c:dPt>
          <c:dPt>
            <c:idx val="2"/>
            <c:bubble3D val="0"/>
            <c:spPr>
              <a:solidFill>
                <a:srgbClr val="7F777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BD75-4A09-9FD2-B3ED552D6A0A}"/>
              </c:ext>
            </c:extLst>
          </c:dPt>
          <c:dLbls>
            <c:dLbl>
              <c:idx val="0"/>
              <c:layout>
                <c:manualLayout>
                  <c:x val="2.5252525252525255E-3"/>
                  <c:y val="-2.2908698654121758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D75-4A09-9FD2-B3ED552D6A0A}"/>
                </c:ext>
              </c:extLst>
            </c:dLbl>
            <c:dLbl>
              <c:idx val="1"/>
              <c:layout>
                <c:manualLayout>
                  <c:x val="1.2283846598386492E-2"/>
                  <c:y val="2.0578770311346778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D75-4A09-9FD2-B3ED552D6A0A}"/>
                </c:ext>
              </c:extLst>
            </c:dLbl>
            <c:dLbl>
              <c:idx val="2"/>
              <c:layout>
                <c:manualLayout>
                  <c:x val="2.5252525252525255E-3"/>
                  <c:y val="0.10983177319346119"/>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BD75-4A09-9FD2-B3ED552D6A0A}"/>
                </c:ext>
              </c:extLst>
            </c:dLbl>
            <c:numFmt formatCode="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'Fig3'!$C$8:$C$10</c:f>
              <c:strCache>
                <c:ptCount val="3"/>
                <c:pt idx="0">
                  <c:v>Male</c:v>
                </c:pt>
                <c:pt idx="1">
                  <c:v>Female</c:v>
                </c:pt>
                <c:pt idx="2">
                  <c:v>Other / Unknown</c:v>
                </c:pt>
              </c:strCache>
            </c:strRef>
          </c:cat>
          <c:val>
            <c:numRef>
              <c:f>'Fig3'!$D$8:$D$10</c:f>
              <c:numCache>
                <c:formatCode>0.0%</c:formatCode>
                <c:ptCount val="3"/>
                <c:pt idx="0">
                  <c:v>0.4346087845485414</c:v>
                </c:pt>
                <c:pt idx="1">
                  <c:v>0.56129285479572089</c:v>
                </c:pt>
                <c:pt idx="2">
                  <c:v>4.0983606557377051E-3</c:v>
                </c:pt>
              </c:numCache>
            </c:numRef>
          </c:val>
          <c:extLst>
            <c:ext xmlns:c16="http://schemas.microsoft.com/office/drawing/2014/chart" uri="{C3380CC4-5D6E-409C-BE32-E72D297353CC}">
              <c16:uniqueId val="{00000006-BD75-4A09-9FD2-B3ED552D6A0A}"/>
            </c:ext>
          </c:extLst>
        </c:ser>
        <c:dLbls>
          <c:showLegendKey val="0"/>
          <c:showVal val="0"/>
          <c:showCatName val="0"/>
          <c:showSerName val="0"/>
          <c:showPercent val="1"/>
          <c:showBubbleSize val="0"/>
          <c:showLeaderLines val="0"/>
        </c:dLbls>
        <c:firstSliceAng val="187"/>
        <c:holeSize val="50"/>
      </c:doughnutChart>
      <c:spPr>
        <a:noFill/>
        <a:ln>
          <a:noFill/>
        </a:ln>
        <a:effectLst/>
      </c:spPr>
    </c:plotArea>
    <c:plotVisOnly val="1"/>
    <c:dispBlanksAs val="zero"/>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000000000000167" l="0.70000000000000062" r="0.70000000000000062" t="0.75000000000000167" header="0.30000000000000032" footer="0.30000000000000032"/>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0023293963254596E-2"/>
          <c:y val="3.7331583552055993E-2"/>
          <c:w val="0.91503223097112862"/>
          <c:h val="0.79868101264005631"/>
        </c:manualLayout>
      </c:layout>
      <c:barChart>
        <c:barDir val="col"/>
        <c:grouping val="clustered"/>
        <c:varyColors val="0"/>
        <c:ser>
          <c:idx val="0"/>
          <c:order val="0"/>
          <c:tx>
            <c:strRef>
              <c:f>'Fig4-5'!$B$5</c:f>
              <c:strCache>
                <c:ptCount val="1"/>
                <c:pt idx="0">
                  <c:v>Academic Average</c:v>
                </c:pt>
              </c:strCache>
            </c:strRef>
          </c:tx>
          <c:spPr>
            <a:solidFill>
              <a:srgbClr val="009999"/>
            </a:solidFill>
            <a:ln w="9525" cap="flat" cmpd="sng" algn="ctr">
              <a:noFill/>
              <a:round/>
            </a:ln>
            <a:effectLst/>
          </c:spPr>
          <c:invertIfNegative val="0"/>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'Fig4-5'!$C$4:$M$4</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'Fig4-5'!$C$5:$M$5</c:f>
              <c:numCache>
                <c:formatCode>General</c:formatCode>
                <c:ptCount val="11"/>
                <c:pt idx="0">
                  <c:v>19.8</c:v>
                </c:pt>
                <c:pt idx="1">
                  <c:v>19.899999999999999</c:v>
                </c:pt>
                <c:pt idx="2" formatCode="0.0">
                  <c:v>20.100000000000001</c:v>
                </c:pt>
                <c:pt idx="3">
                  <c:v>20.2</c:v>
                </c:pt>
                <c:pt idx="4">
                  <c:v>20.3</c:v>
                </c:pt>
                <c:pt idx="5">
                  <c:v>20.5</c:v>
                </c:pt>
                <c:pt idx="6">
                  <c:v>20.6</c:v>
                </c:pt>
                <c:pt idx="7">
                  <c:v>20.7</c:v>
                </c:pt>
                <c:pt idx="8">
                  <c:v>20.776119402985078</c:v>
                </c:pt>
                <c:pt idx="9">
                  <c:v>20.715942028985502</c:v>
                </c:pt>
                <c:pt idx="10">
                  <c:v>20.8</c:v>
                </c:pt>
              </c:numCache>
            </c:numRef>
          </c:val>
          <c:extLst>
            <c:ext xmlns:c16="http://schemas.microsoft.com/office/drawing/2014/chart" uri="{C3380CC4-5D6E-409C-BE32-E72D297353CC}">
              <c16:uniqueId val="{00000000-1AB9-480F-94CF-6A4C521D84BD}"/>
            </c:ext>
          </c:extLst>
        </c:ser>
        <c:ser>
          <c:idx val="1"/>
          <c:order val="1"/>
          <c:tx>
            <c:strRef>
              <c:f>'Fig4-5'!$B$6</c:f>
              <c:strCache>
                <c:ptCount val="1"/>
                <c:pt idx="0">
                  <c:v>Perceptual Ability</c:v>
                </c:pt>
              </c:strCache>
            </c:strRef>
          </c:tx>
          <c:spPr>
            <a:solidFill>
              <a:srgbClr val="993365"/>
            </a:solidFill>
            <a:ln w="9525" cap="flat" cmpd="sng" algn="ctr">
              <a:noFill/>
              <a:round/>
            </a:ln>
            <a:effectLst/>
          </c:spPr>
          <c:invertIfNegative val="0"/>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'Fig4-5'!$C$4:$M$4</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'Fig4-5'!$C$6:$M$6</c:f>
              <c:numCache>
                <c:formatCode>General</c:formatCode>
                <c:ptCount val="11"/>
                <c:pt idx="0">
                  <c:v>19.899999999999999</c:v>
                </c:pt>
                <c:pt idx="1">
                  <c:v>19.899999999999999</c:v>
                </c:pt>
                <c:pt idx="2" formatCode="0.0">
                  <c:v>20.100000000000001</c:v>
                </c:pt>
                <c:pt idx="3">
                  <c:v>20.3</c:v>
                </c:pt>
                <c:pt idx="4">
                  <c:v>20.100000000000001</c:v>
                </c:pt>
                <c:pt idx="5">
                  <c:v>20.100000000000001</c:v>
                </c:pt>
                <c:pt idx="6">
                  <c:v>20.399999999999999</c:v>
                </c:pt>
                <c:pt idx="7">
                  <c:v>20.5</c:v>
                </c:pt>
                <c:pt idx="8">
                  <c:v>20.640909090909094</c:v>
                </c:pt>
                <c:pt idx="9">
                  <c:v>20.534782608695654</c:v>
                </c:pt>
                <c:pt idx="10">
                  <c:v>20.3</c:v>
                </c:pt>
              </c:numCache>
            </c:numRef>
          </c:val>
          <c:extLst>
            <c:ext xmlns:c16="http://schemas.microsoft.com/office/drawing/2014/chart" uri="{C3380CC4-5D6E-409C-BE32-E72D297353CC}">
              <c16:uniqueId val="{00000001-1AB9-480F-94CF-6A4C521D84BD}"/>
            </c:ext>
          </c:extLst>
        </c:ser>
        <c:dLbls>
          <c:dLblPos val="inEnd"/>
          <c:showLegendKey val="0"/>
          <c:showVal val="1"/>
          <c:showCatName val="0"/>
          <c:showSerName val="0"/>
          <c:showPercent val="0"/>
          <c:showBubbleSize val="0"/>
        </c:dLbls>
        <c:gapWidth val="40"/>
        <c:axId val="563966688"/>
        <c:axId val="563967080"/>
      </c:barChart>
      <c:catAx>
        <c:axId val="563966688"/>
        <c:scaling>
          <c:orientation val="minMax"/>
        </c:scaling>
        <c:delete val="0"/>
        <c:axPos val="b"/>
        <c:title>
          <c:tx>
            <c:rich>
              <a:bodyPr rot="0" spcFirstLastPara="1" vertOverflow="ellipsis" vert="horz" wrap="square" anchor="ctr" anchorCtr="1"/>
              <a:lstStyle/>
              <a:p>
                <a:pPr>
                  <a:defRPr sz="1050" b="1"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r>
                  <a:rPr lang="en-US" sz="1050">
                    <a:solidFill>
                      <a:schemeClr val="accent3">
                        <a:lumMod val="50000"/>
                      </a:schemeClr>
                    </a:solidFill>
                  </a:rPr>
                  <a:t>Academic Year</a:t>
                </a:r>
              </a:p>
            </c:rich>
          </c:tx>
          <c:layout>
            <c:manualLayout>
              <c:xMode val="edge"/>
              <c:yMode val="edge"/>
              <c:x val="0.47601721784776901"/>
              <c:y val="0.92673242357160857"/>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n-US"/>
            </a:p>
          </c:txPr>
        </c:title>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00" b="1" i="0" u="none" strike="noStrike" kern="1200" cap="all" baseline="0">
                <a:solidFill>
                  <a:schemeClr val="accent3">
                    <a:lumMod val="50000"/>
                  </a:schemeClr>
                </a:solidFill>
                <a:latin typeface="Arial" panose="020B0604020202020204" pitchFamily="34" charset="0"/>
                <a:ea typeface="+mn-ea"/>
                <a:cs typeface="Arial" panose="020B0604020202020204" pitchFamily="34" charset="0"/>
              </a:defRPr>
            </a:pPr>
            <a:endParaRPr lang="en-US"/>
          </a:p>
        </c:txPr>
        <c:crossAx val="563967080"/>
        <c:crosses val="autoZero"/>
        <c:auto val="1"/>
        <c:lblAlgn val="ctr"/>
        <c:lblOffset val="100"/>
        <c:noMultiLvlLbl val="0"/>
      </c:catAx>
      <c:valAx>
        <c:axId val="56396708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title>
          <c:tx>
            <c:rich>
              <a:bodyPr rot="-5400000" spcFirstLastPara="1" vertOverflow="ellipsis" vert="horz" wrap="square" anchor="ctr" anchorCtr="1"/>
              <a:lstStyle/>
              <a:p>
                <a:pPr>
                  <a:defRPr sz="1050" b="1"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r>
                  <a:rPr lang="en-US" sz="1050">
                    <a:solidFill>
                      <a:schemeClr val="accent3">
                        <a:lumMod val="50000"/>
                      </a:schemeClr>
                    </a:solidFill>
                  </a:rPr>
                  <a:t>Average DAT Score</a:t>
                </a:r>
              </a:p>
            </c:rich>
          </c:tx>
          <c:layout>
            <c:manualLayout>
              <c:xMode val="edge"/>
              <c:yMode val="edge"/>
              <c:x val="1.8833333333333337E-2"/>
              <c:y val="0.32132174103237093"/>
            </c:manualLayout>
          </c:layout>
          <c:overlay val="0"/>
          <c:spPr>
            <a:noFill/>
            <a:ln>
              <a:noFill/>
            </a:ln>
            <a:effectLst/>
          </c:spPr>
          <c:txPr>
            <a:bodyPr rot="-5400000" spcFirstLastPara="1" vertOverflow="ellipsis" vert="horz" wrap="square" anchor="ctr" anchorCtr="1"/>
            <a:lstStyle/>
            <a:p>
              <a:pPr>
                <a:defRPr sz="1050" b="1"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crossAx val="563966688"/>
        <c:crosses val="autoZero"/>
        <c:crossBetween val="between"/>
        <c:majorUnit val="1"/>
      </c:valAx>
      <c:spPr>
        <a:gradFill flip="none" rotWithShape="1">
          <a:gsLst>
            <a:gs pos="0">
              <a:srgbClr val="A5A5A5">
                <a:lumMod val="0"/>
                <a:lumOff val="100000"/>
              </a:srgbClr>
            </a:gs>
            <a:gs pos="35000">
              <a:srgbClr val="A5A5A5">
                <a:lumMod val="0"/>
                <a:lumOff val="100000"/>
              </a:srgbClr>
            </a:gs>
            <a:gs pos="100000">
              <a:srgbClr val="A5A5A5">
                <a:lumMod val="100000"/>
              </a:srgbClr>
            </a:gs>
          </a:gsLst>
          <a:path path="circle">
            <a:fillToRect l="50000" t="-80000" r="50000" b="180000"/>
          </a:path>
          <a:tileRect/>
        </a:gradFill>
        <a:ln>
          <a:noFill/>
        </a:ln>
        <a:effectLst/>
      </c:spPr>
    </c:plotArea>
    <c:legend>
      <c:legendPos val="b"/>
      <c:layout>
        <c:manualLayout>
          <c:xMode val="edge"/>
          <c:yMode val="edge"/>
          <c:x val="0.1150094050743657"/>
          <c:y val="6.9791338582677165E-2"/>
          <c:w val="0.16362564879867136"/>
          <c:h val="0.15359908136482939"/>
        </c:manualLayout>
      </c:layout>
      <c:overlay val="0"/>
      <c:spPr>
        <a:solidFill>
          <a:sysClr val="window" lastClr="FFFFFF"/>
        </a:solidFill>
        <a:ln>
          <a:noFill/>
        </a:ln>
        <a:effectLst>
          <a:softEdge rad="50800"/>
        </a:effectLst>
      </c:spPr>
      <c:txPr>
        <a:bodyPr rot="0" spcFirstLastPara="1" vertOverflow="ellipsis" vert="horz" wrap="square" anchor="ctr" anchorCtr="1"/>
        <a:lstStyle/>
        <a:p>
          <a:pPr>
            <a:defRPr sz="1050" b="0"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gradFill flip="none" rotWithShape="1">
      <a:gsLst>
        <a:gs pos="13000">
          <a:srgbClr val="A5A5A5">
            <a:lumMod val="0"/>
            <a:lumOff val="100000"/>
          </a:srgbClr>
        </a:gs>
        <a:gs pos="35000">
          <a:srgbClr val="A5A5A5">
            <a:lumMod val="0"/>
            <a:lumOff val="100000"/>
          </a:srgbClr>
        </a:gs>
        <a:gs pos="100000">
          <a:srgbClr val="A5A5A5">
            <a:lumMod val="100000"/>
          </a:srgb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167" l="0.70000000000000062" r="0.70000000000000062" t="0.75000000000000167" header="0.30000000000000032" footer="0.30000000000000032"/>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8526902887139098E-2"/>
          <c:y val="8.7625890972263851E-2"/>
          <c:w val="0.88847769028871404"/>
          <c:h val="0.76766465874715883"/>
        </c:manualLayout>
      </c:layout>
      <c:lineChart>
        <c:grouping val="standard"/>
        <c:varyColors val="0"/>
        <c:ser>
          <c:idx val="0"/>
          <c:order val="0"/>
          <c:tx>
            <c:strRef>
              <c:f>'Fig4-5'!$B$43</c:f>
              <c:strCache>
                <c:ptCount val="1"/>
                <c:pt idx="0">
                  <c:v>Science</c:v>
                </c:pt>
              </c:strCache>
            </c:strRef>
          </c:tx>
          <c:spPr>
            <a:ln w="79375" cap="flat" cmpd="dbl" algn="ctr">
              <a:solidFill>
                <a:srgbClr val="993365"/>
              </a:solidFill>
              <a:miter lim="800000"/>
            </a:ln>
            <a:effectLst/>
          </c:spPr>
          <c:marker>
            <c:symbol val="none"/>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'Fig4-5'!$C$42:$M$42</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'Fig4-5'!$C$43:$M$43</c:f>
              <c:numCache>
                <c:formatCode>_(* #,##0.00_);_(* \(#,##0.00\);_(* "-"??_);_(@_)</c:formatCode>
                <c:ptCount val="11"/>
                <c:pt idx="0">
                  <c:v>3.46</c:v>
                </c:pt>
                <c:pt idx="1">
                  <c:v>3.49</c:v>
                </c:pt>
                <c:pt idx="2">
                  <c:v>3.48</c:v>
                </c:pt>
                <c:pt idx="3" formatCode="General">
                  <c:v>3.48</c:v>
                </c:pt>
                <c:pt idx="4" formatCode="0.00">
                  <c:v>3.5</c:v>
                </c:pt>
                <c:pt idx="5" formatCode="General">
                  <c:v>3.49</c:v>
                </c:pt>
                <c:pt idx="6" formatCode="General">
                  <c:v>3.51</c:v>
                </c:pt>
                <c:pt idx="7" formatCode="General">
                  <c:v>3.52</c:v>
                </c:pt>
                <c:pt idx="8" formatCode="General">
                  <c:v>3.5264179104477615</c:v>
                </c:pt>
                <c:pt idx="9" formatCode="General">
                  <c:v>3.5417391304347832</c:v>
                </c:pt>
                <c:pt idx="10" formatCode="General">
                  <c:v>3.59</c:v>
                </c:pt>
              </c:numCache>
            </c:numRef>
          </c:val>
          <c:smooth val="0"/>
          <c:extLst>
            <c:ext xmlns:c16="http://schemas.microsoft.com/office/drawing/2014/chart" uri="{C3380CC4-5D6E-409C-BE32-E72D297353CC}">
              <c16:uniqueId val="{00000000-8796-4766-B916-D61594A07158}"/>
            </c:ext>
          </c:extLst>
        </c:ser>
        <c:ser>
          <c:idx val="1"/>
          <c:order val="1"/>
          <c:tx>
            <c:strRef>
              <c:f>'Fig4-5'!$B$44</c:f>
              <c:strCache>
                <c:ptCount val="1"/>
                <c:pt idx="0">
                  <c:v>Overall</c:v>
                </c:pt>
              </c:strCache>
            </c:strRef>
          </c:tx>
          <c:spPr>
            <a:ln w="88900" cap="flat" cmpd="sng" algn="ctr">
              <a:solidFill>
                <a:srgbClr val="009999"/>
              </a:solidFill>
              <a:miter lim="800000"/>
            </a:ln>
            <a:effectLst/>
          </c:spPr>
          <c:marker>
            <c:symbol val="none"/>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'Fig4-5'!$C$42:$M$42</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'Fig4-5'!$C$44:$M$44</c:f>
              <c:numCache>
                <c:formatCode>_(* #,##0.00_);_(* \(#,##0.00\);_(* "-"??_);_(@_)</c:formatCode>
                <c:ptCount val="11"/>
                <c:pt idx="0">
                  <c:v>3.54</c:v>
                </c:pt>
                <c:pt idx="1">
                  <c:v>3.56</c:v>
                </c:pt>
                <c:pt idx="2">
                  <c:v>3.56</c:v>
                </c:pt>
                <c:pt idx="3" formatCode="General">
                  <c:v>3.55</c:v>
                </c:pt>
                <c:pt idx="4" formatCode="General">
                  <c:v>3.59</c:v>
                </c:pt>
                <c:pt idx="5" formatCode="General">
                  <c:v>3.57</c:v>
                </c:pt>
                <c:pt idx="6" formatCode="0.00">
                  <c:v>3.6</c:v>
                </c:pt>
                <c:pt idx="7" formatCode="General">
                  <c:v>3.59</c:v>
                </c:pt>
                <c:pt idx="8" formatCode="General">
                  <c:v>3.5983582089552235</c:v>
                </c:pt>
                <c:pt idx="9" formatCode="General">
                  <c:v>3.6160869565217393</c:v>
                </c:pt>
                <c:pt idx="10" formatCode="General">
                  <c:v>3.66</c:v>
                </c:pt>
              </c:numCache>
            </c:numRef>
          </c:val>
          <c:smooth val="0"/>
          <c:extLst>
            <c:ext xmlns:c16="http://schemas.microsoft.com/office/drawing/2014/chart" uri="{C3380CC4-5D6E-409C-BE32-E72D297353CC}">
              <c16:uniqueId val="{00000001-8796-4766-B916-D61594A07158}"/>
            </c:ext>
          </c:extLst>
        </c:ser>
        <c:dLbls>
          <c:showLegendKey val="0"/>
          <c:showVal val="0"/>
          <c:showCatName val="0"/>
          <c:showSerName val="0"/>
          <c:showPercent val="0"/>
          <c:showBubbleSize val="0"/>
        </c:dLbls>
        <c:smooth val="0"/>
        <c:axId val="565569472"/>
        <c:axId val="565568688"/>
      </c:lineChart>
      <c:catAx>
        <c:axId val="565569472"/>
        <c:scaling>
          <c:orientation val="minMax"/>
        </c:scaling>
        <c:delete val="0"/>
        <c:axPos val="b"/>
        <c:majorGridlines>
          <c:spPr>
            <a:ln w="9525" cap="flat" cmpd="sng" algn="ctr">
              <a:solidFill>
                <a:schemeClr val="tx1">
                  <a:lumMod val="15000"/>
                  <a:lumOff val="85000"/>
                  <a:alpha val="32000"/>
                </a:schemeClr>
              </a:solidFill>
              <a:round/>
            </a:ln>
            <a:effectLst/>
          </c:spPr>
        </c:majorGridlines>
        <c:title>
          <c:tx>
            <c:rich>
              <a:bodyPr rot="0" spcFirstLastPara="1" vertOverflow="ellipsis" vert="horz" wrap="square" anchor="ctr" anchorCtr="1"/>
              <a:lstStyle/>
              <a:p>
                <a:pPr>
                  <a:defRPr sz="1050" b="1" i="0" u="none" strike="noStrike" kern="1200" cap="none" baseline="0">
                    <a:solidFill>
                      <a:sysClr val="windowText" lastClr="000000"/>
                    </a:solidFill>
                    <a:latin typeface="Arial" panose="020B0604020202020204" pitchFamily="34" charset="0"/>
                    <a:ea typeface="+mn-ea"/>
                    <a:cs typeface="Arial" panose="020B0604020202020204" pitchFamily="34" charset="0"/>
                  </a:defRPr>
                </a:pPr>
                <a:r>
                  <a:rPr lang="en-US" sz="1050" cap="none" baseline="0">
                    <a:latin typeface="Arial" panose="020B0604020202020204" pitchFamily="34" charset="0"/>
                    <a:cs typeface="Arial" panose="020B0604020202020204" pitchFamily="34" charset="0"/>
                  </a:rPr>
                  <a:t>Academic Year</a:t>
                </a:r>
              </a:p>
            </c:rich>
          </c:tx>
          <c:layout>
            <c:manualLayout>
              <c:xMode val="edge"/>
              <c:yMode val="edge"/>
              <c:x val="0.51854079177602797"/>
              <c:y val="0.93899168853893267"/>
            </c:manualLayout>
          </c:layout>
          <c:overlay val="0"/>
          <c:spPr>
            <a:noFill/>
            <a:ln>
              <a:noFill/>
            </a:ln>
            <a:effectLst/>
          </c:spPr>
          <c:txPr>
            <a:bodyPr rot="0" spcFirstLastPara="1" vertOverflow="ellipsis" vert="horz" wrap="square" anchor="ctr" anchorCtr="1"/>
            <a:lstStyle/>
            <a:p>
              <a:pPr>
                <a:defRPr sz="1050" b="1" i="0" u="none" strike="noStrike" kern="1200" cap="none"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65568688"/>
        <c:crosses val="autoZero"/>
        <c:auto val="1"/>
        <c:lblAlgn val="ctr"/>
        <c:lblOffset val="100"/>
        <c:noMultiLvlLbl val="0"/>
      </c:catAx>
      <c:valAx>
        <c:axId val="565568688"/>
        <c:scaling>
          <c:orientation val="minMax"/>
          <c:min val="3.25"/>
        </c:scaling>
        <c:delete val="0"/>
        <c:axPos val="l"/>
        <c:majorGridlines>
          <c:spPr>
            <a:ln w="9525" cap="flat" cmpd="sng" algn="ctr">
              <a:solidFill>
                <a:schemeClr val="tx1">
                  <a:lumMod val="15000"/>
                  <a:lumOff val="85000"/>
                  <a:alpha val="32000"/>
                </a:schemeClr>
              </a:solidFill>
              <a:round/>
            </a:ln>
            <a:effectLst/>
          </c:spPr>
        </c:majorGridlines>
        <c:title>
          <c:tx>
            <c:rich>
              <a:bodyPr rot="-5400000" spcFirstLastPara="1" vertOverflow="ellipsis" vert="horz" wrap="square" anchor="ctr" anchorCtr="1"/>
              <a:lstStyle/>
              <a:p>
                <a:pPr>
                  <a:defRPr sz="1050" b="1" i="0" u="none" strike="noStrike" kern="1200" cap="none" baseline="0">
                    <a:solidFill>
                      <a:sysClr val="windowText" lastClr="000000"/>
                    </a:solidFill>
                    <a:latin typeface="Arial" panose="020B0604020202020204" pitchFamily="34" charset="0"/>
                    <a:ea typeface="+mn-ea"/>
                    <a:cs typeface="Arial" panose="020B0604020202020204" pitchFamily="34" charset="0"/>
                  </a:defRPr>
                </a:pPr>
                <a:r>
                  <a:rPr lang="en-US" sz="1050" cap="none" baseline="0">
                    <a:latin typeface="Arial" panose="020B0604020202020204" pitchFamily="34" charset="0"/>
                    <a:cs typeface="Arial" panose="020B0604020202020204" pitchFamily="34" charset="0"/>
                  </a:rPr>
                  <a:t>Grade Point Average</a:t>
                </a:r>
              </a:p>
            </c:rich>
          </c:tx>
          <c:layout>
            <c:manualLayout>
              <c:xMode val="edge"/>
              <c:yMode val="edge"/>
              <c:x val="6.0781933508311471E-3"/>
              <c:y val="0.30643110236220472"/>
            </c:manualLayout>
          </c:layout>
          <c:overlay val="0"/>
          <c:spPr>
            <a:noFill/>
            <a:ln>
              <a:noFill/>
            </a:ln>
            <a:effectLst/>
          </c:spPr>
          <c:txPr>
            <a:bodyPr rot="-5400000" spcFirstLastPara="1" vertOverflow="ellipsis" vert="horz" wrap="square" anchor="ctr" anchorCtr="1"/>
            <a:lstStyle/>
            <a:p>
              <a:pPr>
                <a:defRPr sz="1050" b="1" i="0" u="none" strike="noStrike" kern="1200" cap="none"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0" sourceLinked="0"/>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65569472"/>
        <c:crosses val="autoZero"/>
        <c:crossBetween val="between"/>
      </c:valAx>
      <c:spPr>
        <a:gradFill flip="none" rotWithShape="1">
          <a:gsLst>
            <a:gs pos="0">
              <a:srgbClr val="A5A5A5">
                <a:lumMod val="5000"/>
                <a:lumOff val="95000"/>
              </a:srgbClr>
            </a:gs>
            <a:gs pos="74000">
              <a:srgbClr val="A5A5A5">
                <a:lumMod val="45000"/>
                <a:lumOff val="55000"/>
              </a:srgbClr>
            </a:gs>
            <a:gs pos="83000">
              <a:srgbClr val="A5A5A5">
                <a:lumMod val="45000"/>
                <a:lumOff val="55000"/>
              </a:srgbClr>
            </a:gs>
            <a:gs pos="100000">
              <a:srgbClr val="A5A5A5">
                <a:lumMod val="30000"/>
                <a:lumOff val="70000"/>
              </a:srgbClr>
            </a:gs>
          </a:gsLst>
          <a:lin ang="5400000" scaled="1"/>
          <a:tileRect/>
        </a:gradFill>
        <a:ln>
          <a:noFill/>
        </a:ln>
        <a:effectLst/>
      </c:spPr>
    </c:plotArea>
    <c:legend>
      <c:legendPos val="t"/>
      <c:layout>
        <c:manualLayout>
          <c:xMode val="edge"/>
          <c:yMode val="edge"/>
          <c:x val="0.69986493875765532"/>
          <c:y val="0.55833333333333335"/>
          <c:w val="0.20735770451691482"/>
          <c:h val="0.16193241469816272"/>
        </c:manualLayout>
      </c:layout>
      <c:overlay val="0"/>
      <c:spPr>
        <a:solidFill>
          <a:sysClr val="window" lastClr="FFFFFF"/>
        </a:solidFill>
        <a:ln>
          <a:noFill/>
        </a:ln>
        <a:effectLst>
          <a:softEdge rad="50800"/>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800089215024813E-2"/>
          <c:y val="2.9914524881464958E-2"/>
          <c:w val="0.90061764666658861"/>
          <c:h val="0.8401178006397132"/>
        </c:manualLayout>
      </c:layout>
      <c:barChart>
        <c:barDir val="col"/>
        <c:grouping val="clustered"/>
        <c:varyColors val="0"/>
        <c:ser>
          <c:idx val="0"/>
          <c:order val="0"/>
          <c:tx>
            <c:strRef>
              <c:f>'Fig6'!$B$4</c:f>
              <c:strCache>
                <c:ptCount val="1"/>
                <c:pt idx="0">
                  <c:v>1st year enrollment</c:v>
                </c:pt>
              </c:strCache>
            </c:strRef>
          </c:tx>
          <c:spPr>
            <a:solidFill>
              <a:srgbClr val="993365"/>
            </a:solidFill>
            <a:ln>
              <a:noFill/>
            </a:ln>
            <a:effectLst/>
          </c:spPr>
          <c:invertIfNegative val="0"/>
          <c:dLbls>
            <c:dLbl>
              <c:idx val="47"/>
              <c:numFmt formatCode="#,##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0-771C-4748-A596-B96480B6CD4F}"/>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'Fig6'!$A$5:$A$52</c:f>
              <c:strCache>
                <c:ptCount val="48"/>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strCache>
            </c:strRef>
          </c:cat>
          <c:val>
            <c:numRef>
              <c:f>'Fig6'!$B$5:$B$52</c:f>
              <c:numCache>
                <c:formatCode>_(* #,##0_);_(* \(#,##0\);_(* "-"??_);_(@_)</c:formatCode>
                <c:ptCount val="48"/>
                <c:pt idx="0">
                  <c:v>5763</c:v>
                </c:pt>
                <c:pt idx="1">
                  <c:v>5935</c:v>
                </c:pt>
                <c:pt idx="2">
                  <c:v>5954</c:v>
                </c:pt>
                <c:pt idx="3">
                  <c:v>6301</c:v>
                </c:pt>
                <c:pt idx="4">
                  <c:v>6132</c:v>
                </c:pt>
                <c:pt idx="5">
                  <c:v>6030</c:v>
                </c:pt>
                <c:pt idx="6">
                  <c:v>5855</c:v>
                </c:pt>
                <c:pt idx="7">
                  <c:v>5498</c:v>
                </c:pt>
                <c:pt idx="8">
                  <c:v>5274</c:v>
                </c:pt>
                <c:pt idx="9">
                  <c:v>4937</c:v>
                </c:pt>
                <c:pt idx="10">
                  <c:v>4843</c:v>
                </c:pt>
                <c:pt idx="11">
                  <c:v>4554</c:v>
                </c:pt>
                <c:pt idx="12">
                  <c:v>4370</c:v>
                </c:pt>
                <c:pt idx="13">
                  <c:v>4196</c:v>
                </c:pt>
                <c:pt idx="14">
                  <c:v>3979</c:v>
                </c:pt>
                <c:pt idx="15">
                  <c:v>4001</c:v>
                </c:pt>
                <c:pt idx="16">
                  <c:v>4047</c:v>
                </c:pt>
                <c:pt idx="17">
                  <c:v>4072</c:v>
                </c:pt>
                <c:pt idx="18">
                  <c:v>4100</c:v>
                </c:pt>
                <c:pt idx="19">
                  <c:v>4121</c:v>
                </c:pt>
                <c:pt idx="20">
                  <c:v>4237</c:v>
                </c:pt>
                <c:pt idx="21">
                  <c:v>4255</c:v>
                </c:pt>
                <c:pt idx="22">
                  <c:v>4347</c:v>
                </c:pt>
                <c:pt idx="23">
                  <c:v>4268</c:v>
                </c:pt>
                <c:pt idx="24">
                  <c:v>4314</c:v>
                </c:pt>
                <c:pt idx="25">
                  <c:v>4327</c:v>
                </c:pt>
                <c:pt idx="26">
                  <c:v>4407</c:v>
                </c:pt>
                <c:pt idx="27">
                  <c:v>4448</c:v>
                </c:pt>
                <c:pt idx="28">
                  <c:v>4618</c:v>
                </c:pt>
                <c:pt idx="29">
                  <c:v>4612</c:v>
                </c:pt>
                <c:pt idx="30">
                  <c:v>4688</c:v>
                </c:pt>
                <c:pt idx="31">
                  <c:v>4733</c:v>
                </c:pt>
                <c:pt idx="32">
                  <c:v>4770</c:v>
                </c:pt>
                <c:pt idx="33">
                  <c:v>4918</c:v>
                </c:pt>
                <c:pt idx="34">
                  <c:v>5089</c:v>
                </c:pt>
                <c:pt idx="35">
                  <c:v>5170</c:v>
                </c:pt>
                <c:pt idx="36">
                  <c:v>5493</c:v>
                </c:pt>
                <c:pt idx="37">
                  <c:v>5697</c:v>
                </c:pt>
                <c:pt idx="38">
                  <c:v>5904</c:v>
                </c:pt>
                <c:pt idx="39">
                  <c:v>5967</c:v>
                </c:pt>
                <c:pt idx="40">
                  <c:v>6000</c:v>
                </c:pt>
                <c:pt idx="41">
                  <c:v>6165</c:v>
                </c:pt>
                <c:pt idx="42">
                  <c:v>6184</c:v>
                </c:pt>
                <c:pt idx="43">
                  <c:v>6250</c:v>
                </c:pt>
                <c:pt idx="44">
                  <c:v>6308</c:v>
                </c:pt>
                <c:pt idx="45">
                  <c:v>6317</c:v>
                </c:pt>
                <c:pt idx="46">
                  <c:v>6360</c:v>
                </c:pt>
                <c:pt idx="47" formatCode="General">
                  <c:v>6513</c:v>
                </c:pt>
              </c:numCache>
            </c:numRef>
          </c:val>
          <c:extLst>
            <c:ext xmlns:c16="http://schemas.microsoft.com/office/drawing/2014/chart" uri="{C3380CC4-5D6E-409C-BE32-E72D297353CC}">
              <c16:uniqueId val="{00000000-80E9-4EAB-A1CD-C4163D9B4387}"/>
            </c:ext>
          </c:extLst>
        </c:ser>
        <c:dLbls>
          <c:showLegendKey val="0"/>
          <c:showVal val="0"/>
          <c:showCatName val="0"/>
          <c:showSerName val="0"/>
          <c:showPercent val="0"/>
          <c:showBubbleSize val="0"/>
        </c:dLbls>
        <c:gapWidth val="190"/>
        <c:overlap val="-27"/>
        <c:axId val="565573392"/>
        <c:axId val="565572216"/>
      </c:barChart>
      <c:lineChart>
        <c:grouping val="standard"/>
        <c:varyColors val="0"/>
        <c:ser>
          <c:idx val="1"/>
          <c:order val="1"/>
          <c:tx>
            <c:strRef>
              <c:f>'Fig6'!$C$4</c:f>
              <c:strCache>
                <c:ptCount val="1"/>
                <c:pt idx="0">
                  <c:v>% of 1st year students</c:v>
                </c:pt>
              </c:strCache>
            </c:strRef>
          </c:tx>
          <c:spPr>
            <a:ln w="28575" cap="rnd">
              <a:solidFill>
                <a:srgbClr val="009999"/>
              </a:solidFill>
              <a:round/>
            </a:ln>
            <a:effectLst/>
          </c:spPr>
          <c:marker>
            <c:symbol val="none"/>
          </c:marker>
          <c:cat>
            <c:strRef>
              <c:f>'Fig6'!$A$5:$A$52</c:f>
              <c:strCache>
                <c:ptCount val="48"/>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strCache>
            </c:strRef>
          </c:cat>
          <c:val>
            <c:numRef>
              <c:f>'Fig6'!$C$5:$C$52</c:f>
              <c:numCache>
                <c:formatCode>0.0%</c:formatCode>
                <c:ptCount val="48"/>
                <c:pt idx="0">
                  <c:v>3.4704147145583897E-2</c:v>
                </c:pt>
                <c:pt idx="1">
                  <c:v>3.3698399326032011E-2</c:v>
                </c:pt>
                <c:pt idx="2">
                  <c:v>3.3590863285186429E-2</c:v>
                </c:pt>
                <c:pt idx="3">
                  <c:v>3.6502142517060784E-2</c:v>
                </c:pt>
                <c:pt idx="4">
                  <c:v>3.5225048923679059E-2</c:v>
                </c:pt>
                <c:pt idx="5">
                  <c:v>4.2951907131011609E-2</c:v>
                </c:pt>
                <c:pt idx="6">
                  <c:v>4.9530315969257048E-2</c:v>
                </c:pt>
                <c:pt idx="7">
                  <c:v>5.5656602400873043E-2</c:v>
                </c:pt>
                <c:pt idx="8">
                  <c:v>6.7690557451649605E-2</c:v>
                </c:pt>
                <c:pt idx="9">
                  <c:v>7.2311120113429203E-2</c:v>
                </c:pt>
                <c:pt idx="10">
                  <c:v>8.2386950237456125E-2</c:v>
                </c:pt>
                <c:pt idx="11">
                  <c:v>4.9626701800614847E-2</c:v>
                </c:pt>
                <c:pt idx="12">
                  <c:v>4.8512585812356977E-2</c:v>
                </c:pt>
                <c:pt idx="13">
                  <c:v>4.408960915157293E-2</c:v>
                </c:pt>
                <c:pt idx="14">
                  <c:v>5.4033676803216892E-2</c:v>
                </c:pt>
                <c:pt idx="15">
                  <c:v>4.4238940264933767E-2</c:v>
                </c:pt>
                <c:pt idx="16">
                  <c:v>4.1018038052878673E-2</c:v>
                </c:pt>
                <c:pt idx="17">
                  <c:v>4.1011787819253437E-2</c:v>
                </c:pt>
                <c:pt idx="18">
                  <c:v>3.7560975609756096E-2</c:v>
                </c:pt>
                <c:pt idx="19">
                  <c:v>4.5999999999999999E-2</c:v>
                </c:pt>
                <c:pt idx="20">
                  <c:v>3.5000000000000003E-2</c:v>
                </c:pt>
                <c:pt idx="21">
                  <c:v>0.04</c:v>
                </c:pt>
                <c:pt idx="22">
                  <c:v>3.5000000000000003E-2</c:v>
                </c:pt>
                <c:pt idx="23">
                  <c:v>3.3000000000000002E-2</c:v>
                </c:pt>
                <c:pt idx="24">
                  <c:v>0.04</c:v>
                </c:pt>
                <c:pt idx="25">
                  <c:v>0.03</c:v>
                </c:pt>
                <c:pt idx="26">
                  <c:v>2.8000000000000001E-2</c:v>
                </c:pt>
                <c:pt idx="27">
                  <c:v>2.3E-2</c:v>
                </c:pt>
                <c:pt idx="28">
                  <c:v>2.7E-2</c:v>
                </c:pt>
                <c:pt idx="29">
                  <c:v>2.5999999999999999E-2</c:v>
                </c:pt>
                <c:pt idx="30">
                  <c:v>2.1999999999999999E-2</c:v>
                </c:pt>
                <c:pt idx="31">
                  <c:v>2.1999999999999999E-2</c:v>
                </c:pt>
                <c:pt idx="32">
                  <c:v>2.1999999999999999E-2</c:v>
                </c:pt>
                <c:pt idx="33">
                  <c:v>1.7000000000000001E-2</c:v>
                </c:pt>
                <c:pt idx="34">
                  <c:v>1.9E-2</c:v>
                </c:pt>
                <c:pt idx="35">
                  <c:v>1.4999999999999999E-2</c:v>
                </c:pt>
                <c:pt idx="36">
                  <c:v>1.4999999999999999E-2</c:v>
                </c:pt>
                <c:pt idx="37">
                  <c:v>1.6E-2</c:v>
                </c:pt>
                <c:pt idx="38">
                  <c:v>1.2999999999999999E-2</c:v>
                </c:pt>
                <c:pt idx="39">
                  <c:v>1.6E-2</c:v>
                </c:pt>
                <c:pt idx="40">
                  <c:v>1.0999999999999999E-2</c:v>
                </c:pt>
                <c:pt idx="41">
                  <c:v>1.2999999999999999E-2</c:v>
                </c:pt>
                <c:pt idx="42">
                  <c:v>1.2E-2</c:v>
                </c:pt>
                <c:pt idx="43">
                  <c:v>1.0999999999999999E-2</c:v>
                </c:pt>
                <c:pt idx="44">
                  <c:v>1.2999999999999999E-2</c:v>
                </c:pt>
                <c:pt idx="45">
                  <c:v>1.0999999999999999E-2</c:v>
                </c:pt>
                <c:pt idx="46">
                  <c:v>1.9E-2</c:v>
                </c:pt>
                <c:pt idx="47">
                  <c:v>1.7999999999999999E-2</c:v>
                </c:pt>
              </c:numCache>
            </c:numRef>
          </c:val>
          <c:smooth val="0"/>
          <c:extLst>
            <c:ext xmlns:c16="http://schemas.microsoft.com/office/drawing/2014/chart" uri="{C3380CC4-5D6E-409C-BE32-E72D297353CC}">
              <c16:uniqueId val="{00000001-80E9-4EAB-A1CD-C4163D9B4387}"/>
            </c:ext>
          </c:extLst>
        </c:ser>
        <c:dLbls>
          <c:showLegendKey val="0"/>
          <c:showVal val="0"/>
          <c:showCatName val="0"/>
          <c:showSerName val="0"/>
          <c:showPercent val="0"/>
          <c:showBubbleSize val="0"/>
        </c:dLbls>
        <c:marker val="1"/>
        <c:smooth val="0"/>
        <c:axId val="565569080"/>
        <c:axId val="565574960"/>
      </c:lineChart>
      <c:catAx>
        <c:axId val="565573392"/>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b="1">
                    <a:solidFill>
                      <a:sysClr val="windowText" lastClr="000000"/>
                    </a:solidFill>
                    <a:latin typeface="Arial" panose="020B0604020202020204" pitchFamily="34" charset="0"/>
                    <a:cs typeface="Arial" panose="020B0604020202020204" pitchFamily="34" charset="0"/>
                  </a:rPr>
                  <a:t>Academic Year Beginning Fall of:</a:t>
                </a:r>
              </a:p>
            </c:rich>
          </c:tx>
          <c:layout>
            <c:manualLayout>
              <c:xMode val="edge"/>
              <c:yMode val="edge"/>
              <c:x val="0.40810296218030062"/>
              <c:y val="0.93369553021119001"/>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65572216"/>
        <c:crosses val="autoZero"/>
        <c:auto val="1"/>
        <c:lblAlgn val="ctr"/>
        <c:lblOffset val="100"/>
        <c:noMultiLvlLbl val="0"/>
      </c:catAx>
      <c:valAx>
        <c:axId val="5655722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b="1">
                    <a:solidFill>
                      <a:sysClr val="windowText" lastClr="000000"/>
                    </a:solidFill>
                    <a:latin typeface="Arial" panose="020B0604020202020204" pitchFamily="34" charset="0"/>
                    <a:cs typeface="Arial" panose="020B0604020202020204" pitchFamily="34" charset="0"/>
                  </a:rPr>
                  <a:t>First-year enrollment</a:t>
                </a:r>
              </a:p>
            </c:rich>
          </c:tx>
          <c:layout>
            <c:manualLayout>
              <c:xMode val="edge"/>
              <c:yMode val="edge"/>
              <c:x val="3.5963137783771634E-3"/>
              <c:y val="0.39043505212072704"/>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65573392"/>
        <c:crosses val="autoZero"/>
        <c:crossBetween val="between"/>
      </c:valAx>
      <c:valAx>
        <c:axId val="565574960"/>
        <c:scaling>
          <c:orientation val="minMax"/>
          <c:max val="0.1"/>
        </c:scaling>
        <c:delete val="0"/>
        <c:axPos val="r"/>
        <c:title>
          <c:tx>
            <c:rich>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solidFill>
                      <a:sysClr val="windowText" lastClr="000000"/>
                    </a:solidFill>
                    <a:latin typeface="Arial" panose="020B0604020202020204" pitchFamily="34" charset="0"/>
                    <a:cs typeface="Arial" panose="020B0604020202020204" pitchFamily="34" charset="0"/>
                  </a:rPr>
                  <a:t>First-year rate of attrition</a:t>
                </a:r>
              </a:p>
            </c:rich>
          </c:tx>
          <c:overlay val="0"/>
          <c:spPr>
            <a:noFill/>
            <a:ln>
              <a:noFill/>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5569080"/>
        <c:crosses val="max"/>
        <c:crossBetween val="between"/>
        <c:majorUnit val="2.0000000000000004E-2"/>
      </c:valAx>
      <c:catAx>
        <c:axId val="565569080"/>
        <c:scaling>
          <c:orientation val="minMax"/>
        </c:scaling>
        <c:delete val="1"/>
        <c:axPos val="b"/>
        <c:numFmt formatCode="General" sourceLinked="1"/>
        <c:majorTickMark val="none"/>
        <c:minorTickMark val="none"/>
        <c:tickLblPos val="nextTo"/>
        <c:crossAx val="565574960"/>
        <c:crosses val="autoZero"/>
        <c:auto val="1"/>
        <c:lblAlgn val="ctr"/>
        <c:lblOffset val="100"/>
        <c:noMultiLvlLbl val="0"/>
      </c:catAx>
      <c:spPr>
        <a:gradFill flip="none" rotWithShape="1">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a:solidFill>
            <a:schemeClr val="tx1"/>
          </a:solidFill>
        </a:ln>
        <a:effectLst/>
      </c:spPr>
    </c:plotArea>
    <c:legend>
      <c:legendPos val="b"/>
      <c:layout>
        <c:manualLayout>
          <c:xMode val="edge"/>
          <c:yMode val="edge"/>
          <c:x val="0.53220035060035076"/>
          <c:y val="8.943673520630549E-2"/>
          <c:w val="0.11806103472554676"/>
          <c:h val="0.11093056212891814"/>
        </c:manualLayout>
      </c:layout>
      <c:overlay val="0"/>
      <c:spPr>
        <a:solidFill>
          <a:schemeClr val="bg1"/>
        </a:solidFill>
        <a:ln>
          <a:noFill/>
        </a:ln>
        <a:effectLst>
          <a:softEdge rad="50800"/>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percentStacked"/>
        <c:varyColors val="0"/>
        <c:ser>
          <c:idx val="0"/>
          <c:order val="0"/>
          <c:tx>
            <c:strRef>
              <c:f>'Fig7'!$C$4</c:f>
              <c:strCache>
                <c:ptCount val="1"/>
                <c:pt idx="0">
                  <c:v>Non-academic reasons</c:v>
                </c:pt>
              </c:strCache>
            </c:strRef>
          </c:tx>
          <c:spPr>
            <a:solidFill>
              <a:srgbClr val="55437E"/>
            </a:solidFill>
            <a:ln>
              <a:noFill/>
            </a:ln>
            <a:effectLst/>
          </c:spPr>
          <c:invertIfNegative val="0"/>
          <c:dLbls>
            <c:spPr>
              <a:solidFill>
                <a:schemeClr val="bg1"/>
              </a:solidFill>
              <a:ln>
                <a:noFill/>
              </a:ln>
              <a:effectLst>
                <a:softEdge rad="25400"/>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'Fig7'!$B$5:$B$32</c:f>
              <c:strCache>
                <c:ptCount val="28"/>
                <c:pt idx="0">
                  <c:v>1995-96</c:v>
                </c:pt>
                <c:pt idx="1">
                  <c:v>1996-97</c:v>
                </c:pt>
                <c:pt idx="2">
                  <c:v>1997-98</c:v>
                </c:pt>
                <c:pt idx="3">
                  <c:v>1998-99</c:v>
                </c:pt>
                <c:pt idx="4">
                  <c:v>1999-2000</c:v>
                </c:pt>
                <c:pt idx="5">
                  <c:v>2000-01</c:v>
                </c:pt>
                <c:pt idx="6">
                  <c:v>2001-02</c:v>
                </c:pt>
                <c:pt idx="7">
                  <c:v>2002-03</c:v>
                </c:pt>
                <c:pt idx="8">
                  <c:v>2003-04</c:v>
                </c:pt>
                <c:pt idx="9">
                  <c:v>2004-05</c:v>
                </c:pt>
                <c:pt idx="10">
                  <c:v>2005-06</c:v>
                </c:pt>
                <c:pt idx="11">
                  <c:v>2006-07</c:v>
                </c:pt>
                <c:pt idx="12">
                  <c:v>2007-08</c:v>
                </c:pt>
                <c:pt idx="13">
                  <c:v>2008-09</c:v>
                </c:pt>
                <c:pt idx="14">
                  <c:v>2009-10</c:v>
                </c:pt>
                <c:pt idx="15">
                  <c:v>2010-11</c:v>
                </c:pt>
                <c:pt idx="16">
                  <c:v>2011-12</c:v>
                </c:pt>
                <c:pt idx="17">
                  <c:v>2012-13</c:v>
                </c:pt>
                <c:pt idx="18">
                  <c:v>2013-14</c:v>
                </c:pt>
                <c:pt idx="19">
                  <c:v>2014-15</c:v>
                </c:pt>
                <c:pt idx="20">
                  <c:v>2015-16</c:v>
                </c:pt>
                <c:pt idx="21">
                  <c:v>2016-17</c:v>
                </c:pt>
                <c:pt idx="22">
                  <c:v>2017-18</c:v>
                </c:pt>
                <c:pt idx="23">
                  <c:v>2018-19</c:v>
                </c:pt>
                <c:pt idx="24">
                  <c:v>2019-20</c:v>
                </c:pt>
                <c:pt idx="25">
                  <c:v>2020-21</c:v>
                </c:pt>
                <c:pt idx="26">
                  <c:v>2021-22</c:v>
                </c:pt>
                <c:pt idx="27">
                  <c:v>2022-23</c:v>
                </c:pt>
              </c:strCache>
            </c:strRef>
          </c:cat>
          <c:val>
            <c:numRef>
              <c:f>'Fig7'!$C$5:$C$32</c:f>
              <c:numCache>
                <c:formatCode>0.0%</c:formatCode>
                <c:ptCount val="28"/>
                <c:pt idx="0">
                  <c:v>0.76500000000000001</c:v>
                </c:pt>
                <c:pt idx="1">
                  <c:v>0.53700000000000003</c:v>
                </c:pt>
                <c:pt idx="2">
                  <c:v>0.56799999999999995</c:v>
                </c:pt>
                <c:pt idx="3">
                  <c:v>0.51515151515151514</c:v>
                </c:pt>
                <c:pt idx="4">
                  <c:v>0.56399999999999995</c:v>
                </c:pt>
                <c:pt idx="5">
                  <c:v>0.6</c:v>
                </c:pt>
                <c:pt idx="6">
                  <c:v>0.4285714285714286</c:v>
                </c:pt>
                <c:pt idx="7">
                  <c:v>0.375</c:v>
                </c:pt>
                <c:pt idx="8">
                  <c:v>0.37037037037037035</c:v>
                </c:pt>
                <c:pt idx="9">
                  <c:v>0.38461538461538458</c:v>
                </c:pt>
                <c:pt idx="10">
                  <c:v>0.36363636363636365</c:v>
                </c:pt>
                <c:pt idx="11">
                  <c:v>0.54545454545454541</c:v>
                </c:pt>
                <c:pt idx="12">
                  <c:v>0.5</c:v>
                </c:pt>
                <c:pt idx="13">
                  <c:v>0.58823529411764708</c:v>
                </c:pt>
                <c:pt idx="14">
                  <c:v>0.5</c:v>
                </c:pt>
                <c:pt idx="15">
                  <c:v>0.53333333333333333</c:v>
                </c:pt>
                <c:pt idx="16">
                  <c:v>0.437</c:v>
                </c:pt>
                <c:pt idx="17">
                  <c:v>0.5625</c:v>
                </c:pt>
                <c:pt idx="18">
                  <c:v>0.42899999999999999</c:v>
                </c:pt>
                <c:pt idx="19">
                  <c:v>0.41176470588235292</c:v>
                </c:pt>
                <c:pt idx="20">
                  <c:v>0.54545454545454541</c:v>
                </c:pt>
                <c:pt idx="21">
                  <c:v>0.42105263157894735</c:v>
                </c:pt>
                <c:pt idx="22">
                  <c:v>0.438</c:v>
                </c:pt>
                <c:pt idx="23">
                  <c:v>0.52170000000000005</c:v>
                </c:pt>
                <c:pt idx="24">
                  <c:v>0.48799999999999999</c:v>
                </c:pt>
                <c:pt idx="25">
                  <c:v>0.47199999999999998</c:v>
                </c:pt>
                <c:pt idx="26">
                  <c:v>0.5</c:v>
                </c:pt>
                <c:pt idx="27">
                  <c:v>0.44776119402985076</c:v>
                </c:pt>
              </c:numCache>
            </c:numRef>
          </c:val>
          <c:extLst>
            <c:ext xmlns:c16="http://schemas.microsoft.com/office/drawing/2014/chart" uri="{C3380CC4-5D6E-409C-BE32-E72D297353CC}">
              <c16:uniqueId val="{00000000-730F-483F-B726-7EAC69D4F7E8}"/>
            </c:ext>
          </c:extLst>
        </c:ser>
        <c:ser>
          <c:idx val="1"/>
          <c:order val="1"/>
          <c:tx>
            <c:strRef>
              <c:f>'Fig7'!$D$4</c:f>
              <c:strCache>
                <c:ptCount val="1"/>
                <c:pt idx="0">
                  <c:v>Academic reasons</c:v>
                </c:pt>
              </c:strCache>
            </c:strRef>
          </c:tx>
          <c:spPr>
            <a:solidFill>
              <a:schemeClr val="accent4"/>
            </a:solidFill>
            <a:ln>
              <a:noFill/>
            </a:ln>
            <a:effectLst/>
          </c:spPr>
          <c:invertIfNegative val="0"/>
          <c:dLbls>
            <c:dLbl>
              <c:idx val="23"/>
              <c:layout>
                <c:manualLayout>
                  <c:x val="0"/>
                  <c:y val="5.16129032258064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0F-483F-B726-7EAC69D4F7E8}"/>
                </c:ext>
              </c:extLst>
            </c:dLbl>
            <c:spPr>
              <a:solidFill>
                <a:schemeClr val="bg1"/>
              </a:solidFill>
              <a:ln>
                <a:noFill/>
              </a:ln>
              <a:effectLst>
                <a:softEdge rad="25400"/>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'Fig7'!$B$5:$B$32</c:f>
              <c:strCache>
                <c:ptCount val="28"/>
                <c:pt idx="0">
                  <c:v>1995-96</c:v>
                </c:pt>
                <c:pt idx="1">
                  <c:v>1996-97</c:v>
                </c:pt>
                <c:pt idx="2">
                  <c:v>1997-98</c:v>
                </c:pt>
                <c:pt idx="3">
                  <c:v>1998-99</c:v>
                </c:pt>
                <c:pt idx="4">
                  <c:v>1999-2000</c:v>
                </c:pt>
                <c:pt idx="5">
                  <c:v>2000-01</c:v>
                </c:pt>
                <c:pt idx="6">
                  <c:v>2001-02</c:v>
                </c:pt>
                <c:pt idx="7">
                  <c:v>2002-03</c:v>
                </c:pt>
                <c:pt idx="8">
                  <c:v>2003-04</c:v>
                </c:pt>
                <c:pt idx="9">
                  <c:v>2004-05</c:v>
                </c:pt>
                <c:pt idx="10">
                  <c:v>2005-06</c:v>
                </c:pt>
                <c:pt idx="11">
                  <c:v>2006-07</c:v>
                </c:pt>
                <c:pt idx="12">
                  <c:v>2007-08</c:v>
                </c:pt>
                <c:pt idx="13">
                  <c:v>2008-09</c:v>
                </c:pt>
                <c:pt idx="14">
                  <c:v>2009-10</c:v>
                </c:pt>
                <c:pt idx="15">
                  <c:v>2010-11</c:v>
                </c:pt>
                <c:pt idx="16">
                  <c:v>2011-12</c:v>
                </c:pt>
                <c:pt idx="17">
                  <c:v>2012-13</c:v>
                </c:pt>
                <c:pt idx="18">
                  <c:v>2013-14</c:v>
                </c:pt>
                <c:pt idx="19">
                  <c:v>2014-15</c:v>
                </c:pt>
                <c:pt idx="20">
                  <c:v>2015-16</c:v>
                </c:pt>
                <c:pt idx="21">
                  <c:v>2016-17</c:v>
                </c:pt>
                <c:pt idx="22">
                  <c:v>2017-18</c:v>
                </c:pt>
                <c:pt idx="23">
                  <c:v>2018-19</c:v>
                </c:pt>
                <c:pt idx="24">
                  <c:v>2019-20</c:v>
                </c:pt>
                <c:pt idx="25">
                  <c:v>2020-21</c:v>
                </c:pt>
                <c:pt idx="26">
                  <c:v>2021-22</c:v>
                </c:pt>
                <c:pt idx="27">
                  <c:v>2022-23</c:v>
                </c:pt>
              </c:strCache>
            </c:strRef>
          </c:cat>
          <c:val>
            <c:numRef>
              <c:f>'Fig7'!$D$5:$D$32</c:f>
              <c:numCache>
                <c:formatCode>0.0%</c:formatCode>
                <c:ptCount val="28"/>
                <c:pt idx="0">
                  <c:v>0.23499999999999999</c:v>
                </c:pt>
                <c:pt idx="1">
                  <c:v>0.46300000000000002</c:v>
                </c:pt>
                <c:pt idx="2">
                  <c:v>0.432</c:v>
                </c:pt>
                <c:pt idx="3">
                  <c:v>0.48484848484848492</c:v>
                </c:pt>
                <c:pt idx="4">
                  <c:v>0.436</c:v>
                </c:pt>
                <c:pt idx="5">
                  <c:v>0.39999999999999997</c:v>
                </c:pt>
                <c:pt idx="6">
                  <c:v>0.57142857142857151</c:v>
                </c:pt>
                <c:pt idx="7">
                  <c:v>0.625</c:v>
                </c:pt>
                <c:pt idx="8">
                  <c:v>0.62962962962962954</c:v>
                </c:pt>
                <c:pt idx="9">
                  <c:v>0.61538461538461542</c:v>
                </c:pt>
                <c:pt idx="10">
                  <c:v>0.63636363636363624</c:v>
                </c:pt>
                <c:pt idx="11">
                  <c:v>0.45454545454545453</c:v>
                </c:pt>
                <c:pt idx="12">
                  <c:v>0.5</c:v>
                </c:pt>
                <c:pt idx="13">
                  <c:v>0.41176470588235292</c:v>
                </c:pt>
                <c:pt idx="14">
                  <c:v>0.5</c:v>
                </c:pt>
                <c:pt idx="15">
                  <c:v>0.46666666666666662</c:v>
                </c:pt>
                <c:pt idx="16">
                  <c:v>0.56299999999999994</c:v>
                </c:pt>
                <c:pt idx="17">
                  <c:v>0.43749999999999994</c:v>
                </c:pt>
                <c:pt idx="18">
                  <c:v>0.57099999999999995</c:v>
                </c:pt>
                <c:pt idx="19">
                  <c:v>0.58823529411764708</c:v>
                </c:pt>
                <c:pt idx="20">
                  <c:v>0.45454545454545453</c:v>
                </c:pt>
                <c:pt idx="21">
                  <c:v>0.57894736842105265</c:v>
                </c:pt>
                <c:pt idx="22">
                  <c:v>0.56200000000000006</c:v>
                </c:pt>
                <c:pt idx="23">
                  <c:v>0.47820000000000001</c:v>
                </c:pt>
                <c:pt idx="24">
                  <c:v>0.51200000000000001</c:v>
                </c:pt>
                <c:pt idx="25">
                  <c:v>0.52800000000000002</c:v>
                </c:pt>
                <c:pt idx="26">
                  <c:v>0.5</c:v>
                </c:pt>
                <c:pt idx="27">
                  <c:v>0.55223880597014929</c:v>
                </c:pt>
              </c:numCache>
            </c:numRef>
          </c:val>
          <c:extLst>
            <c:ext xmlns:c16="http://schemas.microsoft.com/office/drawing/2014/chart" uri="{C3380CC4-5D6E-409C-BE32-E72D297353CC}">
              <c16:uniqueId val="{00000002-730F-483F-B726-7EAC69D4F7E8}"/>
            </c:ext>
          </c:extLst>
        </c:ser>
        <c:dLbls>
          <c:showLegendKey val="0"/>
          <c:showVal val="0"/>
          <c:showCatName val="0"/>
          <c:showSerName val="0"/>
          <c:showPercent val="0"/>
          <c:showBubbleSize val="0"/>
        </c:dLbls>
        <c:gapWidth val="65"/>
        <c:overlap val="100"/>
        <c:axId val="565571432"/>
        <c:axId val="565571824"/>
      </c:barChart>
      <c:lineChart>
        <c:grouping val="standard"/>
        <c:varyColors val="0"/>
        <c:ser>
          <c:idx val="2"/>
          <c:order val="2"/>
          <c:tx>
            <c:strRef>
              <c:f>'Fig7'!$E$4</c:f>
              <c:strCache>
                <c:ptCount val="1"/>
              </c:strCache>
            </c:strRef>
          </c:tx>
          <c:spPr>
            <a:ln w="53975" cap="rnd">
              <a:solidFill>
                <a:schemeClr val="bg2">
                  <a:lumMod val="50000"/>
                </a:schemeClr>
              </a:solidFill>
              <a:round/>
            </a:ln>
            <a:effectLst/>
          </c:spPr>
          <c:marker>
            <c:symbol val="none"/>
          </c:marker>
          <c:cat>
            <c:strRef>
              <c:f>'Fig7'!$B$5:$B$32</c:f>
              <c:strCache>
                <c:ptCount val="28"/>
                <c:pt idx="0">
                  <c:v>1995-96</c:v>
                </c:pt>
                <c:pt idx="1">
                  <c:v>1996-97</c:v>
                </c:pt>
                <c:pt idx="2">
                  <c:v>1997-98</c:v>
                </c:pt>
                <c:pt idx="3">
                  <c:v>1998-99</c:v>
                </c:pt>
                <c:pt idx="4">
                  <c:v>1999-2000</c:v>
                </c:pt>
                <c:pt idx="5">
                  <c:v>2000-01</c:v>
                </c:pt>
                <c:pt idx="6">
                  <c:v>2001-02</c:v>
                </c:pt>
                <c:pt idx="7">
                  <c:v>2002-03</c:v>
                </c:pt>
                <c:pt idx="8">
                  <c:v>2003-04</c:v>
                </c:pt>
                <c:pt idx="9">
                  <c:v>2004-05</c:v>
                </c:pt>
                <c:pt idx="10">
                  <c:v>2005-06</c:v>
                </c:pt>
                <c:pt idx="11">
                  <c:v>2006-07</c:v>
                </c:pt>
                <c:pt idx="12">
                  <c:v>2007-08</c:v>
                </c:pt>
                <c:pt idx="13">
                  <c:v>2008-09</c:v>
                </c:pt>
                <c:pt idx="14">
                  <c:v>2009-10</c:v>
                </c:pt>
                <c:pt idx="15">
                  <c:v>2010-11</c:v>
                </c:pt>
                <c:pt idx="16">
                  <c:v>2011-12</c:v>
                </c:pt>
                <c:pt idx="17">
                  <c:v>2012-13</c:v>
                </c:pt>
                <c:pt idx="18">
                  <c:v>2013-14</c:v>
                </c:pt>
                <c:pt idx="19">
                  <c:v>2014-15</c:v>
                </c:pt>
                <c:pt idx="20">
                  <c:v>2015-16</c:v>
                </c:pt>
                <c:pt idx="21">
                  <c:v>2016-17</c:v>
                </c:pt>
                <c:pt idx="22">
                  <c:v>2017-18</c:v>
                </c:pt>
                <c:pt idx="23">
                  <c:v>2018-19</c:v>
                </c:pt>
                <c:pt idx="24">
                  <c:v>2019-20</c:v>
                </c:pt>
                <c:pt idx="25">
                  <c:v>2020-21</c:v>
                </c:pt>
                <c:pt idx="26">
                  <c:v>2021-22</c:v>
                </c:pt>
                <c:pt idx="27">
                  <c:v>2022-23</c:v>
                </c:pt>
              </c:strCache>
            </c:strRef>
          </c:cat>
          <c:val>
            <c:numRef>
              <c:f>'Fig7'!$E$5:$E$32</c:f>
              <c:numCache>
                <c:formatCode>0.0%</c:formatCode>
                <c:ptCount val="28"/>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formatCode="0.00%">
                  <c:v>0.5</c:v>
                </c:pt>
                <c:pt idx="26" formatCode="0.00%">
                  <c:v>0.5</c:v>
                </c:pt>
                <c:pt idx="27" formatCode="0.00%">
                  <c:v>0.5</c:v>
                </c:pt>
              </c:numCache>
            </c:numRef>
          </c:val>
          <c:smooth val="0"/>
          <c:extLst>
            <c:ext xmlns:c16="http://schemas.microsoft.com/office/drawing/2014/chart" uri="{C3380CC4-5D6E-409C-BE32-E72D297353CC}">
              <c16:uniqueId val="{00000003-730F-483F-B726-7EAC69D4F7E8}"/>
            </c:ext>
          </c:extLst>
        </c:ser>
        <c:dLbls>
          <c:showLegendKey val="0"/>
          <c:showVal val="0"/>
          <c:showCatName val="0"/>
          <c:showSerName val="0"/>
          <c:showPercent val="0"/>
          <c:showBubbleSize val="0"/>
        </c:dLbls>
        <c:marker val="1"/>
        <c:smooth val="0"/>
        <c:axId val="565571432"/>
        <c:axId val="565571824"/>
      </c:lineChart>
      <c:catAx>
        <c:axId val="565571432"/>
        <c:scaling>
          <c:orientation val="minMax"/>
        </c:scaling>
        <c:delete val="0"/>
        <c:axPos val="b"/>
        <c:title>
          <c:tx>
            <c:rich>
              <a:bodyPr rot="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050" b="1">
                    <a:solidFill>
                      <a:sysClr val="windowText" lastClr="000000"/>
                    </a:solidFill>
                    <a:latin typeface="Arial" panose="020B0604020202020204" pitchFamily="34" charset="0"/>
                    <a:cs typeface="Arial" panose="020B0604020202020204" pitchFamily="34" charset="0"/>
                  </a:rPr>
                  <a:t>Academic Year</a:t>
                </a:r>
              </a:p>
            </c:rich>
          </c:tx>
          <c:layout>
            <c:manualLayout>
              <c:xMode val="edge"/>
              <c:yMode val="edge"/>
              <c:x val="0.50217354057508612"/>
              <c:y val="0.96084937769875545"/>
            </c:manualLayout>
          </c:layout>
          <c:overlay val="0"/>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65571824"/>
        <c:crosses val="autoZero"/>
        <c:auto val="1"/>
        <c:lblAlgn val="ctr"/>
        <c:lblOffset val="100"/>
        <c:noMultiLvlLbl val="0"/>
      </c:catAx>
      <c:valAx>
        <c:axId val="5655718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050" b="1">
                    <a:solidFill>
                      <a:sysClr val="windowText" lastClr="000000"/>
                    </a:solidFill>
                    <a:latin typeface="Arial" panose="020B0604020202020204" pitchFamily="34" charset="0"/>
                    <a:cs typeface="Arial" panose="020B0604020202020204" pitchFamily="34" charset="0"/>
                  </a:rPr>
                  <a:t>Percentage of withdrawals</a:t>
                </a:r>
              </a:p>
            </c:rich>
          </c:tx>
          <c:layout>
            <c:manualLayout>
              <c:xMode val="edge"/>
              <c:yMode val="edge"/>
              <c:x val="5.7224602283381786E-3"/>
              <c:y val="0.37602371645990296"/>
            </c:manualLayout>
          </c:layout>
          <c:overlay val="0"/>
          <c:spPr>
            <a:noFill/>
            <a:ln>
              <a:noFill/>
            </a:ln>
            <a:effectLst/>
          </c:spPr>
          <c:txPr>
            <a:bodyPr rot="-540000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65571432"/>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Entry>
      <c:legendEntry>
        <c:idx val="1"/>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Entry>
      <c:legendEntry>
        <c:idx val="2"/>
        <c:delete val="1"/>
      </c:legendEntry>
      <c:layout>
        <c:manualLayout>
          <c:xMode val="edge"/>
          <c:yMode val="edge"/>
          <c:x val="0.38688475836431224"/>
          <c:y val="3.0372026077385487E-2"/>
          <c:w val="0.22821305701099631"/>
          <c:h val="5.8200491067648803E-2"/>
        </c:manualLayout>
      </c:layout>
      <c:overlay val="0"/>
      <c:spPr>
        <a:solidFill>
          <a:schemeClr val="bg1"/>
        </a:solidFill>
        <a:ln>
          <a:noFill/>
        </a:ln>
        <a:effectLst>
          <a:softEdge rad="38100"/>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gradFill flip="none" rotWithShape="1">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w="9525" cap="flat" cmpd="sng" algn="ctr">
      <a:solidFill>
        <a:schemeClr val="tx1">
          <a:lumMod val="50000"/>
          <a:lumOff val="50000"/>
        </a:schemeClr>
      </a:solidFill>
      <a:round/>
    </a:ln>
    <a:effectLst/>
  </c:spPr>
  <c:txPr>
    <a:bodyPr/>
    <a:lstStyle/>
    <a:p>
      <a:pPr>
        <a:defRPr/>
      </a:pPr>
      <a:endParaRPr lang="en-US"/>
    </a:p>
  </c:txPr>
  <c:printSettings>
    <c:headerFooter/>
    <c:pageMargins b="0.75" l="0.25" r="0.25"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37">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38100" cap="flat" cmpd="dbl" algn="ctr">
        <a:solidFill>
          <a:schemeClr val="phClr"/>
        </a:solidFill>
        <a:miter lim="800000"/>
      </a:ln>
    </cs:spPr>
  </cs:dataPointLine>
  <cs:dataPointMarker>
    <cs:lnRef idx="0">
      <cs:styleClr val="auto"/>
    </cs:lnRef>
    <cs:fillRef idx="0">
      <cs:styleClr val="auto"/>
    </cs:fillRef>
    <cs:effectRef idx="0"/>
    <cs:fontRef idx="minor">
      <a:schemeClr val="tx1"/>
    </cs:fontRef>
    <cs:spPr>
      <a:solidFill>
        <a:schemeClr val="phClr"/>
      </a:solidFill>
      <a:ln w="9525" cap="flat" cmpd="sng" algn="ctr">
        <a:solidFill>
          <a:schemeClr val="lt1"/>
        </a:solidFill>
        <a:round/>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tx1"/>
    </cs:fontRef>
    <cs:spPr>
      <a:ln w="9525">
        <a:solidFill>
          <a:schemeClr val="tx1">
            <a:lumMod val="35000"/>
            <a:lumOff val="65000"/>
          </a:schemeClr>
        </a:solidFill>
      </a:ln>
    </cs:spPr>
  </cs:dropLine>
  <cs:errorBar>
    <cs:lnRef idx="0"/>
    <cs:fillRef idx="0"/>
    <cs:effectRef idx="0"/>
    <cs:fontRef idx="minor">
      <a:schemeClr val="tx1"/>
    </cs:fontRef>
    <cs:spPr>
      <a:ln w="9525">
        <a:solidFill>
          <a:schemeClr val="tx1">
            <a:lumMod val="65000"/>
            <a:lumOff val="35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alpha val="32000"/>
          </a:schemeClr>
        </a:solidFill>
        <a:round/>
      </a:ln>
    </cs:spPr>
  </cs:gridlineMajor>
  <cs:gridlineMinor>
    <cs:lnRef idx="0"/>
    <cs:fillRef idx="0"/>
    <cs:effectRef idx="0"/>
    <cs:fontRef idx="minor">
      <a:schemeClr val="tx1"/>
    </cs:fontRef>
    <cs:spPr>
      <a:ln>
        <a:solidFill>
          <a:schemeClr val="tx1">
            <a:lumMod val="5000"/>
            <a:lumOff val="95000"/>
            <a:alpha val="32000"/>
          </a:schemeClr>
        </a:solidFill>
      </a:ln>
    </cs:spPr>
  </cs:gridlineMinor>
  <cs:hiLoLine>
    <cs:lnRef idx="0"/>
    <cs:fillRef idx="0"/>
    <cs:effectRef idx="0"/>
    <cs:fontRef idx="minor">
      <a:schemeClr val="tx1"/>
    </cs:fontRef>
    <cs:spPr>
      <a:ln w="9525">
        <a:solidFill>
          <a:schemeClr val="tx1"/>
        </a:solidFill>
      </a:ln>
    </cs:spPr>
  </cs:hiLoLine>
  <cs:leaderLine>
    <cs:lnRef idx="0"/>
    <cs:fillRef idx="0"/>
    <cs:effectRef idx="0"/>
    <cs:fontRef idx="minor">
      <a:schemeClr val="tx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spPr>
      <a:ln w="3175" cap="flat" cmpd="sng" algn="ctr">
        <a:solidFill>
          <a:schemeClr val="tx1">
            <a:lumMod val="15000"/>
            <a:lumOff val="85000"/>
          </a:schemeClr>
        </a:solidFill>
        <a:round/>
        <a:tailEnd type="none" w="med" len="lg"/>
      </a:ln>
    </cs:spPr>
    <cs:defRPr sz="900" kern="1200"/>
  </cs:seriesAxis>
  <cs:seriesLine>
    <cs:lnRef idx="0"/>
    <cs:fillRef idx="0"/>
    <cs:effectRef idx="0"/>
    <cs:fontRef idx="minor">
      <a:schemeClr val="tx1"/>
    </cs:fontRef>
    <cs:spPr>
      <a:ln w="9525">
        <a:solidFill>
          <a:schemeClr val="tx1">
            <a:lumMod val="35000"/>
            <a:lumOff val="65000"/>
          </a:schemeClr>
        </a:solidFill>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tx1"/>
    </cs:fontRef>
    <cs:spPr>
      <a:ln w="12700" cap="rnd"/>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6057900</xdr:colOff>
      <xdr:row>2</xdr:row>
      <xdr:rowOff>485775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057900" cy="866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64767</xdr:rowOff>
    </xdr:from>
    <xdr:to>
      <xdr:col>17</xdr:col>
      <xdr:colOff>191261</xdr:colOff>
      <xdr:row>31</xdr:row>
      <xdr:rowOff>66674</xdr:rowOff>
    </xdr:to>
    <xdr:grpSp>
      <xdr:nvGrpSpPr>
        <xdr:cNvPr id="2" name="Group 1">
          <a:extLst>
            <a:ext uri="{FF2B5EF4-FFF2-40B4-BE49-F238E27FC236}">
              <a16:creationId xmlns:a16="http://schemas.microsoft.com/office/drawing/2014/main" id="{8D106199-12E2-C448-3823-79B209B92F2B}"/>
            </a:ext>
          </a:extLst>
        </xdr:cNvPr>
        <xdr:cNvGrpSpPr/>
      </xdr:nvGrpSpPr>
      <xdr:grpSpPr>
        <a:xfrm>
          <a:off x="0" y="826767"/>
          <a:ext cx="14989936" cy="4491357"/>
          <a:chOff x="28575" y="864867"/>
          <a:chExt cx="14326361" cy="4421507"/>
        </a:xfrm>
      </xdr:grpSpPr>
      <xdr:graphicFrame macro="">
        <xdr:nvGraphicFramePr>
          <xdr:cNvPr id="3" name="Chart 2">
            <a:extLst>
              <a:ext uri="{FF2B5EF4-FFF2-40B4-BE49-F238E27FC236}">
                <a16:creationId xmlns:a16="http://schemas.microsoft.com/office/drawing/2014/main" id="{2788139D-819F-9AEA-2FC8-8025757F1DF9}"/>
              </a:ext>
            </a:extLst>
          </xdr:cNvPr>
          <xdr:cNvGraphicFramePr>
            <a:graphicFrameLocks noChangeAspect="1"/>
          </xdr:cNvGraphicFramePr>
        </xdr:nvGraphicFramePr>
        <xdr:xfrm>
          <a:off x="28575" y="867727"/>
          <a:ext cx="7418070" cy="44148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Chart 3">
            <a:extLst>
              <a:ext uri="{FF2B5EF4-FFF2-40B4-BE49-F238E27FC236}">
                <a16:creationId xmlns:a16="http://schemas.microsoft.com/office/drawing/2014/main" id="{3F77AA99-3165-6BCE-DB9B-C90B772D9BF6}"/>
              </a:ext>
            </a:extLst>
          </xdr:cNvPr>
          <xdr:cNvGraphicFramePr>
            <a:graphicFrameLocks noChangeAspect="1"/>
          </xdr:cNvGraphicFramePr>
        </xdr:nvGraphicFramePr>
        <xdr:xfrm>
          <a:off x="7359014" y="864867"/>
          <a:ext cx="6995922" cy="4421507"/>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243842</xdr:rowOff>
    </xdr:from>
    <xdr:to>
      <xdr:col>23</xdr:col>
      <xdr:colOff>209549</xdr:colOff>
      <xdr:row>30</xdr:row>
      <xdr:rowOff>131444</xdr:rowOff>
    </xdr:to>
    <xdr:grpSp>
      <xdr:nvGrpSpPr>
        <xdr:cNvPr id="2" name="Group 1">
          <a:extLst>
            <a:ext uri="{FF2B5EF4-FFF2-40B4-BE49-F238E27FC236}">
              <a16:creationId xmlns:a16="http://schemas.microsoft.com/office/drawing/2014/main" id="{A7E54EB7-B095-4692-973B-6BA5ECDD4D99}"/>
            </a:ext>
          </a:extLst>
        </xdr:cNvPr>
        <xdr:cNvGrpSpPr/>
      </xdr:nvGrpSpPr>
      <xdr:grpSpPr>
        <a:xfrm>
          <a:off x="0" y="456567"/>
          <a:ext cx="19154774" cy="4773927"/>
          <a:chOff x="-6181950" y="-855101"/>
          <a:chExt cx="16683860" cy="4688517"/>
        </a:xfrm>
      </xdr:grpSpPr>
      <xdr:graphicFrame macro="">
        <xdr:nvGraphicFramePr>
          <xdr:cNvPr id="3" name="Chart 2">
            <a:extLst>
              <a:ext uri="{FF2B5EF4-FFF2-40B4-BE49-F238E27FC236}">
                <a16:creationId xmlns:a16="http://schemas.microsoft.com/office/drawing/2014/main" id="{86D1DB62-6B3E-29E5-DA4C-211CAAE2C243}"/>
              </a:ext>
            </a:extLst>
          </xdr:cNvPr>
          <xdr:cNvGraphicFramePr/>
        </xdr:nvGraphicFramePr>
        <xdr:xfrm>
          <a:off x="-6181950" y="-855101"/>
          <a:ext cx="8362950" cy="468116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Chart 3">
            <a:extLst>
              <a:ext uri="{FF2B5EF4-FFF2-40B4-BE49-F238E27FC236}">
                <a16:creationId xmlns:a16="http://schemas.microsoft.com/office/drawing/2014/main" id="{6D13D8BD-082A-1523-F76A-D6EA2B02B734}"/>
              </a:ext>
            </a:extLst>
          </xdr:cNvPr>
          <xdr:cNvGraphicFramePr/>
        </xdr:nvGraphicFramePr>
        <xdr:xfrm>
          <a:off x="2150725" y="-847744"/>
          <a:ext cx="8351185" cy="468116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133347</xdr:rowOff>
    </xdr:from>
    <xdr:to>
      <xdr:col>8</xdr:col>
      <xdr:colOff>390524</xdr:colOff>
      <xdr:row>29</xdr:row>
      <xdr:rowOff>104774</xdr:rowOff>
    </xdr:to>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0.33996</cdr:x>
      <cdr:y>0.34749</cdr:y>
    </cdr:from>
    <cdr:to>
      <cdr:x>0.57324</cdr:x>
      <cdr:y>0.61776</cdr:y>
    </cdr:to>
    <cdr:sp macro="" textlink="">
      <cdr:nvSpPr>
        <cdr:cNvPr id="2" name="TextBox 1">
          <a:extLst xmlns:a="http://schemas.openxmlformats.org/drawingml/2006/main">
            <a:ext uri="{FF2B5EF4-FFF2-40B4-BE49-F238E27FC236}">
              <a16:creationId xmlns:a16="http://schemas.microsoft.com/office/drawing/2014/main" id="{C1D1FC1A-CC5E-6ED4-3616-AF9DC8A6999F}"/>
            </a:ext>
          </a:extLst>
        </cdr:cNvPr>
        <cdr:cNvSpPr txBox="1"/>
      </cdr:nvSpPr>
      <cdr:spPr>
        <a:xfrm xmlns:a="http://schemas.openxmlformats.org/drawingml/2006/main">
          <a:off x="1790700" y="1714503"/>
          <a:ext cx="1228725" cy="13335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sz="1100" b="1">
              <a:latin typeface="Arial" panose="020B0604020202020204" pitchFamily="34" charset="0"/>
              <a:cs typeface="Arial" panose="020B0604020202020204" pitchFamily="34" charset="0"/>
            </a:rPr>
            <a:t>US Dental School Applications, 2023-24</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2</xdr:row>
      <xdr:rowOff>71437</xdr:rowOff>
    </xdr:from>
    <xdr:to>
      <xdr:col>15</xdr:col>
      <xdr:colOff>85726</xdr:colOff>
      <xdr:row>30</xdr:row>
      <xdr:rowOff>100012</xdr:rowOff>
    </xdr:to>
    <xdr:graphicFrame macro="">
      <xdr:nvGraphicFramePr>
        <xdr:cNvPr id="2" name="Chart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40</xdr:row>
      <xdr:rowOff>47623</xdr:rowOff>
    </xdr:from>
    <xdr:to>
      <xdr:col>15</xdr:col>
      <xdr:colOff>180975</xdr:colOff>
      <xdr:row>69</xdr:row>
      <xdr:rowOff>57148</xdr:rowOff>
    </xdr:to>
    <xdr:graphicFrame macro="">
      <xdr:nvGraphicFramePr>
        <xdr:cNvPr id="3" name="Chart 2">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250507</xdr:rowOff>
    </xdr:from>
    <xdr:to>
      <xdr:col>24</xdr:col>
      <xdr:colOff>66676</xdr:colOff>
      <xdr:row>60</xdr:row>
      <xdr:rowOff>140018</xdr:rowOff>
    </xdr:to>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61911</xdr:rowOff>
    </xdr:from>
    <xdr:to>
      <xdr:col>21</xdr:col>
      <xdr:colOff>9525</xdr:colOff>
      <xdr:row>38</xdr:row>
      <xdr:rowOff>128586</xdr:rowOff>
    </xdr:to>
    <xdr:graphicFrame macro="">
      <xdr:nvGraphicFramePr>
        <xdr:cNvPr id="2" name="Chart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pageSetUpPr fitToPage="1"/>
  </sheetPr>
  <dimension ref="A1:M50"/>
  <sheetViews>
    <sheetView tabSelected="1" zoomScaleNormal="100" workbookViewId="0">
      <pane ySplit="6" topLeftCell="A7" activePane="bottomLeft" state="frozen"/>
      <selection activeCell="A2" sqref="A2:C2"/>
      <selection pane="bottomLeft"/>
    </sheetView>
  </sheetViews>
  <sheetFormatPr defaultColWidth="9.31640625" defaultRowHeight="13" x14ac:dyDescent="0.6"/>
  <cols>
    <col min="1" max="1" width="157.453125" style="22" customWidth="1"/>
    <col min="2" max="2" width="9.31640625" style="314"/>
    <col min="3" max="16384" width="9.31640625" style="22"/>
  </cols>
  <sheetData>
    <row r="1" spans="1:3" ht="15" customHeight="1" x14ac:dyDescent="0.6"/>
    <row r="2" spans="1:3" ht="15" customHeight="1" x14ac:dyDescent="0.6"/>
    <row r="3" spans="1:3" ht="45.75" customHeight="1" x14ac:dyDescent="0.6"/>
    <row r="4" spans="1:3" ht="22.5" customHeight="1" x14ac:dyDescent="0.8">
      <c r="A4" s="540" t="s">
        <v>466</v>
      </c>
    </row>
    <row r="5" spans="1:3" ht="18" x14ac:dyDescent="0.8">
      <c r="A5" s="540" t="s">
        <v>0</v>
      </c>
    </row>
    <row r="6" spans="1:3" ht="18.75" thickBot="1" x14ac:dyDescent="0.95">
      <c r="A6" s="540" t="s">
        <v>1</v>
      </c>
    </row>
    <row r="7" spans="1:3" ht="20.149999999999999" customHeight="1" x14ac:dyDescent="0.6">
      <c r="A7" s="254"/>
    </row>
    <row r="8" spans="1:3" ht="24.9" customHeight="1" x14ac:dyDescent="0.65">
      <c r="A8" s="549" t="s">
        <v>2</v>
      </c>
      <c r="B8" s="315"/>
      <c r="C8" s="531"/>
    </row>
    <row r="9" spans="1:3" ht="24.9" customHeight="1" x14ac:dyDescent="0.65">
      <c r="A9" s="549" t="s">
        <v>3</v>
      </c>
      <c r="B9" s="315"/>
      <c r="C9" s="532"/>
    </row>
    <row r="10" spans="1:3" ht="24.9" customHeight="1" x14ac:dyDescent="0.6">
      <c r="A10" s="282" t="s">
        <v>4</v>
      </c>
      <c r="C10" s="532"/>
    </row>
    <row r="11" spans="1:3" ht="24.9" customHeight="1" x14ac:dyDescent="0.65">
      <c r="A11" s="549" t="s">
        <v>445</v>
      </c>
      <c r="B11" s="315"/>
      <c r="C11" s="532"/>
    </row>
    <row r="12" spans="1:3" ht="24.9" customHeight="1" x14ac:dyDescent="0.65">
      <c r="A12" s="549" t="s">
        <v>446</v>
      </c>
      <c r="B12" s="315"/>
      <c r="C12" s="533"/>
    </row>
    <row r="13" spans="1:3" ht="24.9" customHeight="1" x14ac:dyDescent="0.65">
      <c r="A13" s="549" t="s">
        <v>482</v>
      </c>
      <c r="B13" s="315"/>
      <c r="C13" s="532"/>
    </row>
    <row r="14" spans="1:3" ht="24.9" customHeight="1" x14ac:dyDescent="0.65">
      <c r="A14" s="549" t="s">
        <v>442</v>
      </c>
      <c r="B14" s="315"/>
      <c r="C14" s="532"/>
    </row>
    <row r="15" spans="1:3" ht="24.9" customHeight="1" x14ac:dyDescent="0.65">
      <c r="A15" s="549" t="s">
        <v>447</v>
      </c>
      <c r="B15" s="315"/>
      <c r="C15" s="532"/>
    </row>
    <row r="16" spans="1:3" ht="24.9" customHeight="1" x14ac:dyDescent="0.65">
      <c r="A16" s="549" t="s">
        <v>448</v>
      </c>
      <c r="B16" s="315"/>
      <c r="C16" s="532"/>
    </row>
    <row r="17" spans="1:13" ht="24.9" customHeight="1" x14ac:dyDescent="0.65">
      <c r="A17" s="549" t="s">
        <v>500</v>
      </c>
      <c r="B17" s="315"/>
      <c r="C17" s="532"/>
    </row>
    <row r="18" spans="1:13" ht="24.9" customHeight="1" x14ac:dyDescent="0.65">
      <c r="A18" s="549" t="s">
        <v>449</v>
      </c>
      <c r="B18" s="315"/>
      <c r="C18" s="203"/>
    </row>
    <row r="19" spans="1:13" ht="24.9" customHeight="1" x14ac:dyDescent="0.65">
      <c r="A19" s="549" t="s">
        <v>450</v>
      </c>
      <c r="B19" s="315"/>
    </row>
    <row r="20" spans="1:13" ht="24.9" customHeight="1" x14ac:dyDescent="0.6">
      <c r="A20" s="282" t="s">
        <v>5</v>
      </c>
    </row>
    <row r="21" spans="1:13" ht="24.9" customHeight="1" x14ac:dyDescent="0.65">
      <c r="A21" s="549" t="s">
        <v>451</v>
      </c>
      <c r="B21" s="315"/>
    </row>
    <row r="22" spans="1:13" ht="24.9" customHeight="1" x14ac:dyDescent="0.65">
      <c r="A22" s="549" t="s">
        <v>452</v>
      </c>
      <c r="B22" s="315"/>
      <c r="M22" s="23"/>
    </row>
    <row r="23" spans="1:13" ht="24.9" customHeight="1" x14ac:dyDescent="0.65">
      <c r="A23" s="549" t="s">
        <v>453</v>
      </c>
      <c r="B23" s="315"/>
      <c r="M23" s="23"/>
    </row>
    <row r="24" spans="1:13" ht="24.9" customHeight="1" x14ac:dyDescent="0.65">
      <c r="A24" s="549" t="s">
        <v>454</v>
      </c>
      <c r="B24" s="315"/>
      <c r="M24" s="23"/>
    </row>
    <row r="25" spans="1:13" ht="24.9" customHeight="1" x14ac:dyDescent="0.65">
      <c r="A25" s="549" t="s">
        <v>455</v>
      </c>
      <c r="B25" s="315"/>
    </row>
    <row r="26" spans="1:13" ht="24.9" customHeight="1" x14ac:dyDescent="0.65">
      <c r="A26" s="549" t="s">
        <v>456</v>
      </c>
      <c r="B26" s="315"/>
      <c r="L26" s="23"/>
    </row>
    <row r="27" spans="1:13" ht="24.9" customHeight="1" x14ac:dyDescent="0.65">
      <c r="A27" s="549" t="s">
        <v>457</v>
      </c>
      <c r="B27" s="315"/>
      <c r="L27" s="23"/>
    </row>
    <row r="28" spans="1:13" ht="24.9" customHeight="1" x14ac:dyDescent="0.65">
      <c r="A28" s="549" t="s">
        <v>458</v>
      </c>
      <c r="B28" s="315"/>
    </row>
    <row r="29" spans="1:13" ht="24.9" customHeight="1" x14ac:dyDescent="0.65">
      <c r="A29" s="549" t="s">
        <v>459</v>
      </c>
      <c r="B29" s="315"/>
    </row>
    <row r="30" spans="1:13" ht="24.9" customHeight="1" x14ac:dyDescent="0.65">
      <c r="A30" s="549" t="s">
        <v>460</v>
      </c>
      <c r="B30" s="315"/>
    </row>
    <row r="31" spans="1:13" ht="24.9" customHeight="1" x14ac:dyDescent="0.65">
      <c r="A31" s="549" t="s">
        <v>443</v>
      </c>
      <c r="B31" s="315"/>
    </row>
    <row r="32" spans="1:13" ht="24.9" customHeight="1" x14ac:dyDescent="0.65">
      <c r="A32" s="549" t="s">
        <v>444</v>
      </c>
      <c r="B32" s="315"/>
    </row>
    <row r="33" spans="1:2" ht="24.9" customHeight="1" x14ac:dyDescent="0.65">
      <c r="A33" s="549" t="s">
        <v>461</v>
      </c>
      <c r="B33" s="315"/>
    </row>
    <row r="34" spans="1:2" ht="24.9" customHeight="1" x14ac:dyDescent="0.65">
      <c r="A34" s="549" t="s">
        <v>462</v>
      </c>
      <c r="B34" s="315"/>
    </row>
    <row r="35" spans="1:2" ht="24.9" customHeight="1" x14ac:dyDescent="0.6">
      <c r="A35" s="282" t="s">
        <v>6</v>
      </c>
    </row>
    <row r="36" spans="1:2" ht="24.9" customHeight="1" x14ac:dyDescent="0.65">
      <c r="A36" s="549" t="s">
        <v>582</v>
      </c>
      <c r="B36" s="315"/>
    </row>
    <row r="37" spans="1:2" ht="24.9" customHeight="1" x14ac:dyDescent="0.65">
      <c r="A37" s="549" t="s">
        <v>464</v>
      </c>
      <c r="B37" s="315"/>
    </row>
    <row r="38" spans="1:2" ht="24.9" customHeight="1" x14ac:dyDescent="0.65">
      <c r="A38" s="549" t="s">
        <v>591</v>
      </c>
      <c r="B38" s="315"/>
    </row>
    <row r="39" spans="1:2" ht="24.9" customHeight="1" x14ac:dyDescent="0.65">
      <c r="A39" s="549" t="s">
        <v>463</v>
      </c>
      <c r="B39" s="315"/>
    </row>
    <row r="40" spans="1:2" ht="20.149999999999999" customHeight="1" x14ac:dyDescent="0.6"/>
    <row r="41" spans="1:2" ht="26" x14ac:dyDescent="0.6">
      <c r="A41" s="541" t="s">
        <v>465</v>
      </c>
    </row>
    <row r="42" spans="1:2" ht="13.2" customHeight="1" x14ac:dyDescent="0.6"/>
    <row r="43" spans="1:2" ht="20.149999999999999" customHeight="1" x14ac:dyDescent="0.6">
      <c r="A43" s="253" t="s">
        <v>601</v>
      </c>
    </row>
    <row r="44" spans="1:2" ht="20.149999999999999" customHeight="1" x14ac:dyDescent="0.6"/>
    <row r="45" spans="1:2" ht="20.149999999999999" customHeight="1" x14ac:dyDescent="0.6"/>
    <row r="46" spans="1:2" ht="20.149999999999999" customHeight="1" x14ac:dyDescent="0.6"/>
    <row r="47" spans="1:2" ht="20.149999999999999" customHeight="1" x14ac:dyDescent="0.6"/>
    <row r="48" spans="1:2" ht="20.149999999999999" customHeight="1" x14ac:dyDescent="0.6"/>
    <row r="49" ht="20.149999999999999" customHeight="1" x14ac:dyDescent="0.6"/>
    <row r="50" ht="20.149999999999999" customHeight="1" x14ac:dyDescent="0.6"/>
  </sheetData>
  <autoFilter ref="A9:A39" xr:uid="{00000000-0001-0000-0000-000000000000}"/>
  <conditionalFormatting sqref="A8:A9 A36:A39 A21:A34 A11:A19">
    <cfRule type="expression" dxfId="42" priority="2">
      <formula>MOD(ROW(),2)=1</formula>
    </cfRule>
  </conditionalFormatting>
  <hyperlinks>
    <hyperlink ref="A8" location="Notes!A1" display="Notes to the Reader" xr:uid="{4D99E091-FEB6-4C8E-877E-700CB974EB9F}"/>
    <hyperlink ref="A9" location="Glossary!A1" display="Glossary of Terms" xr:uid="{155EF519-F62B-4B8D-9E05-AFB49A2057A0}"/>
    <hyperlink ref="A11" location="'Tab1'!A1" display="Table 1: United States Dental School Resident and Non-Resident Tuition by Class, 2023-24" xr:uid="{B3D92E98-FD45-4C62-9A45-B05B5975B99E}"/>
    <hyperlink ref="A12" location="'Tab2'!A1" display="Table 2: First-Year Tuition and Annual Related Educational Costs in the United States and Canada, 2023-24" xr:uid="{19398C3A-CBA7-4705-BE39-755A295C48AC}"/>
    <hyperlink ref="A13" location="'Fig1'!A1" display="Figure 1: Average United States Dental School Tuition and Fees for Public and Private First Year Students, in Nominal and 2023 Dollars, 2013-14 to 2023-24" xr:uid="{5B005398-B38C-48B5-A901-E707786D75A0}"/>
    <hyperlink ref="A14" location="'Tab3'!A1" display="Table 3: First Year United States Dental School Tuition and Fees for Residents and Non-Residents, 2013-14 to 2023-24" xr:uid="{226FF61C-DD62-400A-A289-400CAD2872AB}"/>
    <hyperlink ref="A15" location="'Tab4'!A1" display="Table 4: United States Dental School Mandatory General Fees, Instrument, Textbook, and Health Services Costs by Class, 2023-24" xr:uid="{58AFE6EC-CCD8-4F80-9026-04288158F2F0}"/>
    <hyperlink ref="A16" location="'Tab5'!A1" display="Table 5: United States Dental Schools Ranked by Total Resident First-Year Costs, 2023-24" xr:uid="{41A40BCF-B78A-4529-9160-A50442DD411A}"/>
    <hyperlink ref="A17" location="'Fig2'!A1" display="Figure 2: Average Dental School Total Public Resident and Non-Resident and Private Costs for All Four Years, in Nominal and 2023 Dollars, 2013-14 to 2023-24" xr:uid="{811856DC-7A65-4180-9ED7-A92EF7EA4066}"/>
    <hyperlink ref="A18" location="'Tab6'!A1" display="Table 6: United States Dental Schools Ranked by Total Resident Costs for All Four Years, 2023-24" xr:uid="{71C57968-3F37-43A6-99C0-04A0CB047A2B}"/>
    <hyperlink ref="A19" location="'Tab7'!A1" display="Table 7: United States Dental Schools Ranked by Total Non-Resident Costs for All Four Years, 2023-24" xr:uid="{99444A57-B9B6-4AF0-93E8-7C924951B3B0}"/>
    <hyperlink ref="A21" location="'Fig3'!A1" display="Figure 3: Applications Received by United States Dental Schools by Gender, 2023-24" xr:uid="{61A0DEE2-095E-48D7-92A2-43DB572CACD5}"/>
    <hyperlink ref="A22" location="'Tab8'!A1" display="Table 8: Number of Applications Received and Examined, and Applicants Offered Positions in CODA-accredited and Canadian Dental Schools, 2023-24" xr:uid="{3580EDF2-6BE1-4E86-BB17-7456C40ED62E}"/>
    <hyperlink ref="A23" location="'Tab9'!A1" display="Table 9: Applications Received by CODA-accredited and Canadian Dental Schools, 2023-24" xr:uid="{9BFF1E39-A6D2-477F-89CD-6A46D0F133D1}"/>
    <hyperlink ref="A24" location="'Tab10'!A1" display="Table 10: Applications Received by Dental Schools in the United States by Ethnicity/Race and Gender, 2023-24" xr:uid="{6BB4717F-9788-4224-BF20-CCAAF9A98988}"/>
    <hyperlink ref="A25" location="'Tab11'!A1" display="Table 11: Importance of DAT Scores Used as Admissions Criteria by United States Dental Schools, 2023-24" xr:uid="{CACE981D-D56C-4184-B657-E2EB3FC0398C}"/>
    <hyperlink ref="A26" location="'Tab12'!A1" display="Table 12: Importance of College Grades and Other Factors Used as Admissions Criteria by Dental Schools in the United States and Canada, 2023-24" xr:uid="{3BD94326-C028-41D1-930E-7AA8B56D316A}"/>
    <hyperlink ref="A27" location="'Tab13'!A1" display="Table 13: CODA-accredited Dental Schools Admitting Transfer Students from Programs in the US and Canada, 2023-24" xr:uid="{150D5DE2-A70C-4D08-8A23-F0E82690C2DE}"/>
    <hyperlink ref="A28" location="'Tab14'!A1" display="Table 14: Number of International Dental School Graduates Admitted to CODA-accredited and Canadian Dental Schools by Class, 2023-24" xr:uid="{2093E315-A6C2-42E3-A45B-D70BB61C72BD}"/>
    <hyperlink ref="A29" location="'Tab15'!A1" display="Table 15: Number of Students Receiving Credit for Previous Academic Work in CODA-accredited and Canadian Dental Schools, 2023-24" xr:uid="{0EFD8691-97B2-49B8-8C6A-9B3028202ED6}"/>
    <hyperlink ref="A30" location="'Tab16'!A1" display="Table 16: Number of CODA-accredited and Canadian Dental Schools Offering Combined Degree Programs, 2023-24" xr:uid="{C3356DA0-D909-446B-90CB-3DB40AF1AD7B}"/>
    <hyperlink ref="A31" location="'Fig4-5'!A1" display="Figure 4: Average DAT Scores of First-Year United States Dental Students, 2013-14 to 2023-24" xr:uid="{CAB54CE5-2984-47E9-B7AE-1DD2705B9535}"/>
    <hyperlink ref="A32" location="'Fig4-5'!A1" display="Figure 5: Average Pre-Dental GPA of First-Year United States Dental Students, 2013-14 to 2023-24" xr:uid="{C9062832-BE58-4DF3-90AD-704390C930DC}"/>
    <hyperlink ref="A33" location="'Tab17'!A1" display="Table 17: Average DAT Scores and Pre-Dental GPA of First-Year Students at CODA-accredited Dental Schools, 2023-24" xr:uid="{59F02C88-58A0-4128-9CB7-9973CBEEC501}"/>
    <hyperlink ref="A34" location="'Tab18'!A1" display="Table 18: Citizenship of First-Year Students at CODA-accredited Dental Schools, 2023-24" xr:uid="{D4FA08B3-878F-4FC4-A4D6-28A1558C27C2}"/>
    <hyperlink ref="A37" location="'Tab20'!A1" display="Table 20: Withdrawal in the United States Dental Schools by Class, 2022-23" xr:uid="{12D85CB6-079D-4B54-99B7-7B6992268DAC}"/>
    <hyperlink ref="A38" location="'Fig6'!A1" display="Figure 6: United States Dental School First-Year Enrollment and Withdrawals, 1975-76 to 2022-23" xr:uid="{F0B12A49-DA86-4FE7-9314-62DDFA153F4A}"/>
    <hyperlink ref="A39" location="'Fig7'!A1" display="Figure 7: Reason for United States Dental School First-Year Attrition, 1995-96 to 2022-23" xr:uid="{DD062E4C-E589-44EA-8B05-6689BA3F6415}"/>
  </hyperlinks>
  <pageMargins left="0.25" right="0.25" top="0.75" bottom="0.75" header="0.3" footer="0.3"/>
  <pageSetup scale="65" fitToHeight="0"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B17DD-C86C-4991-B942-19551DF03309}">
  <sheetPr>
    <tabColor theme="5"/>
    <pageSetUpPr fitToPage="1"/>
  </sheetPr>
  <dimension ref="A1:U44"/>
  <sheetViews>
    <sheetView zoomScaleNormal="100" workbookViewId="0">
      <pane ySplit="1" topLeftCell="A2" activePane="bottomLeft" state="frozen"/>
      <selection activeCell="A2" sqref="A2:C2"/>
      <selection pane="bottomLeft"/>
    </sheetView>
  </sheetViews>
  <sheetFormatPr defaultColWidth="9.08984375" defaultRowHeight="13" x14ac:dyDescent="0.6"/>
  <cols>
    <col min="1" max="1" width="32" style="22" customWidth="1"/>
    <col min="2" max="2" width="14.453125" style="22" customWidth="1"/>
    <col min="3" max="7" width="12.31640625" style="22" bestFit="1" customWidth="1"/>
    <col min="8" max="8" width="10.453125" style="22" customWidth="1"/>
    <col min="9" max="11" width="12.31640625" style="22" bestFit="1" customWidth="1"/>
    <col min="12" max="12" width="11.31640625" style="22" customWidth="1"/>
    <col min="13" max="13" width="10.31640625" style="22" customWidth="1"/>
    <col min="14" max="14" width="12.31640625" style="22" bestFit="1" customWidth="1"/>
    <col min="15" max="16384" width="9.08984375" style="22"/>
  </cols>
  <sheetData>
    <row r="1" spans="1:21" ht="16.75" x14ac:dyDescent="0.7">
      <c r="A1" s="28" t="s">
        <v>499</v>
      </c>
      <c r="B1" s="24"/>
      <c r="C1" s="24"/>
    </row>
    <row r="2" spans="1:21" ht="19.5" customHeight="1" x14ac:dyDescent="0.6">
      <c r="A2" s="679" t="s">
        <v>8</v>
      </c>
      <c r="B2" s="679"/>
      <c r="C2" s="679"/>
      <c r="L2" s="23"/>
    </row>
    <row r="3" spans="1:21" x14ac:dyDescent="0.6">
      <c r="P3" s="263"/>
      <c r="Q3"/>
      <c r="R3"/>
      <c r="S3"/>
      <c r="T3"/>
      <c r="U3"/>
    </row>
    <row r="4" spans="1:21" x14ac:dyDescent="0.6">
      <c r="B4" s="22" t="s">
        <v>193</v>
      </c>
      <c r="C4" s="22" t="s">
        <v>194</v>
      </c>
      <c r="D4" s="22" t="s">
        <v>195</v>
      </c>
      <c r="E4" s="22" t="s">
        <v>196</v>
      </c>
      <c r="F4" s="22" t="s">
        <v>197</v>
      </c>
      <c r="G4" s="22" t="s">
        <v>198</v>
      </c>
      <c r="H4" s="22" t="s">
        <v>199</v>
      </c>
      <c r="I4" s="22" t="s">
        <v>200</v>
      </c>
      <c r="J4" s="22" t="s">
        <v>201</v>
      </c>
      <c r="K4" s="22" t="s">
        <v>202</v>
      </c>
      <c r="L4" s="22" t="s">
        <v>478</v>
      </c>
      <c r="P4" s="264"/>
      <c r="Q4"/>
      <c r="R4"/>
      <c r="S4"/>
      <c r="T4"/>
      <c r="U4"/>
    </row>
    <row r="5" spans="1:21" x14ac:dyDescent="0.6">
      <c r="A5" s="22" t="s">
        <v>203</v>
      </c>
      <c r="B5" s="460">
        <v>165394</v>
      </c>
      <c r="C5" s="460">
        <v>170971</v>
      </c>
      <c r="D5" s="460">
        <v>179142.68</v>
      </c>
      <c r="E5" s="460">
        <v>184815.95</v>
      </c>
      <c r="F5" s="460">
        <v>193638.08</v>
      </c>
      <c r="G5" s="460">
        <v>199881.23</v>
      </c>
      <c r="H5" s="460">
        <v>205019.28</v>
      </c>
      <c r="I5" s="231">
        <v>202571.38</v>
      </c>
      <c r="J5" s="231">
        <v>210625.46</v>
      </c>
      <c r="K5" s="231">
        <v>213683.21</v>
      </c>
      <c r="L5" s="231">
        <v>221523.13</v>
      </c>
      <c r="P5" s="265"/>
      <c r="Q5"/>
      <c r="R5"/>
      <c r="S5"/>
      <c r="T5"/>
      <c r="U5"/>
    </row>
    <row r="6" spans="1:21" ht="13.75" thickBot="1" x14ac:dyDescent="0.75">
      <c r="A6" s="22" t="s">
        <v>479</v>
      </c>
      <c r="B6" s="462">
        <f>B19</f>
        <v>217407.67627760576</v>
      </c>
      <c r="C6" s="462">
        <f t="shared" ref="C6:L6" si="0">C19</f>
        <v>221074.99331471641</v>
      </c>
      <c r="D6" s="462">
        <f t="shared" si="0"/>
        <v>231729.35826293199</v>
      </c>
      <c r="E6" s="462">
        <f t="shared" si="0"/>
        <v>235616.41096917534</v>
      </c>
      <c r="F6" s="462">
        <f t="shared" si="0"/>
        <v>241469.83084790784</v>
      </c>
      <c r="G6" s="462">
        <f t="shared" si="0"/>
        <v>243707.86213263389</v>
      </c>
      <c r="H6" s="462">
        <f t="shared" si="0"/>
        <v>245764.50575492482</v>
      </c>
      <c r="I6" s="462">
        <f t="shared" si="0"/>
        <v>239548.61179021193</v>
      </c>
      <c r="J6" s="462">
        <f t="shared" si="0"/>
        <v>236329.77998361693</v>
      </c>
      <c r="K6" s="462">
        <f t="shared" si="0"/>
        <v>221588.85502095931</v>
      </c>
      <c r="L6" s="462">
        <f t="shared" si="0"/>
        <v>221523.13</v>
      </c>
      <c r="P6" s="266"/>
      <c r="Q6"/>
      <c r="R6"/>
      <c r="S6"/>
      <c r="T6"/>
      <c r="U6"/>
    </row>
    <row r="7" spans="1:21" x14ac:dyDescent="0.6">
      <c r="A7" s="22" t="s">
        <v>204</v>
      </c>
      <c r="B7" s="460">
        <v>279547</v>
      </c>
      <c r="C7" s="460">
        <v>283356</v>
      </c>
      <c r="D7" s="231">
        <v>292103.96999999997</v>
      </c>
      <c r="E7" s="460">
        <v>300252.49</v>
      </c>
      <c r="F7" s="460">
        <v>310229.56</v>
      </c>
      <c r="G7" s="460">
        <v>313129.36</v>
      </c>
      <c r="H7" s="460">
        <v>317062.09999999998</v>
      </c>
      <c r="I7" s="461">
        <v>311282.77</v>
      </c>
      <c r="J7" s="461">
        <v>332681.96999999997</v>
      </c>
      <c r="K7" s="586">
        <v>329724.26</v>
      </c>
      <c r="L7" s="231">
        <v>345616.13</v>
      </c>
      <c r="P7" s="550"/>
      <c r="Q7" s="551"/>
      <c r="R7" s="551"/>
      <c r="S7" s="551"/>
      <c r="T7" s="551"/>
      <c r="U7" s="551"/>
    </row>
    <row r="8" spans="1:21" x14ac:dyDescent="0.6">
      <c r="A8" s="22" t="s">
        <v>480</v>
      </c>
      <c r="B8" s="462">
        <f>B20</f>
        <v>367459.90592388995</v>
      </c>
      <c r="C8" s="462">
        <f t="shared" ref="C8:L8" si="1">C20</f>
        <v>366395.03661840182</v>
      </c>
      <c r="D8" s="462">
        <f t="shared" si="1"/>
        <v>377850.02163724881</v>
      </c>
      <c r="E8" s="462">
        <f t="shared" si="1"/>
        <v>382783.05567435169</v>
      </c>
      <c r="F8" s="462">
        <f t="shared" si="1"/>
        <v>386861.30009769194</v>
      </c>
      <c r="G8" s="462">
        <f t="shared" si="1"/>
        <v>381787.1587870451</v>
      </c>
      <c r="H8" s="462">
        <f t="shared" si="1"/>
        <v>380074.54859912948</v>
      </c>
      <c r="I8" s="462">
        <f t="shared" si="1"/>
        <v>368104.09954116831</v>
      </c>
      <c r="J8" s="462">
        <f t="shared" si="1"/>
        <v>373281.82820166298</v>
      </c>
      <c r="K8" s="462">
        <f t="shared" si="1"/>
        <v>341923.07971240743</v>
      </c>
      <c r="L8" s="462">
        <f t="shared" si="1"/>
        <v>345616.13</v>
      </c>
      <c r="P8" s="198"/>
      <c r="Q8" s="197"/>
      <c r="R8" s="197"/>
      <c r="S8" s="197"/>
      <c r="T8" s="197"/>
      <c r="U8" s="197"/>
    </row>
    <row r="9" spans="1:21" x14ac:dyDescent="0.6">
      <c r="B9" s="22" t="s">
        <v>193</v>
      </c>
      <c r="C9" s="22" t="s">
        <v>194</v>
      </c>
      <c r="D9" s="22" t="s">
        <v>195</v>
      </c>
      <c r="E9" s="22" t="s">
        <v>196</v>
      </c>
      <c r="F9" s="22" t="s">
        <v>197</v>
      </c>
      <c r="G9" s="22" t="s">
        <v>198</v>
      </c>
      <c r="H9" s="22" t="s">
        <v>199</v>
      </c>
      <c r="I9" s="22" t="s">
        <v>200</v>
      </c>
      <c r="J9" s="22" t="s">
        <v>201</v>
      </c>
      <c r="K9" s="22" t="s">
        <v>202</v>
      </c>
      <c r="L9" s="22" t="s">
        <v>478</v>
      </c>
      <c r="P9" s="198"/>
      <c r="Q9" s="197"/>
      <c r="R9" s="197"/>
      <c r="S9" s="197"/>
      <c r="T9" s="197"/>
      <c r="U9" s="197"/>
    </row>
    <row r="10" spans="1:21" x14ac:dyDescent="0.6">
      <c r="A10" s="22" t="s">
        <v>205</v>
      </c>
      <c r="B10" s="231">
        <v>277463</v>
      </c>
      <c r="C10" s="231">
        <v>298438</v>
      </c>
      <c r="D10" s="231">
        <v>301337.21000000002</v>
      </c>
      <c r="E10" s="231">
        <v>310151.65000000002</v>
      </c>
      <c r="F10" s="231">
        <v>322960.58</v>
      </c>
      <c r="G10" s="231">
        <v>334242.27</v>
      </c>
      <c r="H10" s="231">
        <v>339627.93</v>
      </c>
      <c r="I10" s="231">
        <v>346992.56</v>
      </c>
      <c r="J10" s="231">
        <v>357097.19</v>
      </c>
      <c r="K10" s="231">
        <v>366468.93</v>
      </c>
      <c r="L10" s="231">
        <v>383266.96</v>
      </c>
      <c r="P10" s="264"/>
      <c r="Q10"/>
      <c r="R10"/>
      <c r="S10"/>
      <c r="T10"/>
      <c r="U10"/>
    </row>
    <row r="11" spans="1:21" x14ac:dyDescent="0.6">
      <c r="A11" s="22" t="s">
        <v>481</v>
      </c>
      <c r="B11" s="223">
        <f>B21</f>
        <v>364720.52240718121</v>
      </c>
      <c r="C11" s="223">
        <f t="shared" ref="C11:L11" si="2">C21</f>
        <v>385896.89979503735</v>
      </c>
      <c r="D11" s="223">
        <f t="shared" si="2"/>
        <v>389793.64545647294</v>
      </c>
      <c r="E11" s="223">
        <f t="shared" si="2"/>
        <v>395403.20318223524</v>
      </c>
      <c r="F11" s="223">
        <f t="shared" si="2"/>
        <v>402737.08881611621</v>
      </c>
      <c r="G11" s="223">
        <f t="shared" si="2"/>
        <v>407529.35658870317</v>
      </c>
      <c r="H11" s="223">
        <f t="shared" si="2"/>
        <v>407125.07797812088</v>
      </c>
      <c r="I11" s="223">
        <f t="shared" si="2"/>
        <v>410332.32853294385</v>
      </c>
      <c r="J11" s="223">
        <f t="shared" si="2"/>
        <v>400676.63399034407</v>
      </c>
      <c r="K11" s="223">
        <f t="shared" si="2"/>
        <v>380027.19352379668</v>
      </c>
      <c r="L11" s="223">
        <f t="shared" si="2"/>
        <v>383266.96</v>
      </c>
      <c r="P11" s="264"/>
      <c r="Q11"/>
      <c r="R11"/>
      <c r="S11"/>
      <c r="T11"/>
      <c r="U11"/>
    </row>
    <row r="12" spans="1:21" x14ac:dyDescent="0.6">
      <c r="B12" s="205"/>
      <c r="C12" s="205"/>
      <c r="D12" s="205"/>
      <c r="E12" s="205"/>
      <c r="F12" s="205"/>
      <c r="G12" s="205"/>
      <c r="H12" s="205"/>
      <c r="I12" s="205"/>
      <c r="J12" s="205"/>
      <c r="P12"/>
      <c r="Q12"/>
      <c r="R12"/>
      <c r="S12"/>
      <c r="T12"/>
      <c r="U12"/>
    </row>
    <row r="13" spans="1:21" x14ac:dyDescent="0.6">
      <c r="A13"/>
      <c r="B13"/>
      <c r="C13"/>
      <c r="D13"/>
      <c r="E13"/>
      <c r="F13"/>
      <c r="G13"/>
      <c r="H13"/>
      <c r="P13" s="265"/>
      <c r="Q13"/>
      <c r="R13"/>
      <c r="S13"/>
      <c r="T13"/>
      <c r="U13"/>
    </row>
    <row r="14" spans="1:21" x14ac:dyDescent="0.6">
      <c r="J14" s="197"/>
      <c r="P14" s="263"/>
      <c r="Q14"/>
      <c r="R14"/>
      <c r="S14"/>
      <c r="T14"/>
      <c r="U14"/>
    </row>
    <row r="15" spans="1:21" x14ac:dyDescent="0.6">
      <c r="J15" s="197"/>
      <c r="P15" s="264"/>
      <c r="Q15"/>
      <c r="R15"/>
      <c r="S15"/>
      <c r="T15"/>
      <c r="U15"/>
    </row>
    <row r="16" spans="1:21" x14ac:dyDescent="0.6">
      <c r="B16" s="206"/>
      <c r="C16" s="206"/>
      <c r="D16" s="206"/>
      <c r="E16" s="206"/>
      <c r="F16" s="206"/>
      <c r="G16" s="206"/>
      <c r="H16" s="206"/>
      <c r="I16" s="206"/>
      <c r="P16" s="265"/>
      <c r="Q16"/>
      <c r="R16"/>
      <c r="S16"/>
      <c r="T16"/>
      <c r="U16"/>
    </row>
    <row r="17" spans="1:21" ht="13.75" thickBot="1" x14ac:dyDescent="0.75">
      <c r="P17" s="266"/>
      <c r="Q17"/>
      <c r="R17"/>
      <c r="S17"/>
      <c r="T17"/>
      <c r="U17"/>
    </row>
    <row r="18" spans="1:21" ht="12.75" customHeight="1" x14ac:dyDescent="0.6">
      <c r="A18" s="22" t="s">
        <v>254</v>
      </c>
      <c r="B18" s="459">
        <v>1.314483453315149</v>
      </c>
      <c r="C18" s="459">
        <v>1.2930555083301636</v>
      </c>
      <c r="D18" s="459">
        <v>1.2935463411786181</v>
      </c>
      <c r="E18" s="459">
        <v>1.2748705453678393</v>
      </c>
      <c r="F18" s="459">
        <v>1.2470162420940543</v>
      </c>
      <c r="G18" s="459">
        <v>1.219263370215572</v>
      </c>
      <c r="H18" s="22">
        <v>1.1987385076902271</v>
      </c>
      <c r="I18" s="22">
        <v>1.1825392698130008</v>
      </c>
      <c r="J18" s="22">
        <v>1.1220380479340766</v>
      </c>
      <c r="K18" s="22">
        <v>1.0369970341654795</v>
      </c>
      <c r="L18" s="22">
        <v>1</v>
      </c>
      <c r="M18" s="202"/>
      <c r="P18" s="660"/>
      <c r="Q18" s="661"/>
      <c r="R18" s="661"/>
      <c r="S18" s="661"/>
      <c r="T18" s="661"/>
      <c r="U18"/>
    </row>
    <row r="19" spans="1:21" x14ac:dyDescent="0.6">
      <c r="A19" s="22" t="s">
        <v>485</v>
      </c>
      <c r="B19" s="22">
        <f t="shared" ref="B19:K19" si="3">B5*B18</f>
        <v>217407.67627760576</v>
      </c>
      <c r="C19" s="22">
        <f t="shared" si="3"/>
        <v>221074.99331471641</v>
      </c>
      <c r="D19" s="22">
        <f t="shared" si="3"/>
        <v>231729.35826293199</v>
      </c>
      <c r="E19" s="22">
        <f t="shared" si="3"/>
        <v>235616.41096917534</v>
      </c>
      <c r="F19" s="22">
        <f t="shared" si="3"/>
        <v>241469.83084790784</v>
      </c>
      <c r="G19" s="22">
        <f t="shared" si="3"/>
        <v>243707.86213263389</v>
      </c>
      <c r="H19" s="22">
        <f t="shared" si="3"/>
        <v>245764.50575492482</v>
      </c>
      <c r="I19" s="22">
        <f t="shared" si="3"/>
        <v>239548.61179021193</v>
      </c>
      <c r="J19" s="22">
        <f t="shared" si="3"/>
        <v>236329.77998361693</v>
      </c>
      <c r="K19" s="22">
        <f t="shared" si="3"/>
        <v>221588.85502095931</v>
      </c>
      <c r="L19" s="22">
        <f t="shared" ref="L19" si="4">L5*L18</f>
        <v>221523.13</v>
      </c>
      <c r="M19" s="203"/>
      <c r="P19" s="552"/>
      <c r="Q19" s="547"/>
      <c r="R19" s="547"/>
      <c r="S19" s="547"/>
      <c r="T19" s="547"/>
      <c r="U19"/>
    </row>
    <row r="20" spans="1:21" x14ac:dyDescent="0.6">
      <c r="A20" s="22" t="s">
        <v>486</v>
      </c>
      <c r="B20" s="22">
        <f t="shared" ref="B20:K20" si="5">B7*B18</f>
        <v>367459.90592388995</v>
      </c>
      <c r="C20" s="22">
        <f t="shared" si="5"/>
        <v>366395.03661840182</v>
      </c>
      <c r="D20" s="22">
        <f t="shared" si="5"/>
        <v>377850.02163724881</v>
      </c>
      <c r="E20" s="22">
        <f t="shared" si="5"/>
        <v>382783.05567435169</v>
      </c>
      <c r="F20" s="22">
        <f t="shared" si="5"/>
        <v>386861.30009769194</v>
      </c>
      <c r="G20" s="22">
        <f t="shared" si="5"/>
        <v>381787.1587870451</v>
      </c>
      <c r="H20" s="22">
        <f t="shared" si="5"/>
        <v>380074.54859912948</v>
      </c>
      <c r="I20" s="22">
        <f t="shared" si="5"/>
        <v>368104.09954116831</v>
      </c>
      <c r="J20" s="22">
        <f t="shared" si="5"/>
        <v>373281.82820166298</v>
      </c>
      <c r="K20" s="22">
        <f t="shared" si="5"/>
        <v>341923.07971240743</v>
      </c>
      <c r="L20" s="22">
        <f t="shared" ref="L20" si="6">L7*L18</f>
        <v>345616.13</v>
      </c>
      <c r="M20" s="200"/>
      <c r="P20" s="268"/>
      <c r="Q20" s="267"/>
      <c r="R20" s="267"/>
      <c r="S20" s="267"/>
      <c r="T20" s="267"/>
      <c r="U20"/>
    </row>
    <row r="21" spans="1:21" x14ac:dyDescent="0.6">
      <c r="A21" s="22" t="s">
        <v>487</v>
      </c>
      <c r="B21" s="22">
        <f t="shared" ref="B21:K21" si="7">B10*B18</f>
        <v>364720.52240718121</v>
      </c>
      <c r="C21" s="22">
        <f t="shared" si="7"/>
        <v>385896.89979503735</v>
      </c>
      <c r="D21" s="22">
        <f t="shared" si="7"/>
        <v>389793.64545647294</v>
      </c>
      <c r="E21" s="22">
        <f t="shared" si="7"/>
        <v>395403.20318223524</v>
      </c>
      <c r="F21" s="22">
        <f t="shared" si="7"/>
        <v>402737.08881611621</v>
      </c>
      <c r="G21" s="22">
        <f t="shared" si="7"/>
        <v>407529.35658870317</v>
      </c>
      <c r="H21" s="22">
        <f t="shared" si="7"/>
        <v>407125.07797812088</v>
      </c>
      <c r="I21" s="22">
        <f t="shared" si="7"/>
        <v>410332.32853294385</v>
      </c>
      <c r="J21" s="22">
        <f t="shared" si="7"/>
        <v>400676.63399034407</v>
      </c>
      <c r="K21" s="22">
        <f t="shared" si="7"/>
        <v>380027.19352379668</v>
      </c>
      <c r="L21" s="22">
        <f t="shared" ref="L21" si="8">L10*L18</f>
        <v>383266.96</v>
      </c>
      <c r="M21" s="201"/>
    </row>
    <row r="22" spans="1:21" x14ac:dyDescent="0.6">
      <c r="A22" s="14"/>
      <c r="B22" s="14"/>
      <c r="C22" s="14"/>
      <c r="D22" s="14"/>
      <c r="E22" s="14"/>
      <c r="F22" s="14"/>
      <c r="G22" s="14"/>
      <c r="H22" s="14"/>
      <c r="I22" s="14"/>
      <c r="J22" s="14"/>
      <c r="K22" s="14"/>
      <c r="L22" s="14"/>
      <c r="N22" s="553"/>
      <c r="O22" s="553"/>
      <c r="P22" s="553"/>
      <c r="Q22" s="553"/>
      <c r="R22" s="553"/>
      <c r="S22" s="553"/>
    </row>
    <row r="23" spans="1:21" x14ac:dyDescent="0.6">
      <c r="A23" s="14"/>
      <c r="B23" s="455"/>
      <c r="C23" s="455"/>
      <c r="D23" s="455"/>
      <c r="E23" s="455"/>
      <c r="F23" s="456"/>
      <c r="G23" s="455"/>
      <c r="H23" s="455"/>
      <c r="I23" s="455"/>
      <c r="J23" s="455"/>
      <c r="K23" s="455"/>
      <c r="L23" s="455"/>
      <c r="N23" s="108"/>
      <c r="O23" s="109"/>
      <c r="P23" s="109"/>
      <c r="Q23" s="109"/>
      <c r="R23" s="109"/>
      <c r="S23" s="109"/>
    </row>
    <row r="24" spans="1:21" x14ac:dyDescent="0.6">
      <c r="A24" s="14"/>
      <c r="B24" s="457"/>
      <c r="C24" s="457"/>
      <c r="D24" s="457"/>
      <c r="E24" s="457"/>
      <c r="F24" s="457"/>
      <c r="G24" s="457"/>
      <c r="H24" s="458"/>
      <c r="I24" s="457"/>
      <c r="J24" s="457"/>
      <c r="K24" s="457"/>
      <c r="L24" s="455"/>
      <c r="N24" s="108"/>
      <c r="O24" s="109"/>
      <c r="P24" s="109"/>
      <c r="Q24" s="109"/>
      <c r="R24" s="109"/>
      <c r="S24" s="109"/>
    </row>
    <row r="25" spans="1:21" x14ac:dyDescent="0.6">
      <c r="N25" s="203"/>
    </row>
    <row r="26" spans="1:21" x14ac:dyDescent="0.6">
      <c r="N26" s="203"/>
    </row>
    <row r="28" spans="1:21" x14ac:dyDescent="0.6">
      <c r="N28" s="200"/>
    </row>
    <row r="29" spans="1:21" x14ac:dyDescent="0.6">
      <c r="N29" s="202"/>
    </row>
    <row r="30" spans="1:21" x14ac:dyDescent="0.6">
      <c r="N30" s="203"/>
    </row>
    <row r="31" spans="1:21" x14ac:dyDescent="0.6">
      <c r="N31" s="200"/>
    </row>
    <row r="32" spans="1:21" ht="13.25" x14ac:dyDescent="0.6">
      <c r="A32" s="165" t="s">
        <v>255</v>
      </c>
      <c r="N32" s="201"/>
    </row>
    <row r="33" spans="1:18" ht="12.75" customHeight="1" x14ac:dyDescent="0.6">
      <c r="A33" s="165" t="s">
        <v>211</v>
      </c>
      <c r="N33" s="680"/>
      <c r="O33" s="680"/>
      <c r="P33" s="680"/>
      <c r="Q33" s="680"/>
      <c r="R33" s="680"/>
    </row>
    <row r="34" spans="1:18" x14ac:dyDescent="0.6">
      <c r="A34" s="165" t="s">
        <v>256</v>
      </c>
      <c r="N34" s="553"/>
      <c r="O34" s="553"/>
      <c r="P34" s="553"/>
      <c r="Q34" s="553"/>
      <c r="R34" s="553"/>
    </row>
    <row r="35" spans="1:18" x14ac:dyDescent="0.6">
      <c r="A35" s="165"/>
      <c r="B35" s="14" t="s">
        <v>483</v>
      </c>
      <c r="H35" s="14" t="s">
        <v>478</v>
      </c>
      <c r="I35" s="14" t="s">
        <v>257</v>
      </c>
      <c r="N35" s="553"/>
      <c r="O35" s="553"/>
      <c r="P35" s="553"/>
      <c r="Q35" s="553"/>
      <c r="R35" s="553"/>
    </row>
    <row r="36" spans="1:18" x14ac:dyDescent="0.6">
      <c r="A36" s="165"/>
      <c r="B36" s="14" t="s">
        <v>213</v>
      </c>
      <c r="H36" s="14" t="s">
        <v>202</v>
      </c>
      <c r="I36" s="14" t="s">
        <v>257</v>
      </c>
      <c r="N36" s="202"/>
      <c r="O36" s="202"/>
      <c r="P36" s="202"/>
      <c r="Q36" s="202"/>
      <c r="R36" s="202"/>
    </row>
    <row r="37" spans="1:18" x14ac:dyDescent="0.6">
      <c r="A37" s="165"/>
      <c r="B37" s="14" t="s">
        <v>214</v>
      </c>
      <c r="H37" s="14" t="s">
        <v>201</v>
      </c>
      <c r="I37" s="14" t="s">
        <v>257</v>
      </c>
    </row>
    <row r="38" spans="1:18" x14ac:dyDescent="0.6">
      <c r="A38" s="14"/>
      <c r="B38" s="14" t="s">
        <v>117</v>
      </c>
      <c r="C38" s="14"/>
      <c r="D38" s="14"/>
      <c r="E38" s="14"/>
      <c r="F38" s="14"/>
      <c r="G38" s="14"/>
      <c r="H38" s="14" t="s">
        <v>196</v>
      </c>
      <c r="I38" s="14" t="s">
        <v>258</v>
      </c>
      <c r="J38" s="14"/>
    </row>
    <row r="39" spans="1:18" x14ac:dyDescent="0.6">
      <c r="A39" s="14"/>
      <c r="B39" s="14" t="s">
        <v>215</v>
      </c>
      <c r="C39" s="14"/>
      <c r="D39" s="14"/>
      <c r="E39" s="14"/>
      <c r="F39" s="14"/>
      <c r="G39" s="14"/>
      <c r="H39" s="14" t="s">
        <v>193</v>
      </c>
      <c r="I39" s="14" t="s">
        <v>259</v>
      </c>
      <c r="J39" s="14"/>
    </row>
    <row r="40" spans="1:18" x14ac:dyDescent="0.6">
      <c r="A40" s="14"/>
      <c r="B40" s="14" t="s">
        <v>260</v>
      </c>
      <c r="C40" s="14"/>
      <c r="D40" s="14"/>
      <c r="E40" s="14"/>
      <c r="F40" s="14"/>
      <c r="G40" s="14"/>
      <c r="H40" s="14" t="s">
        <v>192</v>
      </c>
      <c r="I40" s="14" t="s">
        <v>261</v>
      </c>
      <c r="J40" s="14"/>
    </row>
    <row r="41" spans="1:18" x14ac:dyDescent="0.6">
      <c r="A41" s="14"/>
      <c r="B41" s="14" t="s">
        <v>262</v>
      </c>
      <c r="C41" s="14"/>
      <c r="D41" s="14"/>
      <c r="E41" s="14"/>
      <c r="F41" s="14"/>
      <c r="G41" s="165"/>
      <c r="H41" s="165" t="s">
        <v>263</v>
      </c>
      <c r="I41" s="165" t="s">
        <v>264</v>
      </c>
      <c r="J41" s="14"/>
    </row>
    <row r="42" spans="1:18" x14ac:dyDescent="0.6">
      <c r="A42" s="14"/>
      <c r="B42" s="199"/>
      <c r="C42" s="199"/>
      <c r="D42" s="199"/>
      <c r="E42" s="14"/>
      <c r="F42" s="14"/>
      <c r="G42" s="14"/>
      <c r="H42" s="14"/>
      <c r="I42" s="14"/>
      <c r="J42" s="14"/>
    </row>
    <row r="43" spans="1:18" x14ac:dyDescent="0.6">
      <c r="A43" s="14" t="s">
        <v>265</v>
      </c>
      <c r="C43" s="207"/>
      <c r="D43" s="207"/>
      <c r="E43" s="207"/>
      <c r="F43" s="207"/>
    </row>
    <row r="44" spans="1:18" x14ac:dyDescent="0.6">
      <c r="A44" s="14" t="s">
        <v>470</v>
      </c>
      <c r="C44" s="207"/>
      <c r="D44" s="207"/>
      <c r="E44" s="207"/>
      <c r="F44" s="207"/>
    </row>
  </sheetData>
  <mergeCells count="3">
    <mergeCell ref="A2:C2"/>
    <mergeCell ref="N33:R33"/>
    <mergeCell ref="P18:T18"/>
  </mergeCells>
  <hyperlinks>
    <hyperlink ref="A2:C2" location="TOC!A1" display="Return to Table of Contents" xr:uid="{8FFBF6EE-0E06-472D-A79A-EDF0D9FDB510}"/>
  </hyperlinks>
  <pageMargins left="0.25" right="0.25" top="0.75" bottom="0.75" header="0.3" footer="0.3"/>
  <pageSetup scale="48" fitToHeight="0" orientation="landscape" horizontalDpi="1200" verticalDpi="1200" r:id="rId1"/>
  <headerFooter>
    <oddHeader>&amp;L2023-24 &amp;"Arial,Italic"Survey of Dental Education
&amp;"Arial,Regular"Report 2 - Tuition, Admission, and Attrition</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R100"/>
  <sheetViews>
    <sheetView zoomScaleNormal="100" workbookViewId="0">
      <pane xSplit="3" ySplit="3" topLeftCell="D4" activePane="bottomRight" state="frozen"/>
      <selection activeCell="A2" sqref="A2:C2"/>
      <selection pane="topRight" activeCell="A2" sqref="A2:C2"/>
      <selection pane="bottomLeft" activeCell="A2" sqref="A2:C2"/>
      <selection pane="bottomRight" sqref="A1:C1"/>
    </sheetView>
  </sheetViews>
  <sheetFormatPr defaultColWidth="9.08984375" defaultRowHeight="13" x14ac:dyDescent="0.6"/>
  <cols>
    <col min="1" max="1" width="11.31640625" style="1" bestFit="1" customWidth="1"/>
    <col min="2" max="2" width="46.86328125" style="1" customWidth="1"/>
    <col min="3" max="3" width="20.453125" style="1" customWidth="1"/>
    <col min="4" max="11" width="14.31640625" style="1" customWidth="1"/>
    <col min="12" max="16384" width="9.08984375" style="1"/>
  </cols>
  <sheetData>
    <row r="1" spans="1:11" ht="39.75" customHeight="1" x14ac:dyDescent="0.65">
      <c r="A1" s="664" t="s">
        <v>503</v>
      </c>
      <c r="B1" s="664"/>
      <c r="C1" s="664"/>
      <c r="D1" s="4"/>
      <c r="E1" s="4"/>
      <c r="F1" s="409"/>
      <c r="G1" s="4"/>
      <c r="H1" s="4"/>
      <c r="I1" s="4"/>
      <c r="J1" s="4"/>
      <c r="K1" s="4"/>
    </row>
    <row r="2" spans="1:11" ht="14.25" x14ac:dyDescent="0.65">
      <c r="A2" s="650" t="s">
        <v>8</v>
      </c>
      <c r="B2" s="650"/>
      <c r="C2" s="4"/>
      <c r="D2" s="4"/>
      <c r="E2" s="4"/>
      <c r="F2" s="4"/>
      <c r="G2" s="4"/>
      <c r="H2" s="4"/>
      <c r="I2" s="4"/>
      <c r="J2" s="4"/>
      <c r="K2" s="4"/>
    </row>
    <row r="3" spans="1:11" ht="38.25" customHeight="1" x14ac:dyDescent="0.7">
      <c r="A3" s="5" t="s">
        <v>242</v>
      </c>
      <c r="B3" s="7" t="s">
        <v>45</v>
      </c>
      <c r="C3" s="471" t="s">
        <v>243</v>
      </c>
      <c r="D3" s="48" t="s">
        <v>244</v>
      </c>
      <c r="E3" s="46" t="s">
        <v>235</v>
      </c>
      <c r="F3" s="49" t="s">
        <v>245</v>
      </c>
      <c r="G3" s="48" t="s">
        <v>246</v>
      </c>
      <c r="H3" s="46" t="s">
        <v>237</v>
      </c>
      <c r="I3" s="46" t="s">
        <v>247</v>
      </c>
      <c r="J3" s="49" t="s">
        <v>239</v>
      </c>
      <c r="K3" s="48" t="s">
        <v>266</v>
      </c>
    </row>
    <row r="4" spans="1:11" ht="20.149999999999999" customHeight="1" x14ac:dyDescent="0.6">
      <c r="A4" s="8">
        <v>1</v>
      </c>
      <c r="B4" s="9" t="s">
        <v>156</v>
      </c>
      <c r="C4" s="361" t="s">
        <v>51</v>
      </c>
      <c r="D4" s="15">
        <v>52700</v>
      </c>
      <c r="E4" s="36">
        <v>14000</v>
      </c>
      <c r="F4" s="16">
        <v>66700</v>
      </c>
      <c r="G4" s="15">
        <v>20763</v>
      </c>
      <c r="H4" s="36">
        <v>4971</v>
      </c>
      <c r="I4" s="36">
        <v>0</v>
      </c>
      <c r="J4" s="32">
        <v>5944</v>
      </c>
      <c r="K4" s="68">
        <v>98378</v>
      </c>
    </row>
    <row r="5" spans="1:11" ht="20.149999999999999" customHeight="1" x14ac:dyDescent="0.6">
      <c r="A5" s="10">
        <v>2</v>
      </c>
      <c r="B5" s="11" t="s">
        <v>76</v>
      </c>
      <c r="C5" s="373" t="s">
        <v>51</v>
      </c>
      <c r="D5" s="50">
        <v>105376</v>
      </c>
      <c r="E5" s="51">
        <v>5696</v>
      </c>
      <c r="F5" s="52">
        <v>111072</v>
      </c>
      <c r="G5" s="50">
        <v>26088</v>
      </c>
      <c r="H5" s="51">
        <v>0</v>
      </c>
      <c r="I5" s="51">
        <v>4060</v>
      </c>
      <c r="J5" s="65">
        <v>1680</v>
      </c>
      <c r="K5" s="69">
        <v>142900</v>
      </c>
    </row>
    <row r="6" spans="1:11" ht="20.149999999999999" customHeight="1" x14ac:dyDescent="0.6">
      <c r="A6" s="8">
        <v>3</v>
      </c>
      <c r="B6" s="9" t="s">
        <v>143</v>
      </c>
      <c r="C6" s="361" t="s">
        <v>51</v>
      </c>
      <c r="D6" s="53">
        <v>96600</v>
      </c>
      <c r="E6" s="54">
        <v>17324</v>
      </c>
      <c r="F6" s="55">
        <v>113924</v>
      </c>
      <c r="G6" s="53">
        <v>21825</v>
      </c>
      <c r="H6" s="54">
        <v>8480</v>
      </c>
      <c r="I6" s="54">
        <v>3657</v>
      </c>
      <c r="J6" s="66">
        <v>900</v>
      </c>
      <c r="K6" s="70">
        <v>148786</v>
      </c>
    </row>
    <row r="7" spans="1:11" ht="20.149999999999999" customHeight="1" x14ac:dyDescent="0.6">
      <c r="A7" s="10">
        <v>4</v>
      </c>
      <c r="B7" s="11" t="s">
        <v>121</v>
      </c>
      <c r="C7" s="373" t="s">
        <v>51</v>
      </c>
      <c r="D7" s="50">
        <v>115294</v>
      </c>
      <c r="E7" s="51">
        <v>19188</v>
      </c>
      <c r="F7" s="52">
        <v>134482</v>
      </c>
      <c r="G7" s="50">
        <v>14525</v>
      </c>
      <c r="H7" s="51">
        <v>3685</v>
      </c>
      <c r="I7" s="51">
        <v>4100</v>
      </c>
      <c r="J7" s="65">
        <v>1170</v>
      </c>
      <c r="K7" s="69">
        <v>157962</v>
      </c>
    </row>
    <row r="8" spans="1:11" ht="20.149999999999999" customHeight="1" x14ac:dyDescent="0.6">
      <c r="A8" s="8">
        <v>5</v>
      </c>
      <c r="B8" s="9" t="s">
        <v>50</v>
      </c>
      <c r="C8" s="361" t="s">
        <v>51</v>
      </c>
      <c r="D8" s="53">
        <v>127608</v>
      </c>
      <c r="E8" s="54">
        <v>18448</v>
      </c>
      <c r="F8" s="55">
        <v>146056</v>
      </c>
      <c r="G8" s="53">
        <v>0</v>
      </c>
      <c r="H8" s="54">
        <v>15</v>
      </c>
      <c r="I8" s="54">
        <v>0</v>
      </c>
      <c r="J8" s="66">
        <v>13384</v>
      </c>
      <c r="K8" s="70">
        <v>159455</v>
      </c>
    </row>
    <row r="9" spans="1:11" ht="20.149999999999999" customHeight="1" x14ac:dyDescent="0.6">
      <c r="A9" s="10">
        <v>6</v>
      </c>
      <c r="B9" s="11" t="s">
        <v>141</v>
      </c>
      <c r="C9" s="373" t="s">
        <v>51</v>
      </c>
      <c r="D9" s="50">
        <v>114336</v>
      </c>
      <c r="E9" s="51">
        <v>7423</v>
      </c>
      <c r="F9" s="52">
        <v>121759</v>
      </c>
      <c r="G9" s="50">
        <v>27758</v>
      </c>
      <c r="H9" s="51">
        <v>11404</v>
      </c>
      <c r="I9" s="51">
        <v>190</v>
      </c>
      <c r="J9" s="65">
        <v>600</v>
      </c>
      <c r="K9" s="69">
        <v>161711</v>
      </c>
    </row>
    <row r="10" spans="1:11" ht="20.149999999999999" customHeight="1" x14ac:dyDescent="0.6">
      <c r="A10" s="8">
        <v>7</v>
      </c>
      <c r="B10" s="9" t="s">
        <v>102</v>
      </c>
      <c r="C10" s="361" t="s">
        <v>51</v>
      </c>
      <c r="D10" s="53">
        <v>138400</v>
      </c>
      <c r="E10" s="54">
        <v>5854</v>
      </c>
      <c r="F10" s="55">
        <v>144254</v>
      </c>
      <c r="G10" s="53">
        <v>0</v>
      </c>
      <c r="H10" s="54">
        <v>9304</v>
      </c>
      <c r="I10" s="54">
        <v>0</v>
      </c>
      <c r="J10" s="66">
        <v>13936</v>
      </c>
      <c r="K10" s="70">
        <v>167494</v>
      </c>
    </row>
    <row r="11" spans="1:11" ht="20.149999999999999" customHeight="1" x14ac:dyDescent="0.6">
      <c r="A11" s="10">
        <v>8</v>
      </c>
      <c r="B11" s="11" t="s">
        <v>126</v>
      </c>
      <c r="C11" s="373" t="s">
        <v>51</v>
      </c>
      <c r="D11" s="50">
        <v>119472</v>
      </c>
      <c r="E11" s="51">
        <v>15570</v>
      </c>
      <c r="F11" s="52">
        <v>135042</v>
      </c>
      <c r="G11" s="50">
        <v>38464</v>
      </c>
      <c r="H11" s="51">
        <v>0</v>
      </c>
      <c r="I11" s="51">
        <v>0</v>
      </c>
      <c r="J11" s="65">
        <v>0</v>
      </c>
      <c r="K11" s="69">
        <v>173506</v>
      </c>
    </row>
    <row r="12" spans="1:11" ht="20.149999999999999" customHeight="1" x14ac:dyDescent="0.6">
      <c r="A12" s="8">
        <v>9</v>
      </c>
      <c r="B12" s="9" t="s">
        <v>86</v>
      </c>
      <c r="C12" s="361" t="s">
        <v>51</v>
      </c>
      <c r="D12" s="53">
        <v>144672</v>
      </c>
      <c r="E12" s="54">
        <v>6088</v>
      </c>
      <c r="F12" s="55">
        <v>150760</v>
      </c>
      <c r="G12" s="53">
        <v>19090</v>
      </c>
      <c r="H12" s="54">
        <v>5200</v>
      </c>
      <c r="I12" s="54">
        <v>10812</v>
      </c>
      <c r="J12" s="66">
        <v>0</v>
      </c>
      <c r="K12" s="70">
        <v>185862</v>
      </c>
    </row>
    <row r="13" spans="1:11" ht="20.149999999999999" customHeight="1" x14ac:dyDescent="0.6">
      <c r="A13" s="10">
        <v>10</v>
      </c>
      <c r="B13" s="11" t="s">
        <v>139</v>
      </c>
      <c r="C13" s="373" t="s">
        <v>51</v>
      </c>
      <c r="D13" s="50">
        <v>123376</v>
      </c>
      <c r="E13" s="51">
        <v>23868</v>
      </c>
      <c r="F13" s="52">
        <v>147244</v>
      </c>
      <c r="G13" s="50">
        <v>21593</v>
      </c>
      <c r="H13" s="51">
        <v>4695</v>
      </c>
      <c r="I13" s="51">
        <v>792</v>
      </c>
      <c r="J13" s="65">
        <v>13688</v>
      </c>
      <c r="K13" s="69">
        <v>188012</v>
      </c>
    </row>
    <row r="14" spans="1:11" ht="20.149999999999999" customHeight="1" x14ac:dyDescent="0.6">
      <c r="A14" s="8">
        <v>11</v>
      </c>
      <c r="B14" s="9" t="s">
        <v>87</v>
      </c>
      <c r="C14" s="361" t="s">
        <v>51</v>
      </c>
      <c r="D14" s="53">
        <v>151432</v>
      </c>
      <c r="E14" s="54">
        <v>784</v>
      </c>
      <c r="F14" s="55">
        <v>152216</v>
      </c>
      <c r="G14" s="53">
        <v>30000</v>
      </c>
      <c r="H14" s="54">
        <v>6017</v>
      </c>
      <c r="I14" s="54">
        <v>0</v>
      </c>
      <c r="J14" s="66">
        <v>420</v>
      </c>
      <c r="K14" s="70">
        <v>188653</v>
      </c>
    </row>
    <row r="15" spans="1:11" ht="20.149999999999999" customHeight="1" x14ac:dyDescent="0.6">
      <c r="A15" s="10">
        <v>12</v>
      </c>
      <c r="B15" s="11" t="s">
        <v>142</v>
      </c>
      <c r="C15" s="373" t="s">
        <v>51</v>
      </c>
      <c r="D15" s="50">
        <v>138108</v>
      </c>
      <c r="E15" s="51">
        <v>16379</v>
      </c>
      <c r="F15" s="52">
        <v>154487</v>
      </c>
      <c r="G15" s="50">
        <v>20733</v>
      </c>
      <c r="H15" s="51">
        <v>3654</v>
      </c>
      <c r="I15" s="51">
        <v>0</v>
      </c>
      <c r="J15" s="65">
        <v>13752</v>
      </c>
      <c r="K15" s="69">
        <v>192626</v>
      </c>
    </row>
    <row r="16" spans="1:11" ht="20.149999999999999" customHeight="1" x14ac:dyDescent="0.6">
      <c r="A16" s="8">
        <v>13</v>
      </c>
      <c r="B16" s="9" t="s">
        <v>89</v>
      </c>
      <c r="C16" s="361" t="s">
        <v>51</v>
      </c>
      <c r="D16" s="53">
        <v>113672</v>
      </c>
      <c r="E16" s="54">
        <v>26892</v>
      </c>
      <c r="F16" s="55">
        <v>140564</v>
      </c>
      <c r="G16" s="53">
        <v>25520</v>
      </c>
      <c r="H16" s="54">
        <v>8311</v>
      </c>
      <c r="I16" s="54">
        <v>2004</v>
      </c>
      <c r="J16" s="66">
        <v>26280</v>
      </c>
      <c r="K16" s="70">
        <v>202679</v>
      </c>
    </row>
    <row r="17" spans="1:11" ht="20.149999999999999" customHeight="1" x14ac:dyDescent="0.6">
      <c r="A17" s="10">
        <v>14</v>
      </c>
      <c r="B17" s="11" t="s">
        <v>152</v>
      </c>
      <c r="C17" s="373" t="s">
        <v>51</v>
      </c>
      <c r="D17" s="50">
        <v>143550</v>
      </c>
      <c r="E17" s="51">
        <v>7524</v>
      </c>
      <c r="F17" s="52">
        <v>151074</v>
      </c>
      <c r="G17" s="50">
        <v>41301</v>
      </c>
      <c r="H17" s="51">
        <v>14177</v>
      </c>
      <c r="I17" s="51">
        <v>4827</v>
      </c>
      <c r="J17" s="65">
        <v>0</v>
      </c>
      <c r="K17" s="69">
        <v>211379</v>
      </c>
    </row>
    <row r="18" spans="1:11" ht="20.149999999999999" customHeight="1" x14ac:dyDescent="0.6">
      <c r="A18" s="8">
        <v>15</v>
      </c>
      <c r="B18" s="9" t="s">
        <v>66</v>
      </c>
      <c r="C18" s="361" t="s">
        <v>51</v>
      </c>
      <c r="D18" s="53">
        <v>170336</v>
      </c>
      <c r="E18" s="54">
        <v>1864</v>
      </c>
      <c r="F18" s="55">
        <v>172200</v>
      </c>
      <c r="G18" s="53">
        <v>19140</v>
      </c>
      <c r="H18" s="54">
        <v>4800</v>
      </c>
      <c r="I18" s="54">
        <v>0</v>
      </c>
      <c r="J18" s="66">
        <v>16800</v>
      </c>
      <c r="K18" s="70">
        <v>212940</v>
      </c>
    </row>
    <row r="19" spans="1:11" ht="20.149999999999999" customHeight="1" x14ac:dyDescent="0.6">
      <c r="A19" s="10">
        <v>16</v>
      </c>
      <c r="B19" s="11" t="s">
        <v>108</v>
      </c>
      <c r="C19" s="373" t="s">
        <v>51</v>
      </c>
      <c r="D19" s="50">
        <v>158310</v>
      </c>
      <c r="E19" s="51">
        <v>41165</v>
      </c>
      <c r="F19" s="52">
        <v>199475</v>
      </c>
      <c r="G19" s="50">
        <v>0</v>
      </c>
      <c r="H19" s="51">
        <v>0</v>
      </c>
      <c r="I19" s="51">
        <v>0</v>
      </c>
      <c r="J19" s="65">
        <v>15140</v>
      </c>
      <c r="K19" s="69">
        <v>214615</v>
      </c>
    </row>
    <row r="20" spans="1:11" ht="20.149999999999999" customHeight="1" x14ac:dyDescent="0.6">
      <c r="A20" s="8">
        <v>17</v>
      </c>
      <c r="B20" s="9" t="s">
        <v>78</v>
      </c>
      <c r="C20" s="361" t="s">
        <v>51</v>
      </c>
      <c r="D20" s="53">
        <v>146735</v>
      </c>
      <c r="E20" s="54">
        <v>33667</v>
      </c>
      <c r="F20" s="55">
        <v>180402</v>
      </c>
      <c r="G20" s="53">
        <v>25530</v>
      </c>
      <c r="H20" s="54">
        <v>0</v>
      </c>
      <c r="I20" s="54">
        <v>55</v>
      </c>
      <c r="J20" s="66">
        <v>9600</v>
      </c>
      <c r="K20" s="70">
        <v>215587</v>
      </c>
    </row>
    <row r="21" spans="1:11" ht="20.149999999999999" customHeight="1" x14ac:dyDescent="0.6">
      <c r="A21" s="10">
        <v>18</v>
      </c>
      <c r="B21" s="11" t="s">
        <v>146</v>
      </c>
      <c r="C21" s="373" t="s">
        <v>51</v>
      </c>
      <c r="D21" s="50">
        <v>178852</v>
      </c>
      <c r="E21" s="51">
        <v>7096</v>
      </c>
      <c r="F21" s="52">
        <v>185948</v>
      </c>
      <c r="G21" s="50">
        <v>30900</v>
      </c>
      <c r="H21" s="51">
        <v>0</v>
      </c>
      <c r="I21" s="51">
        <v>0</v>
      </c>
      <c r="J21" s="65">
        <v>0</v>
      </c>
      <c r="K21" s="69">
        <v>216848</v>
      </c>
    </row>
    <row r="22" spans="1:11" ht="20.149999999999999" customHeight="1" x14ac:dyDescent="0.6">
      <c r="A22" s="8">
        <v>19</v>
      </c>
      <c r="B22" s="9" t="s">
        <v>68</v>
      </c>
      <c r="C22" s="361" t="s">
        <v>51</v>
      </c>
      <c r="D22" s="53">
        <v>165164</v>
      </c>
      <c r="E22" s="54">
        <v>13534</v>
      </c>
      <c r="F22" s="55">
        <v>178698</v>
      </c>
      <c r="G22" s="53">
        <v>12891</v>
      </c>
      <c r="H22" s="54">
        <v>5430</v>
      </c>
      <c r="I22" s="54">
        <v>9915</v>
      </c>
      <c r="J22" s="66">
        <v>11784</v>
      </c>
      <c r="K22" s="70">
        <v>218718</v>
      </c>
    </row>
    <row r="23" spans="1:11" ht="20.149999999999999" customHeight="1" x14ac:dyDescent="0.6">
      <c r="A23" s="10">
        <v>20</v>
      </c>
      <c r="B23" s="11" t="s">
        <v>120</v>
      </c>
      <c r="C23" s="373" t="s">
        <v>51</v>
      </c>
      <c r="D23" s="50">
        <v>153400</v>
      </c>
      <c r="E23" s="51">
        <v>32000</v>
      </c>
      <c r="F23" s="52">
        <v>185400</v>
      </c>
      <c r="G23" s="50">
        <v>0</v>
      </c>
      <c r="H23" s="51">
        <v>6000</v>
      </c>
      <c r="I23" s="51">
        <v>16300</v>
      </c>
      <c r="J23" s="65">
        <v>11200</v>
      </c>
      <c r="K23" s="69">
        <v>218900</v>
      </c>
    </row>
    <row r="24" spans="1:11" ht="20.149999999999999" customHeight="1" x14ac:dyDescent="0.6">
      <c r="A24" s="8">
        <v>21</v>
      </c>
      <c r="B24" s="9" t="s">
        <v>116</v>
      </c>
      <c r="C24" s="361" t="s">
        <v>51</v>
      </c>
      <c r="D24" s="53">
        <v>150560</v>
      </c>
      <c r="E24" s="54">
        <v>10532</v>
      </c>
      <c r="F24" s="55">
        <v>161092</v>
      </c>
      <c r="G24" s="53">
        <v>13882</v>
      </c>
      <c r="H24" s="54">
        <v>2000</v>
      </c>
      <c r="I24" s="54">
        <v>44760</v>
      </c>
      <c r="J24" s="66">
        <v>0</v>
      </c>
      <c r="K24" s="70">
        <v>221734</v>
      </c>
    </row>
    <row r="25" spans="1:11" ht="20.149999999999999" customHeight="1" x14ac:dyDescent="0.6">
      <c r="A25" s="10">
        <v>22</v>
      </c>
      <c r="B25" s="11" t="s">
        <v>110</v>
      </c>
      <c r="C25" s="373" t="s">
        <v>51</v>
      </c>
      <c r="D25" s="50">
        <v>152631</v>
      </c>
      <c r="E25" s="51">
        <v>63739</v>
      </c>
      <c r="F25" s="52">
        <v>216370</v>
      </c>
      <c r="G25" s="50">
        <v>0</v>
      </c>
      <c r="H25" s="51">
        <v>0</v>
      </c>
      <c r="I25" s="51">
        <v>0</v>
      </c>
      <c r="J25" s="65">
        <v>12100</v>
      </c>
      <c r="K25" s="69">
        <v>228470</v>
      </c>
    </row>
    <row r="26" spans="1:11" ht="20.149999999999999" customHeight="1" x14ac:dyDescent="0.6">
      <c r="A26" s="8">
        <v>23</v>
      </c>
      <c r="B26" s="9" t="s">
        <v>72</v>
      </c>
      <c r="C26" s="361" t="s">
        <v>51</v>
      </c>
      <c r="D26" s="53">
        <v>166880</v>
      </c>
      <c r="E26" s="54">
        <v>0</v>
      </c>
      <c r="F26" s="55">
        <v>166880</v>
      </c>
      <c r="G26" s="53">
        <v>16616</v>
      </c>
      <c r="H26" s="54">
        <v>42572</v>
      </c>
      <c r="I26" s="54">
        <v>2938</v>
      </c>
      <c r="J26" s="66">
        <v>4488</v>
      </c>
      <c r="K26" s="70">
        <v>233494</v>
      </c>
    </row>
    <row r="27" spans="1:11" ht="20.149999999999999" customHeight="1" x14ac:dyDescent="0.6">
      <c r="A27" s="10">
        <v>24</v>
      </c>
      <c r="B27" s="11" t="s">
        <v>82</v>
      </c>
      <c r="C27" s="373" t="s">
        <v>51</v>
      </c>
      <c r="D27" s="50">
        <v>171780</v>
      </c>
      <c r="E27" s="51">
        <v>6894</v>
      </c>
      <c r="F27" s="52">
        <v>178674</v>
      </c>
      <c r="G27" s="50">
        <v>37080</v>
      </c>
      <c r="H27" s="51">
        <v>4650</v>
      </c>
      <c r="I27" s="51">
        <v>452</v>
      </c>
      <c r="J27" s="65">
        <v>17252</v>
      </c>
      <c r="K27" s="69">
        <v>238108</v>
      </c>
    </row>
    <row r="28" spans="1:11" ht="20.149999999999999" customHeight="1" x14ac:dyDescent="0.6">
      <c r="A28" s="8">
        <v>25</v>
      </c>
      <c r="B28" s="9" t="s">
        <v>70</v>
      </c>
      <c r="C28" s="361" t="s">
        <v>54</v>
      </c>
      <c r="D28" s="53">
        <v>184000</v>
      </c>
      <c r="E28" s="54">
        <v>1864</v>
      </c>
      <c r="F28" s="55">
        <v>185864</v>
      </c>
      <c r="G28" s="53">
        <v>41084</v>
      </c>
      <c r="H28" s="54">
        <v>8089</v>
      </c>
      <c r="I28" s="54">
        <v>1433</v>
      </c>
      <c r="J28" s="66">
        <v>8000</v>
      </c>
      <c r="K28" s="70">
        <v>244470</v>
      </c>
    </row>
    <row r="29" spans="1:11" ht="20.149999999999999" customHeight="1" x14ac:dyDescent="0.6">
      <c r="A29" s="10">
        <v>26</v>
      </c>
      <c r="B29" s="11" t="s">
        <v>99</v>
      </c>
      <c r="C29" s="373" t="s">
        <v>51</v>
      </c>
      <c r="D29" s="50">
        <v>211939</v>
      </c>
      <c r="E29" s="51">
        <v>5209</v>
      </c>
      <c r="F29" s="52">
        <v>217148</v>
      </c>
      <c r="G29" s="50">
        <v>17960</v>
      </c>
      <c r="H29" s="51">
        <v>13581</v>
      </c>
      <c r="I29" s="51">
        <v>0</v>
      </c>
      <c r="J29" s="65">
        <v>0</v>
      </c>
      <c r="K29" s="69">
        <v>248689</v>
      </c>
    </row>
    <row r="30" spans="1:11" ht="20.149999999999999" customHeight="1" x14ac:dyDescent="0.6">
      <c r="A30" s="8">
        <v>27</v>
      </c>
      <c r="B30" s="9" t="s">
        <v>118</v>
      </c>
      <c r="C30" s="361" t="s">
        <v>51</v>
      </c>
      <c r="D30" s="53">
        <v>150560</v>
      </c>
      <c r="E30" s="54">
        <v>54322</v>
      </c>
      <c r="F30" s="55">
        <v>204882</v>
      </c>
      <c r="G30" s="53">
        <v>23913</v>
      </c>
      <c r="H30" s="54">
        <v>8558</v>
      </c>
      <c r="I30" s="54">
        <v>0</v>
      </c>
      <c r="J30" s="66">
        <v>11612</v>
      </c>
      <c r="K30" s="70">
        <v>248965</v>
      </c>
    </row>
    <row r="31" spans="1:11" ht="20.149999999999999" customHeight="1" x14ac:dyDescent="0.6">
      <c r="A31" s="10">
        <v>28</v>
      </c>
      <c r="B31" s="11" t="s">
        <v>123</v>
      </c>
      <c r="C31" s="373" t="s">
        <v>51</v>
      </c>
      <c r="D31" s="50">
        <v>207267</v>
      </c>
      <c r="E31" s="51">
        <v>27401</v>
      </c>
      <c r="F31" s="52">
        <v>234668</v>
      </c>
      <c r="G31" s="50">
        <v>3663</v>
      </c>
      <c r="H31" s="51">
        <v>8889</v>
      </c>
      <c r="I31" s="51">
        <v>3972</v>
      </c>
      <c r="J31" s="65">
        <v>0</v>
      </c>
      <c r="K31" s="69">
        <v>251192</v>
      </c>
    </row>
    <row r="32" spans="1:11" ht="20.149999999999999" customHeight="1" x14ac:dyDescent="0.6">
      <c r="A32" s="8">
        <v>29</v>
      </c>
      <c r="B32" s="9" t="s">
        <v>92</v>
      </c>
      <c r="C32" s="361" t="s">
        <v>51</v>
      </c>
      <c r="D32" s="53">
        <v>194640</v>
      </c>
      <c r="E32" s="54">
        <v>8088</v>
      </c>
      <c r="F32" s="55">
        <v>202728</v>
      </c>
      <c r="G32" s="53">
        <v>11461</v>
      </c>
      <c r="H32" s="54">
        <v>23218</v>
      </c>
      <c r="I32" s="54">
        <v>1896</v>
      </c>
      <c r="J32" s="66">
        <v>18440</v>
      </c>
      <c r="K32" s="70">
        <v>257743</v>
      </c>
    </row>
    <row r="33" spans="1:11" ht="20.149999999999999" customHeight="1" x14ac:dyDescent="0.6">
      <c r="A33" s="10">
        <v>30</v>
      </c>
      <c r="B33" s="11" t="s">
        <v>154</v>
      </c>
      <c r="C33" s="373" t="s">
        <v>54</v>
      </c>
      <c r="D33" s="50">
        <v>233640</v>
      </c>
      <c r="E33" s="51">
        <v>0</v>
      </c>
      <c r="F33" s="52">
        <v>233640</v>
      </c>
      <c r="G33" s="50">
        <v>20550</v>
      </c>
      <c r="H33" s="51">
        <v>4630</v>
      </c>
      <c r="I33" s="51">
        <v>0</v>
      </c>
      <c r="J33" s="65">
        <v>0</v>
      </c>
      <c r="K33" s="69">
        <v>258820</v>
      </c>
    </row>
    <row r="34" spans="1:11" ht="20.149999999999999" customHeight="1" x14ac:dyDescent="0.6">
      <c r="A34" s="8">
        <v>31</v>
      </c>
      <c r="B34" s="9" t="s">
        <v>104</v>
      </c>
      <c r="C34" s="361" t="s">
        <v>51</v>
      </c>
      <c r="D34" s="53">
        <v>207420</v>
      </c>
      <c r="E34" s="54">
        <v>8896</v>
      </c>
      <c r="F34" s="55">
        <v>216316</v>
      </c>
      <c r="G34" s="53">
        <v>38340</v>
      </c>
      <c r="H34" s="54">
        <v>7487</v>
      </c>
      <c r="I34" s="54">
        <v>500</v>
      </c>
      <c r="J34" s="66">
        <v>0</v>
      </c>
      <c r="K34" s="70">
        <v>262643</v>
      </c>
    </row>
    <row r="35" spans="1:11" ht="20.149999999999999" customHeight="1" x14ac:dyDescent="0.6">
      <c r="A35" s="10">
        <v>32</v>
      </c>
      <c r="B35" s="11" t="s">
        <v>101</v>
      </c>
      <c r="C35" s="373" t="s">
        <v>51</v>
      </c>
      <c r="D35" s="50">
        <v>208759</v>
      </c>
      <c r="E35" s="51">
        <v>9172</v>
      </c>
      <c r="F35" s="52">
        <v>217931</v>
      </c>
      <c r="G35" s="50">
        <v>22559</v>
      </c>
      <c r="H35" s="51">
        <v>9000</v>
      </c>
      <c r="I35" s="51">
        <v>0</v>
      </c>
      <c r="J35" s="65">
        <v>13872</v>
      </c>
      <c r="K35" s="69">
        <v>263362</v>
      </c>
    </row>
    <row r="36" spans="1:11" ht="20.149999999999999" customHeight="1" x14ac:dyDescent="0.6">
      <c r="A36" s="8">
        <v>33</v>
      </c>
      <c r="B36" s="9" t="s">
        <v>135</v>
      </c>
      <c r="C36" s="361" t="s">
        <v>51</v>
      </c>
      <c r="D36" s="53">
        <v>176545</v>
      </c>
      <c r="E36" s="54">
        <v>59310</v>
      </c>
      <c r="F36" s="55">
        <v>235855</v>
      </c>
      <c r="G36" s="53">
        <v>19008</v>
      </c>
      <c r="H36" s="54">
        <v>9037</v>
      </c>
      <c r="I36" s="54">
        <v>0</v>
      </c>
      <c r="J36" s="66">
        <v>0</v>
      </c>
      <c r="K36" s="70">
        <v>263900</v>
      </c>
    </row>
    <row r="37" spans="1:11" ht="20.149999999999999" customHeight="1" x14ac:dyDescent="0.6">
      <c r="A37" s="10">
        <v>34</v>
      </c>
      <c r="B37" s="11" t="s">
        <v>84</v>
      </c>
      <c r="C37" s="373" t="s">
        <v>51</v>
      </c>
      <c r="D37" s="50">
        <v>220156</v>
      </c>
      <c r="E37" s="51">
        <v>6925</v>
      </c>
      <c r="F37" s="52">
        <v>227081</v>
      </c>
      <c r="G37" s="50">
        <v>28400</v>
      </c>
      <c r="H37" s="51">
        <v>4890</v>
      </c>
      <c r="I37" s="51">
        <v>5556</v>
      </c>
      <c r="J37" s="65">
        <v>0</v>
      </c>
      <c r="K37" s="69">
        <v>265927</v>
      </c>
    </row>
    <row r="38" spans="1:11" ht="20.149999999999999" customHeight="1" x14ac:dyDescent="0.6">
      <c r="A38" s="8">
        <v>35</v>
      </c>
      <c r="B38" s="9" t="s">
        <v>148</v>
      </c>
      <c r="C38" s="361" t="s">
        <v>51</v>
      </c>
      <c r="D38" s="53">
        <v>180872</v>
      </c>
      <c r="E38" s="54">
        <v>40056</v>
      </c>
      <c r="F38" s="55">
        <v>220928</v>
      </c>
      <c r="G38" s="53">
        <v>27500</v>
      </c>
      <c r="H38" s="54">
        <v>8762</v>
      </c>
      <c r="I38" s="54">
        <v>0</v>
      </c>
      <c r="J38" s="66">
        <v>10616</v>
      </c>
      <c r="K38" s="70">
        <v>267806</v>
      </c>
    </row>
    <row r="39" spans="1:11" ht="20.149999999999999" customHeight="1" x14ac:dyDescent="0.6">
      <c r="A39" s="10">
        <v>36</v>
      </c>
      <c r="B39" s="11" t="s">
        <v>128</v>
      </c>
      <c r="C39" s="373" t="s">
        <v>51</v>
      </c>
      <c r="D39" s="50">
        <v>190092</v>
      </c>
      <c r="E39" s="51">
        <v>9584</v>
      </c>
      <c r="F39" s="52">
        <v>199676</v>
      </c>
      <c r="G39" s="50">
        <v>36429</v>
      </c>
      <c r="H39" s="51">
        <v>0</v>
      </c>
      <c r="I39" s="51">
        <v>5740</v>
      </c>
      <c r="J39" s="65">
        <v>27482</v>
      </c>
      <c r="K39" s="69">
        <v>269327</v>
      </c>
    </row>
    <row r="40" spans="1:11" ht="20.149999999999999" customHeight="1" x14ac:dyDescent="0.6">
      <c r="A40" s="8">
        <v>37</v>
      </c>
      <c r="B40" s="9" t="s">
        <v>112</v>
      </c>
      <c r="C40" s="361" t="s">
        <v>51</v>
      </c>
      <c r="D40" s="53">
        <v>239184</v>
      </c>
      <c r="E40" s="54">
        <v>1480</v>
      </c>
      <c r="F40" s="55">
        <v>240664</v>
      </c>
      <c r="G40" s="53">
        <v>27129</v>
      </c>
      <c r="H40" s="54">
        <v>5477</v>
      </c>
      <c r="I40" s="54">
        <v>0</v>
      </c>
      <c r="J40" s="66">
        <v>1880</v>
      </c>
      <c r="K40" s="70">
        <v>275150</v>
      </c>
    </row>
    <row r="41" spans="1:11" ht="20.149999999999999" customHeight="1" x14ac:dyDescent="0.6">
      <c r="A41" s="10">
        <v>38</v>
      </c>
      <c r="B41" s="11" t="s">
        <v>138</v>
      </c>
      <c r="C41" s="373" t="s">
        <v>54</v>
      </c>
      <c r="D41" s="50">
        <v>230832</v>
      </c>
      <c r="E41" s="51">
        <v>1825</v>
      </c>
      <c r="F41" s="52">
        <v>232657</v>
      </c>
      <c r="G41" s="50">
        <v>29463</v>
      </c>
      <c r="H41" s="51">
        <v>0</v>
      </c>
      <c r="I41" s="51">
        <v>21515</v>
      </c>
      <c r="J41" s="65">
        <v>420</v>
      </c>
      <c r="K41" s="69">
        <v>284055</v>
      </c>
    </row>
    <row r="42" spans="1:11" ht="20.149999999999999" customHeight="1" x14ac:dyDescent="0.6">
      <c r="A42" s="8">
        <v>39</v>
      </c>
      <c r="B42" s="9" t="s">
        <v>150</v>
      </c>
      <c r="C42" s="361" t="s">
        <v>51</v>
      </c>
      <c r="D42" s="53">
        <v>247614</v>
      </c>
      <c r="E42" s="54">
        <v>25089</v>
      </c>
      <c r="F42" s="55">
        <v>272703</v>
      </c>
      <c r="G42" s="53">
        <v>0</v>
      </c>
      <c r="H42" s="54">
        <v>9360</v>
      </c>
      <c r="I42" s="54">
        <v>1648</v>
      </c>
      <c r="J42" s="66">
        <v>496</v>
      </c>
      <c r="K42" s="70">
        <v>284207</v>
      </c>
    </row>
    <row r="43" spans="1:11" ht="20.149999999999999" customHeight="1" x14ac:dyDescent="0.6">
      <c r="A43" s="10">
        <v>40</v>
      </c>
      <c r="B43" s="11" t="s">
        <v>60</v>
      </c>
      <c r="C43" s="373" t="s">
        <v>51</v>
      </c>
      <c r="D43" s="50">
        <v>205677</v>
      </c>
      <c r="E43" s="51">
        <v>7692</v>
      </c>
      <c r="F43" s="52">
        <v>213369</v>
      </c>
      <c r="G43" s="50">
        <v>39740</v>
      </c>
      <c r="H43" s="51">
        <v>3269</v>
      </c>
      <c r="I43" s="51">
        <v>2372</v>
      </c>
      <c r="J43" s="65">
        <v>29440</v>
      </c>
      <c r="K43" s="69">
        <v>288190</v>
      </c>
    </row>
    <row r="44" spans="1:11" ht="20.149999999999999" customHeight="1" x14ac:dyDescent="0.6">
      <c r="A44" s="8">
        <v>41</v>
      </c>
      <c r="B44" s="9" t="s">
        <v>74</v>
      </c>
      <c r="C44" s="361" t="s">
        <v>54</v>
      </c>
      <c r="D44" s="53">
        <v>233730</v>
      </c>
      <c r="E44" s="54">
        <v>3300</v>
      </c>
      <c r="F44" s="55">
        <v>237030</v>
      </c>
      <c r="G44" s="53">
        <v>23166</v>
      </c>
      <c r="H44" s="54">
        <v>4534</v>
      </c>
      <c r="I44" s="54">
        <v>3320</v>
      </c>
      <c r="J44" s="66">
        <v>21256</v>
      </c>
      <c r="K44" s="70">
        <v>289306</v>
      </c>
    </row>
    <row r="45" spans="1:11" ht="20.149999999999999" customHeight="1" x14ac:dyDescent="0.6">
      <c r="A45" s="10">
        <v>42</v>
      </c>
      <c r="B45" s="11" t="s">
        <v>61</v>
      </c>
      <c r="C45" s="373" t="s">
        <v>51</v>
      </c>
      <c r="D45" s="50">
        <v>217602</v>
      </c>
      <c r="E45" s="51">
        <v>0</v>
      </c>
      <c r="F45" s="52">
        <v>217602</v>
      </c>
      <c r="G45" s="50">
        <v>29029</v>
      </c>
      <c r="H45" s="51">
        <v>4500</v>
      </c>
      <c r="I45" s="51">
        <v>20330</v>
      </c>
      <c r="J45" s="65">
        <v>22284</v>
      </c>
      <c r="K45" s="69">
        <v>293745</v>
      </c>
    </row>
    <row r="46" spans="1:11" ht="20.149999999999999" customHeight="1" x14ac:dyDescent="0.6">
      <c r="A46" s="8">
        <v>43</v>
      </c>
      <c r="B46" s="9" t="s">
        <v>79</v>
      </c>
      <c r="C46" s="361" t="s">
        <v>51</v>
      </c>
      <c r="D46" s="53">
        <v>203907</v>
      </c>
      <c r="E46" s="54">
        <v>26719</v>
      </c>
      <c r="F46" s="55">
        <v>230626</v>
      </c>
      <c r="G46" s="53">
        <v>47113</v>
      </c>
      <c r="H46" s="54">
        <v>22000</v>
      </c>
      <c r="I46" s="54">
        <v>0</v>
      </c>
      <c r="J46" s="66">
        <v>0</v>
      </c>
      <c r="K46" s="70">
        <v>299739</v>
      </c>
    </row>
    <row r="47" spans="1:11" ht="20.149999999999999" customHeight="1" x14ac:dyDescent="0.6">
      <c r="A47" s="10">
        <v>44</v>
      </c>
      <c r="B47" s="11" t="s">
        <v>130</v>
      </c>
      <c r="C47" s="373" t="s">
        <v>131</v>
      </c>
      <c r="D47" s="50">
        <v>271200</v>
      </c>
      <c r="E47" s="51">
        <v>4916</v>
      </c>
      <c r="F47" s="52">
        <v>276116</v>
      </c>
      <c r="G47" s="50">
        <v>27799</v>
      </c>
      <c r="H47" s="51">
        <v>0</v>
      </c>
      <c r="I47" s="51">
        <v>0</v>
      </c>
      <c r="J47" s="65">
        <v>0</v>
      </c>
      <c r="K47" s="69">
        <v>303915</v>
      </c>
    </row>
    <row r="48" spans="1:11" ht="20.149999999999999" customHeight="1" x14ac:dyDescent="0.6">
      <c r="A48" s="8">
        <v>45</v>
      </c>
      <c r="B48" s="9" t="s">
        <v>133</v>
      </c>
      <c r="C48" s="361" t="s">
        <v>131</v>
      </c>
      <c r="D48" s="53">
        <v>221208</v>
      </c>
      <c r="E48" s="54">
        <v>7380</v>
      </c>
      <c r="F48" s="55">
        <v>228588</v>
      </c>
      <c r="G48" s="53">
        <v>38606</v>
      </c>
      <c r="H48" s="54">
        <v>7000</v>
      </c>
      <c r="I48" s="54">
        <v>78608</v>
      </c>
      <c r="J48" s="66">
        <v>0</v>
      </c>
      <c r="K48" s="70">
        <v>352802</v>
      </c>
    </row>
    <row r="49" spans="1:11" ht="20.149999999999999" customHeight="1" x14ac:dyDescent="0.6">
      <c r="A49" s="10">
        <v>46</v>
      </c>
      <c r="B49" s="11" t="s">
        <v>91</v>
      </c>
      <c r="C49" s="373" t="s">
        <v>54</v>
      </c>
      <c r="D49" s="50">
        <v>292280</v>
      </c>
      <c r="E49" s="51">
        <v>43560</v>
      </c>
      <c r="F49" s="52">
        <v>335840</v>
      </c>
      <c r="G49" s="50">
        <v>0</v>
      </c>
      <c r="H49" s="51">
        <v>0</v>
      </c>
      <c r="I49" s="51">
        <v>3520</v>
      </c>
      <c r="J49" s="65">
        <v>16696</v>
      </c>
      <c r="K49" s="69">
        <v>356056</v>
      </c>
    </row>
    <row r="50" spans="1:11" ht="20.149999999999999" customHeight="1" x14ac:dyDescent="0.6">
      <c r="A50" s="8">
        <v>47</v>
      </c>
      <c r="B50" s="9" t="s">
        <v>117</v>
      </c>
      <c r="C50" s="361" t="s">
        <v>54</v>
      </c>
      <c r="D50" s="53">
        <v>295585</v>
      </c>
      <c r="E50" s="54">
        <v>52345</v>
      </c>
      <c r="F50" s="55">
        <v>347930</v>
      </c>
      <c r="G50" s="53">
        <v>0</v>
      </c>
      <c r="H50" s="54">
        <v>8355</v>
      </c>
      <c r="I50" s="54">
        <v>0</v>
      </c>
      <c r="J50" s="66">
        <v>0</v>
      </c>
      <c r="K50" s="70">
        <v>356285</v>
      </c>
    </row>
    <row r="51" spans="1:11" ht="20.149999999999999" customHeight="1" x14ac:dyDescent="0.6">
      <c r="A51" s="10">
        <v>48</v>
      </c>
      <c r="B51" s="11" t="s">
        <v>94</v>
      </c>
      <c r="C51" s="373" t="s">
        <v>54</v>
      </c>
      <c r="D51" s="50">
        <v>270440</v>
      </c>
      <c r="E51" s="51">
        <v>50579</v>
      </c>
      <c r="F51" s="52">
        <v>321019</v>
      </c>
      <c r="G51" s="50">
        <v>9691</v>
      </c>
      <c r="H51" s="51">
        <v>6790</v>
      </c>
      <c r="I51" s="51">
        <v>16320</v>
      </c>
      <c r="J51" s="65">
        <v>5216</v>
      </c>
      <c r="K51" s="69">
        <v>359036</v>
      </c>
    </row>
    <row r="52" spans="1:11" ht="20.149999999999999" customHeight="1" x14ac:dyDescent="0.6">
      <c r="A52" s="8">
        <v>49</v>
      </c>
      <c r="B52" s="9" t="s">
        <v>107</v>
      </c>
      <c r="C52" s="361" t="s">
        <v>54</v>
      </c>
      <c r="D52" s="53">
        <v>292888</v>
      </c>
      <c r="E52" s="54">
        <v>8000</v>
      </c>
      <c r="F52" s="55">
        <v>300888</v>
      </c>
      <c r="G52" s="53">
        <v>36892</v>
      </c>
      <c r="H52" s="54">
        <v>5017</v>
      </c>
      <c r="I52" s="54">
        <v>5189</v>
      </c>
      <c r="J52" s="66">
        <v>14120</v>
      </c>
      <c r="K52" s="70">
        <v>362106</v>
      </c>
    </row>
    <row r="53" spans="1:11" ht="20.149999999999999" customHeight="1" x14ac:dyDescent="0.6">
      <c r="A53" s="10">
        <v>50</v>
      </c>
      <c r="B53" s="11" t="s">
        <v>98</v>
      </c>
      <c r="C53" s="373" t="s">
        <v>54</v>
      </c>
      <c r="D53" s="50">
        <v>327880</v>
      </c>
      <c r="E53" s="51">
        <v>4543</v>
      </c>
      <c r="F53" s="52">
        <v>332423</v>
      </c>
      <c r="G53" s="50">
        <v>30522</v>
      </c>
      <c r="H53" s="51">
        <v>0</v>
      </c>
      <c r="I53" s="51">
        <v>0</v>
      </c>
      <c r="J53" s="65">
        <v>1200</v>
      </c>
      <c r="K53" s="69">
        <v>364145</v>
      </c>
    </row>
    <row r="54" spans="1:11" ht="20.149999999999999" customHeight="1" x14ac:dyDescent="0.6">
      <c r="A54" s="8">
        <v>51</v>
      </c>
      <c r="B54" s="9" t="s">
        <v>73</v>
      </c>
      <c r="C54" s="361" t="s">
        <v>54</v>
      </c>
      <c r="D54" s="53">
        <v>309848</v>
      </c>
      <c r="E54" s="54">
        <v>7780</v>
      </c>
      <c r="F54" s="55">
        <v>317628</v>
      </c>
      <c r="G54" s="53">
        <v>12500</v>
      </c>
      <c r="H54" s="54">
        <v>29100</v>
      </c>
      <c r="I54" s="54">
        <v>4100</v>
      </c>
      <c r="J54" s="66">
        <v>9080</v>
      </c>
      <c r="K54" s="70">
        <v>372408</v>
      </c>
    </row>
    <row r="55" spans="1:11" ht="20.149999999999999" customHeight="1" x14ac:dyDescent="0.6">
      <c r="A55" s="10">
        <v>52</v>
      </c>
      <c r="B55" s="11" t="s">
        <v>105</v>
      </c>
      <c r="C55" s="373" t="s">
        <v>54</v>
      </c>
      <c r="D55" s="50">
        <v>345864</v>
      </c>
      <c r="E55" s="51">
        <v>15830</v>
      </c>
      <c r="F55" s="52">
        <v>361694</v>
      </c>
      <c r="G55" s="50">
        <v>10657</v>
      </c>
      <c r="H55" s="51">
        <v>9338</v>
      </c>
      <c r="I55" s="51">
        <v>0</v>
      </c>
      <c r="J55" s="65">
        <v>683</v>
      </c>
      <c r="K55" s="69">
        <v>382372</v>
      </c>
    </row>
    <row r="56" spans="1:11" ht="20.149999999999999" customHeight="1" x14ac:dyDescent="0.6">
      <c r="A56" s="8">
        <v>53</v>
      </c>
      <c r="B56" s="9" t="s">
        <v>64</v>
      </c>
      <c r="C56" s="361" t="s">
        <v>54</v>
      </c>
      <c r="D56" s="53">
        <v>337392</v>
      </c>
      <c r="E56" s="54">
        <v>1977</v>
      </c>
      <c r="F56" s="55">
        <v>339369</v>
      </c>
      <c r="G56" s="53">
        <v>30088</v>
      </c>
      <c r="H56" s="54">
        <v>4892</v>
      </c>
      <c r="I56" s="54">
        <v>4303</v>
      </c>
      <c r="J56" s="66">
        <v>16188</v>
      </c>
      <c r="K56" s="70">
        <v>394840</v>
      </c>
    </row>
    <row r="57" spans="1:11" ht="20.149999999999999" customHeight="1" x14ac:dyDescent="0.6">
      <c r="A57" s="10">
        <v>54</v>
      </c>
      <c r="B57" s="11" t="s">
        <v>63</v>
      </c>
      <c r="C57" s="373" t="s">
        <v>54</v>
      </c>
      <c r="D57" s="50">
        <v>377233</v>
      </c>
      <c r="E57" s="51">
        <v>0</v>
      </c>
      <c r="F57" s="52">
        <v>377233</v>
      </c>
      <c r="G57" s="50">
        <v>0</v>
      </c>
      <c r="H57" s="51">
        <v>20450</v>
      </c>
      <c r="I57" s="51">
        <v>0</v>
      </c>
      <c r="J57" s="65">
        <v>0</v>
      </c>
      <c r="K57" s="69">
        <v>397683</v>
      </c>
    </row>
    <row r="58" spans="1:11" ht="20.149999999999999" customHeight="1" x14ac:dyDescent="0.6">
      <c r="A58" s="8">
        <v>55</v>
      </c>
      <c r="B58" s="9" t="s">
        <v>95</v>
      </c>
      <c r="C58" s="361" t="s">
        <v>54</v>
      </c>
      <c r="D58" s="53">
        <v>366000</v>
      </c>
      <c r="E58" s="54">
        <v>9788</v>
      </c>
      <c r="F58" s="55">
        <v>375788</v>
      </c>
      <c r="G58" s="53">
        <v>15860</v>
      </c>
      <c r="H58" s="54">
        <v>6560</v>
      </c>
      <c r="I58" s="54">
        <v>0</v>
      </c>
      <c r="J58" s="66">
        <v>2056</v>
      </c>
      <c r="K58" s="70">
        <v>400264</v>
      </c>
    </row>
    <row r="59" spans="1:11" ht="20.149999999999999" customHeight="1" x14ac:dyDescent="0.6">
      <c r="A59" s="10">
        <v>56</v>
      </c>
      <c r="B59" s="11" t="s">
        <v>124</v>
      </c>
      <c r="C59" s="373" t="s">
        <v>54</v>
      </c>
      <c r="D59" s="50">
        <v>343309</v>
      </c>
      <c r="E59" s="51">
        <v>5420</v>
      </c>
      <c r="F59" s="52">
        <v>348729</v>
      </c>
      <c r="G59" s="50">
        <v>22238</v>
      </c>
      <c r="H59" s="51">
        <v>6051</v>
      </c>
      <c r="I59" s="51">
        <v>9295</v>
      </c>
      <c r="J59" s="65">
        <v>14120</v>
      </c>
      <c r="K59" s="69">
        <v>400433</v>
      </c>
    </row>
    <row r="60" spans="1:11" ht="20.149999999999999" customHeight="1" x14ac:dyDescent="0.6">
      <c r="A60" s="8">
        <v>57</v>
      </c>
      <c r="B60" s="9" t="s">
        <v>53</v>
      </c>
      <c r="C60" s="361" t="s">
        <v>54</v>
      </c>
      <c r="D60" s="53">
        <v>362056</v>
      </c>
      <c r="E60" s="54">
        <v>12877</v>
      </c>
      <c r="F60" s="55">
        <v>374933</v>
      </c>
      <c r="G60" s="53">
        <v>12000</v>
      </c>
      <c r="H60" s="54">
        <v>17120</v>
      </c>
      <c r="I60" s="54">
        <v>0</v>
      </c>
      <c r="J60" s="66">
        <v>916</v>
      </c>
      <c r="K60" s="70">
        <v>404969</v>
      </c>
    </row>
    <row r="61" spans="1:11" ht="20.149999999999999" customHeight="1" x14ac:dyDescent="0.6">
      <c r="A61" s="10">
        <v>58</v>
      </c>
      <c r="B61" s="11" t="s">
        <v>132</v>
      </c>
      <c r="C61" s="373" t="s">
        <v>54</v>
      </c>
      <c r="D61" s="50">
        <v>345792</v>
      </c>
      <c r="E61" s="51">
        <v>15208</v>
      </c>
      <c r="F61" s="52">
        <v>361000</v>
      </c>
      <c r="G61" s="50">
        <v>42636</v>
      </c>
      <c r="H61" s="51">
        <v>1500</v>
      </c>
      <c r="I61" s="51">
        <v>7784</v>
      </c>
      <c r="J61" s="65">
        <v>2752</v>
      </c>
      <c r="K61" s="69">
        <v>415672</v>
      </c>
    </row>
    <row r="62" spans="1:11" ht="20.149999999999999" customHeight="1" x14ac:dyDescent="0.6">
      <c r="A62" s="8">
        <v>59</v>
      </c>
      <c r="B62" s="9" t="s">
        <v>145</v>
      </c>
      <c r="C62" s="361" t="s">
        <v>54</v>
      </c>
      <c r="D62" s="53">
        <v>347016</v>
      </c>
      <c r="E62" s="54">
        <v>4788</v>
      </c>
      <c r="F62" s="55">
        <v>351804</v>
      </c>
      <c r="G62" s="53">
        <v>46084</v>
      </c>
      <c r="H62" s="54">
        <v>6413</v>
      </c>
      <c r="I62" s="54">
        <v>0</v>
      </c>
      <c r="J62" s="66">
        <v>14113</v>
      </c>
      <c r="K62" s="70">
        <v>418414</v>
      </c>
    </row>
    <row r="63" spans="1:11" ht="20.149999999999999" customHeight="1" x14ac:dyDescent="0.6">
      <c r="A63" s="10">
        <v>60</v>
      </c>
      <c r="B63" s="11" t="s">
        <v>217</v>
      </c>
      <c r="C63" s="373" t="s">
        <v>54</v>
      </c>
      <c r="D63" s="50">
        <v>372555</v>
      </c>
      <c r="E63" s="51">
        <v>17285</v>
      </c>
      <c r="F63" s="52">
        <v>389840</v>
      </c>
      <c r="G63" s="50">
        <v>18545</v>
      </c>
      <c r="H63" s="51">
        <v>3200</v>
      </c>
      <c r="I63" s="51">
        <v>0</v>
      </c>
      <c r="J63" s="65">
        <v>11868</v>
      </c>
      <c r="K63" s="69">
        <v>423453</v>
      </c>
    </row>
    <row r="64" spans="1:11" ht="20.149999999999999" customHeight="1" x14ac:dyDescent="0.6">
      <c r="A64" s="8">
        <v>61</v>
      </c>
      <c r="B64" s="9" t="s">
        <v>114</v>
      </c>
      <c r="C64" s="361" t="s">
        <v>54</v>
      </c>
      <c r="D64" s="53">
        <v>373520</v>
      </c>
      <c r="E64" s="54">
        <v>13265</v>
      </c>
      <c r="F64" s="55">
        <v>386785</v>
      </c>
      <c r="G64" s="53">
        <v>19768</v>
      </c>
      <c r="H64" s="54">
        <v>3900</v>
      </c>
      <c r="I64" s="54">
        <v>3455</v>
      </c>
      <c r="J64" s="66">
        <v>24700</v>
      </c>
      <c r="K64" s="70">
        <v>438608</v>
      </c>
    </row>
    <row r="65" spans="1:12" ht="20.149999999999999" customHeight="1" x14ac:dyDescent="0.6">
      <c r="A65" s="10">
        <v>62</v>
      </c>
      <c r="B65" s="11" t="s">
        <v>55</v>
      </c>
      <c r="C65" s="373" t="s">
        <v>54</v>
      </c>
      <c r="D65" s="50">
        <v>354448</v>
      </c>
      <c r="E65" s="51">
        <v>2960</v>
      </c>
      <c r="F65" s="52">
        <v>357408</v>
      </c>
      <c r="G65" s="50">
        <v>10796</v>
      </c>
      <c r="H65" s="51">
        <v>4170</v>
      </c>
      <c r="I65" s="51">
        <v>52927</v>
      </c>
      <c r="J65" s="65">
        <v>14731</v>
      </c>
      <c r="K65" s="69">
        <v>440032</v>
      </c>
    </row>
    <row r="66" spans="1:12" ht="20.149999999999999" customHeight="1" x14ac:dyDescent="0.6">
      <c r="A66" s="8">
        <v>63</v>
      </c>
      <c r="B66" s="9" t="s">
        <v>115</v>
      </c>
      <c r="C66" s="361" t="s">
        <v>54</v>
      </c>
      <c r="D66" s="53">
        <v>395568</v>
      </c>
      <c r="E66" s="54">
        <v>943</v>
      </c>
      <c r="F66" s="55">
        <v>396511</v>
      </c>
      <c r="G66" s="53">
        <v>26760</v>
      </c>
      <c r="H66" s="54">
        <v>0</v>
      </c>
      <c r="I66" s="54">
        <v>0</v>
      </c>
      <c r="J66" s="66">
        <v>19961</v>
      </c>
      <c r="K66" s="70">
        <v>443232</v>
      </c>
    </row>
    <row r="67" spans="1:12" ht="20.149999999999999" customHeight="1" x14ac:dyDescent="0.6">
      <c r="A67" s="10">
        <v>64</v>
      </c>
      <c r="B67" s="11" t="s">
        <v>96</v>
      </c>
      <c r="C67" s="373" t="s">
        <v>54</v>
      </c>
      <c r="D67" s="50">
        <v>364224</v>
      </c>
      <c r="E67" s="51">
        <v>22376</v>
      </c>
      <c r="F67" s="52">
        <v>386600</v>
      </c>
      <c r="G67" s="50">
        <v>11164</v>
      </c>
      <c r="H67" s="51">
        <v>9500</v>
      </c>
      <c r="I67" s="51">
        <v>8552</v>
      </c>
      <c r="J67" s="65">
        <v>29690</v>
      </c>
      <c r="K67" s="69">
        <v>445506</v>
      </c>
    </row>
    <row r="68" spans="1:12" ht="20.149999999999999" customHeight="1" x14ac:dyDescent="0.6">
      <c r="A68" s="8">
        <v>65</v>
      </c>
      <c r="B68" s="9" t="s">
        <v>80</v>
      </c>
      <c r="C68" s="361" t="s">
        <v>54</v>
      </c>
      <c r="D68" s="53">
        <v>363432</v>
      </c>
      <c r="E68" s="54">
        <v>2960</v>
      </c>
      <c r="F68" s="55">
        <v>366392</v>
      </c>
      <c r="G68" s="53">
        <v>10796</v>
      </c>
      <c r="H68" s="54">
        <v>6024</v>
      </c>
      <c r="I68" s="54">
        <v>52947</v>
      </c>
      <c r="J68" s="66">
        <v>14010</v>
      </c>
      <c r="K68" s="70">
        <v>450169</v>
      </c>
    </row>
    <row r="69" spans="1:12" ht="20.149999999999999" customHeight="1" thickBot="1" x14ac:dyDescent="0.75">
      <c r="A69" s="523">
        <v>66</v>
      </c>
      <c r="B69" s="524" t="s">
        <v>62</v>
      </c>
      <c r="C69" s="525" t="s">
        <v>54</v>
      </c>
      <c r="D69" s="526">
        <v>417043</v>
      </c>
      <c r="E69" s="527">
        <v>1599</v>
      </c>
      <c r="F69" s="528">
        <v>418642</v>
      </c>
      <c r="G69" s="526">
        <v>33060</v>
      </c>
      <c r="H69" s="527">
        <v>0</v>
      </c>
      <c r="I69" s="527">
        <v>1629</v>
      </c>
      <c r="J69" s="529">
        <v>15608</v>
      </c>
      <c r="K69" s="530">
        <v>468939</v>
      </c>
      <c r="L69" s="74"/>
    </row>
    <row r="70" spans="1:12" ht="20.149999999999999" customHeight="1" thickTop="1" x14ac:dyDescent="0.6">
      <c r="A70" s="672" t="s">
        <v>251</v>
      </c>
      <c r="B70" s="673"/>
      <c r="C70" s="370"/>
      <c r="D70" s="308"/>
      <c r="E70" s="259"/>
      <c r="F70" s="309"/>
      <c r="G70" s="308"/>
      <c r="H70" s="259"/>
      <c r="I70" s="259"/>
      <c r="J70" s="318"/>
      <c r="K70" s="319"/>
    </row>
    <row r="71" spans="1:12" ht="20.149999999999999" customHeight="1" x14ac:dyDescent="0.6">
      <c r="A71" s="432"/>
      <c r="B71" s="432" t="s">
        <v>158</v>
      </c>
      <c r="C71" s="370"/>
      <c r="D71" s="444">
        <v>39</v>
      </c>
      <c r="E71" s="445">
        <v>37</v>
      </c>
      <c r="F71" s="446">
        <v>39</v>
      </c>
      <c r="G71" s="444">
        <v>33</v>
      </c>
      <c r="H71" s="445">
        <v>32</v>
      </c>
      <c r="I71" s="445">
        <v>22</v>
      </c>
      <c r="J71" s="447">
        <v>28</v>
      </c>
      <c r="K71" s="448">
        <v>39</v>
      </c>
    </row>
    <row r="72" spans="1:12" ht="20.149999999999999" customHeight="1" x14ac:dyDescent="0.6">
      <c r="A72" s="432"/>
      <c r="B72" s="433" t="s">
        <v>159</v>
      </c>
      <c r="C72" s="370"/>
      <c r="D72" s="444">
        <v>163114.82</v>
      </c>
      <c r="E72" s="445">
        <v>18526.27</v>
      </c>
      <c r="F72" s="446">
        <v>180691.03</v>
      </c>
      <c r="G72" s="444">
        <v>25331.61</v>
      </c>
      <c r="H72" s="445">
        <v>8856.0300000000007</v>
      </c>
      <c r="I72" s="445">
        <v>6676.18</v>
      </c>
      <c r="J72" s="447">
        <v>11651.43</v>
      </c>
      <c r="K72" s="448">
        <v>221523.13</v>
      </c>
    </row>
    <row r="73" spans="1:12" ht="20.149999999999999" customHeight="1" x14ac:dyDescent="0.6">
      <c r="A73" s="274"/>
      <c r="B73" s="434" t="s">
        <v>160</v>
      </c>
      <c r="C73" s="370"/>
      <c r="D73" s="444">
        <v>42403.5</v>
      </c>
      <c r="E73" s="445">
        <v>16209.89</v>
      </c>
      <c r="F73" s="446">
        <v>43823.43</v>
      </c>
      <c r="G73" s="444">
        <v>9715.33</v>
      </c>
      <c r="H73" s="445">
        <v>7910.84</v>
      </c>
      <c r="I73" s="445">
        <v>9981.7900000000009</v>
      </c>
      <c r="J73" s="447">
        <v>8420.89</v>
      </c>
      <c r="K73" s="448">
        <v>47755.54</v>
      </c>
    </row>
    <row r="74" spans="1:12" ht="20.149999999999999" customHeight="1" x14ac:dyDescent="0.6">
      <c r="A74" s="674" t="s">
        <v>252</v>
      </c>
      <c r="B74" s="675"/>
      <c r="C74" s="435"/>
      <c r="D74" s="436"/>
      <c r="E74" s="437"/>
      <c r="F74" s="438"/>
      <c r="G74" s="436"/>
      <c r="H74" s="437"/>
      <c r="I74" s="437"/>
      <c r="J74" s="439"/>
      <c r="K74" s="440"/>
    </row>
    <row r="75" spans="1:12" ht="20.149999999999999" customHeight="1" x14ac:dyDescent="0.6">
      <c r="A75" s="287"/>
      <c r="B75" s="441" t="s">
        <v>158</v>
      </c>
      <c r="C75" s="435"/>
      <c r="D75" s="449">
        <v>27</v>
      </c>
      <c r="E75" s="450">
        <v>25</v>
      </c>
      <c r="F75" s="451">
        <v>27</v>
      </c>
      <c r="G75" s="449">
        <v>24</v>
      </c>
      <c r="H75" s="450">
        <v>21</v>
      </c>
      <c r="I75" s="452">
        <v>16</v>
      </c>
      <c r="J75" s="453">
        <v>22</v>
      </c>
      <c r="K75" s="454">
        <v>27</v>
      </c>
    </row>
    <row r="76" spans="1:12" ht="20.149999999999999" customHeight="1" x14ac:dyDescent="0.6">
      <c r="A76" s="287"/>
      <c r="B76" s="441" t="s">
        <v>159</v>
      </c>
      <c r="C76" s="435"/>
      <c r="D76" s="449">
        <v>319591.96000000002</v>
      </c>
      <c r="E76" s="450">
        <v>12534.72</v>
      </c>
      <c r="F76" s="451">
        <v>331198.19</v>
      </c>
      <c r="G76" s="449">
        <v>24196.880000000001</v>
      </c>
      <c r="H76" s="450">
        <v>8220.6200000000008</v>
      </c>
      <c r="I76" s="452">
        <v>17181.060000000001</v>
      </c>
      <c r="J76" s="453">
        <v>11699.27</v>
      </c>
      <c r="K76" s="454">
        <v>378814.44</v>
      </c>
    </row>
    <row r="77" spans="1:12" ht="20.149999999999999" customHeight="1" x14ac:dyDescent="0.6">
      <c r="A77" s="442"/>
      <c r="B77" s="443" t="s">
        <v>160</v>
      </c>
      <c r="C77" s="435"/>
      <c r="D77" s="449">
        <v>60146.74</v>
      </c>
      <c r="E77" s="450">
        <v>14867.91</v>
      </c>
      <c r="F77" s="451">
        <v>60879.1</v>
      </c>
      <c r="G77" s="449">
        <v>11461.03</v>
      </c>
      <c r="H77" s="450">
        <v>6480.72</v>
      </c>
      <c r="I77" s="449">
        <v>23255.85</v>
      </c>
      <c r="J77" s="453">
        <v>8325.2099999999991</v>
      </c>
      <c r="K77" s="454">
        <v>60117.599999999999</v>
      </c>
    </row>
    <row r="78" spans="1:12" ht="24.9" customHeight="1" x14ac:dyDescent="0.6">
      <c r="A78" s="676" t="s">
        <v>253</v>
      </c>
      <c r="B78" s="677"/>
      <c r="C78" s="64"/>
      <c r="D78" s="56"/>
      <c r="E78" s="57"/>
      <c r="F78" s="58"/>
      <c r="G78" s="56"/>
      <c r="H78" s="57"/>
      <c r="I78" s="57"/>
      <c r="J78" s="67"/>
      <c r="K78" s="71"/>
    </row>
    <row r="79" spans="1:12" ht="24.9" customHeight="1" x14ac:dyDescent="0.6">
      <c r="A79" s="12"/>
      <c r="B79" s="13" t="s">
        <v>158</v>
      </c>
      <c r="C79" s="64"/>
      <c r="D79" s="56">
        <v>66</v>
      </c>
      <c r="E79" s="57">
        <v>62</v>
      </c>
      <c r="F79" s="58">
        <v>66</v>
      </c>
      <c r="G79" s="56">
        <v>57</v>
      </c>
      <c r="H79" s="57">
        <v>53</v>
      </c>
      <c r="I79" s="57">
        <v>38</v>
      </c>
      <c r="J79" s="67">
        <v>50</v>
      </c>
      <c r="K79" s="71">
        <v>66</v>
      </c>
    </row>
    <row r="80" spans="1:12" ht="24.9" customHeight="1" x14ac:dyDescent="0.6">
      <c r="A80" s="12"/>
      <c r="B80" s="13" t="s">
        <v>159</v>
      </c>
      <c r="C80" s="64"/>
      <c r="D80" s="56">
        <v>227128</v>
      </c>
      <c r="E80" s="57">
        <v>16110</v>
      </c>
      <c r="F80" s="58">
        <v>242262</v>
      </c>
      <c r="G80" s="56">
        <v>24854</v>
      </c>
      <c r="H80" s="57">
        <v>8604</v>
      </c>
      <c r="I80" s="57">
        <v>11099</v>
      </c>
      <c r="J80" s="67">
        <v>11672</v>
      </c>
      <c r="K80" s="71">
        <v>285870</v>
      </c>
    </row>
    <row r="81" spans="1:18" ht="24.9" customHeight="1" x14ac:dyDescent="0.6">
      <c r="A81" s="12"/>
      <c r="B81" s="13" t="s">
        <v>160</v>
      </c>
      <c r="C81" s="64"/>
      <c r="D81" s="56">
        <v>92240</v>
      </c>
      <c r="E81" s="57">
        <v>15837</v>
      </c>
      <c r="F81" s="58">
        <v>90363</v>
      </c>
      <c r="G81" s="56">
        <v>10402</v>
      </c>
      <c r="H81" s="57">
        <v>7318</v>
      </c>
      <c r="I81" s="57">
        <v>17419</v>
      </c>
      <c r="J81" s="67">
        <v>8293</v>
      </c>
      <c r="K81" s="71">
        <v>94083</v>
      </c>
    </row>
    <row r="82" spans="1:18" ht="34.5" customHeight="1" x14ac:dyDescent="0.6">
      <c r="A82" s="681" t="s">
        <v>191</v>
      </c>
      <c r="B82" s="681"/>
      <c r="C82" s="681"/>
      <c r="D82" s="141"/>
      <c r="E82" s="141"/>
      <c r="F82" s="141"/>
      <c r="G82" s="141"/>
      <c r="H82" s="141"/>
      <c r="I82" s="141"/>
      <c r="J82" s="141"/>
      <c r="K82" s="141"/>
    </row>
    <row r="83" spans="1:18" ht="49.5" customHeight="1" x14ac:dyDescent="0.65">
      <c r="A83" s="654" t="s">
        <v>501</v>
      </c>
      <c r="B83" s="654"/>
      <c r="C83" s="654"/>
      <c r="D83" s="4"/>
      <c r="E83" s="4"/>
      <c r="F83" s="4"/>
      <c r="G83" s="4"/>
      <c r="H83" s="4"/>
      <c r="I83" s="4"/>
      <c r="J83" s="4"/>
      <c r="K83" s="4"/>
    </row>
    <row r="84" spans="1:18" ht="29.25" customHeight="1" x14ac:dyDescent="0.65">
      <c r="A84" s="654" t="s">
        <v>502</v>
      </c>
      <c r="B84" s="654"/>
      <c r="C84" s="654"/>
      <c r="D84" s="4"/>
      <c r="E84" s="4"/>
      <c r="F84" s="4"/>
      <c r="G84" s="4"/>
      <c r="H84" s="4"/>
      <c r="I84" s="4"/>
      <c r="J84" s="4"/>
      <c r="K84" s="4"/>
    </row>
    <row r="85" spans="1:18" ht="17.25" customHeight="1" x14ac:dyDescent="0.65">
      <c r="A85" s="14" t="s">
        <v>470</v>
      </c>
      <c r="B85" s="3"/>
      <c r="C85" s="4"/>
      <c r="D85" s="4"/>
      <c r="E85" s="4"/>
      <c r="F85" s="4"/>
      <c r="G85" s="4"/>
      <c r="H85" s="4"/>
      <c r="I85" s="4"/>
      <c r="J85" s="4"/>
      <c r="K85" s="4"/>
    </row>
    <row r="87" spans="1:18" x14ac:dyDescent="0.6">
      <c r="E87" s="589"/>
      <c r="F87" s="587"/>
      <c r="G87" s="587"/>
      <c r="H87" s="587"/>
      <c r="I87" s="587"/>
      <c r="J87" s="587"/>
      <c r="K87" s="587"/>
      <c r="L87" s="587"/>
      <c r="M87" s="587"/>
      <c r="N87" s="587"/>
    </row>
    <row r="88" spans="1:18" x14ac:dyDescent="0.6">
      <c r="E88" s="560"/>
      <c r="F88" s="587"/>
      <c r="G88" s="587"/>
      <c r="H88" s="587"/>
      <c r="I88" s="587"/>
      <c r="J88" s="587"/>
      <c r="K88" s="587"/>
      <c r="L88" s="587"/>
      <c r="M88" s="587"/>
      <c r="N88" s="587"/>
    </row>
    <row r="89" spans="1:18" x14ac:dyDescent="0.6">
      <c r="E89" s="588"/>
      <c r="F89" s="587"/>
      <c r="G89" s="587"/>
      <c r="H89" s="587"/>
      <c r="I89" s="587"/>
      <c r="J89" s="587"/>
      <c r="K89" s="587"/>
      <c r="L89" s="587"/>
      <c r="M89" s="587"/>
      <c r="N89" s="587"/>
      <c r="O89" s="587"/>
      <c r="P89" s="587"/>
      <c r="Q89" s="587"/>
      <c r="R89" s="587"/>
    </row>
    <row r="90" spans="1:18" x14ac:dyDescent="0.6">
      <c r="E90" s="559"/>
      <c r="F90" s="559"/>
      <c r="G90" s="559"/>
      <c r="H90" s="559"/>
      <c r="I90" s="559"/>
      <c r="J90" s="559"/>
      <c r="K90" s="559"/>
      <c r="L90" s="559"/>
      <c r="M90" s="559"/>
      <c r="N90" s="559"/>
      <c r="O90" s="587"/>
      <c r="P90" s="587"/>
      <c r="Q90" s="587"/>
      <c r="R90" s="587"/>
    </row>
    <row r="91" spans="1:18" x14ac:dyDescent="0.6">
      <c r="E91" s="559"/>
      <c r="F91" s="560"/>
      <c r="G91" s="560"/>
      <c r="H91" s="560"/>
      <c r="I91" s="560"/>
      <c r="J91" s="560"/>
      <c r="K91" s="560"/>
      <c r="L91" s="560"/>
      <c r="M91" s="560"/>
      <c r="N91" s="560"/>
      <c r="O91" s="559"/>
      <c r="P91" s="559"/>
      <c r="Q91" s="559"/>
      <c r="R91" s="559"/>
    </row>
    <row r="92" spans="1:18" x14ac:dyDescent="0.6">
      <c r="O92" s="560"/>
      <c r="P92" s="560"/>
      <c r="Q92" s="560"/>
      <c r="R92" s="560"/>
    </row>
    <row r="93" spans="1:18" x14ac:dyDescent="0.6">
      <c r="O93" s="587"/>
      <c r="P93" s="587"/>
      <c r="Q93" s="587"/>
      <c r="R93" s="587"/>
    </row>
    <row r="94" spans="1:18" x14ac:dyDescent="0.6">
      <c r="O94" s="587"/>
      <c r="P94" s="587"/>
      <c r="Q94" s="587"/>
      <c r="R94" s="587"/>
    </row>
    <row r="95" spans="1:18" x14ac:dyDescent="0.6">
      <c r="O95" s="587"/>
      <c r="P95" s="587"/>
      <c r="Q95" s="587"/>
      <c r="R95" s="587"/>
    </row>
    <row r="96" spans="1:18" x14ac:dyDescent="0.6">
      <c r="O96" s="587"/>
      <c r="P96" s="587"/>
      <c r="Q96" s="587"/>
      <c r="R96" s="587"/>
    </row>
    <row r="97" spans="15:18" x14ac:dyDescent="0.6">
      <c r="O97" s="587"/>
      <c r="P97" s="587"/>
      <c r="Q97" s="587"/>
      <c r="R97" s="587"/>
    </row>
    <row r="98" spans="15:18" x14ac:dyDescent="0.6">
      <c r="O98" s="587"/>
      <c r="P98" s="587"/>
      <c r="Q98" s="587"/>
      <c r="R98" s="587"/>
    </row>
    <row r="99" spans="15:18" x14ac:dyDescent="0.6">
      <c r="O99" s="559"/>
      <c r="P99" s="559"/>
      <c r="Q99" s="559"/>
      <c r="R99" s="559"/>
    </row>
    <row r="100" spans="15:18" x14ac:dyDescent="0.6">
      <c r="O100" s="560"/>
      <c r="P100" s="560"/>
      <c r="Q100" s="560"/>
      <c r="R100" s="560"/>
    </row>
  </sheetData>
  <autoFilter ref="A3:K85" xr:uid="{00000000-0009-0000-0000-00000B000000}"/>
  <mergeCells count="8">
    <mergeCell ref="A84:C84"/>
    <mergeCell ref="A1:C1"/>
    <mergeCell ref="A82:C82"/>
    <mergeCell ref="A83:C83"/>
    <mergeCell ref="A2:B2"/>
    <mergeCell ref="A70:B70"/>
    <mergeCell ref="A74:B74"/>
    <mergeCell ref="A78:B78"/>
  </mergeCells>
  <hyperlinks>
    <hyperlink ref="A2:B2" location="TOC!A1" display="Return to Table of Contents" xr:uid="{00000000-0004-0000-0B00-000000000000}"/>
  </hyperlinks>
  <pageMargins left="0.25" right="0.25" top="0.75" bottom="0.75" header="0.3" footer="0.3"/>
  <pageSetup scale="60" orientation="portrait" horizontalDpi="1200" verticalDpi="1200" r:id="rId1"/>
  <headerFooter>
    <oddHeader>&amp;L2023-24 &amp;"Arial,Italic"Survey of Dental Education
&amp;"Arial,Regular"Report 2 - Tuition, Admission, and Attrition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20D20-95F3-4995-9B14-BC471576B7A0}">
  <sheetPr>
    <tabColor rgb="FF0070C0"/>
  </sheetPr>
  <dimension ref="A1:O89"/>
  <sheetViews>
    <sheetView zoomScaleNormal="100" workbookViewId="0">
      <pane xSplit="3" ySplit="3" topLeftCell="D4" activePane="bottomRight" state="frozen"/>
      <selection activeCell="A2" sqref="A2:C2"/>
      <selection pane="topRight" activeCell="A2" sqref="A2:C2"/>
      <selection pane="bottomLeft" activeCell="A2" sqref="A2:C2"/>
      <selection pane="bottomRight" sqref="A1:C1"/>
    </sheetView>
  </sheetViews>
  <sheetFormatPr defaultColWidth="9.08984375" defaultRowHeight="13" x14ac:dyDescent="0.6"/>
  <cols>
    <col min="1" max="1" width="11.31640625" style="1" bestFit="1" customWidth="1"/>
    <col min="2" max="2" width="46.86328125" style="1" customWidth="1"/>
    <col min="3" max="3" width="20.453125" style="1" customWidth="1"/>
    <col min="4" max="11" width="14.31640625" style="1" customWidth="1"/>
    <col min="12" max="16384" width="9.08984375" style="1"/>
  </cols>
  <sheetData>
    <row r="1" spans="1:11" ht="38.25" customHeight="1" x14ac:dyDescent="0.65">
      <c r="A1" s="664" t="s">
        <v>504</v>
      </c>
      <c r="B1" s="664"/>
      <c r="C1" s="664"/>
      <c r="D1" s="4"/>
      <c r="E1" s="4"/>
      <c r="F1" s="409"/>
      <c r="G1" s="4"/>
      <c r="H1" s="4"/>
      <c r="I1" s="4"/>
      <c r="J1" s="4"/>
      <c r="K1" s="4"/>
    </row>
    <row r="2" spans="1:11" ht="14.25" x14ac:dyDescent="0.65">
      <c r="A2" s="650" t="s">
        <v>8</v>
      </c>
      <c r="B2" s="650"/>
      <c r="C2" s="4"/>
      <c r="D2" s="4"/>
      <c r="E2" s="4"/>
      <c r="F2" s="4"/>
      <c r="G2" s="4"/>
      <c r="H2" s="4"/>
      <c r="I2" s="4"/>
      <c r="J2" s="4"/>
      <c r="K2" s="4"/>
    </row>
    <row r="3" spans="1:11" ht="38.25" customHeight="1" x14ac:dyDescent="0.7">
      <c r="A3" s="5" t="s">
        <v>242</v>
      </c>
      <c r="B3" s="7" t="s">
        <v>45</v>
      </c>
      <c r="C3" s="471" t="s">
        <v>243</v>
      </c>
      <c r="D3" s="48" t="s">
        <v>267</v>
      </c>
      <c r="E3" s="46" t="s">
        <v>235</v>
      </c>
      <c r="F3" s="49" t="s">
        <v>245</v>
      </c>
      <c r="G3" s="48" t="s">
        <v>246</v>
      </c>
      <c r="H3" s="46" t="s">
        <v>237</v>
      </c>
      <c r="I3" s="46" t="s">
        <v>247</v>
      </c>
      <c r="J3" s="49" t="s">
        <v>239</v>
      </c>
      <c r="K3" s="48" t="s">
        <v>266</v>
      </c>
    </row>
    <row r="4" spans="1:11" ht="20.149999999999999" customHeight="1" x14ac:dyDescent="0.6">
      <c r="A4" s="8">
        <v>1</v>
      </c>
      <c r="B4" s="9" t="s">
        <v>121</v>
      </c>
      <c r="C4" s="361" t="s">
        <v>51</v>
      </c>
      <c r="D4" s="15">
        <v>115294</v>
      </c>
      <c r="E4" s="36">
        <v>19188</v>
      </c>
      <c r="F4" s="16">
        <v>134482</v>
      </c>
      <c r="G4" s="15">
        <v>14525</v>
      </c>
      <c r="H4" s="36">
        <v>3685</v>
      </c>
      <c r="I4" s="36">
        <v>4100</v>
      </c>
      <c r="J4" s="32">
        <v>1170</v>
      </c>
      <c r="K4" s="68">
        <v>157962</v>
      </c>
    </row>
    <row r="5" spans="1:11" ht="20.149999999999999" customHeight="1" x14ac:dyDescent="0.6">
      <c r="A5" s="10">
        <v>2</v>
      </c>
      <c r="B5" s="11" t="s">
        <v>102</v>
      </c>
      <c r="C5" s="373" t="s">
        <v>51</v>
      </c>
      <c r="D5" s="50">
        <v>138400</v>
      </c>
      <c r="E5" s="51">
        <v>5854</v>
      </c>
      <c r="F5" s="52">
        <v>144254</v>
      </c>
      <c r="G5" s="50">
        <v>0</v>
      </c>
      <c r="H5" s="51">
        <v>9304</v>
      </c>
      <c r="I5" s="51">
        <v>0</v>
      </c>
      <c r="J5" s="65">
        <v>13936</v>
      </c>
      <c r="K5" s="69">
        <v>167494</v>
      </c>
    </row>
    <row r="6" spans="1:11" ht="20.149999999999999" customHeight="1" x14ac:dyDescent="0.6">
      <c r="A6" s="8">
        <v>3</v>
      </c>
      <c r="B6" s="9" t="s">
        <v>156</v>
      </c>
      <c r="C6" s="361" t="s">
        <v>51</v>
      </c>
      <c r="D6" s="53">
        <v>136000</v>
      </c>
      <c r="E6" s="54">
        <v>14000</v>
      </c>
      <c r="F6" s="55">
        <v>150000</v>
      </c>
      <c r="G6" s="53">
        <v>20763</v>
      </c>
      <c r="H6" s="54">
        <v>4971</v>
      </c>
      <c r="I6" s="54">
        <v>0</v>
      </c>
      <c r="J6" s="66">
        <v>5944</v>
      </c>
      <c r="K6" s="70">
        <v>181678</v>
      </c>
    </row>
    <row r="7" spans="1:11" ht="20.149999999999999" customHeight="1" x14ac:dyDescent="0.6">
      <c r="A7" s="10">
        <v>4</v>
      </c>
      <c r="B7" s="11" t="s">
        <v>143</v>
      </c>
      <c r="C7" s="373" t="s">
        <v>51</v>
      </c>
      <c r="D7" s="50">
        <v>139800</v>
      </c>
      <c r="E7" s="51">
        <v>17324</v>
      </c>
      <c r="F7" s="52">
        <v>157124</v>
      </c>
      <c r="G7" s="50">
        <v>21825</v>
      </c>
      <c r="H7" s="51">
        <v>8480</v>
      </c>
      <c r="I7" s="51">
        <v>3657</v>
      </c>
      <c r="J7" s="65">
        <v>900</v>
      </c>
      <c r="K7" s="69">
        <v>191986</v>
      </c>
    </row>
    <row r="8" spans="1:11" ht="20.149999999999999" customHeight="1" x14ac:dyDescent="0.6">
      <c r="A8" s="8">
        <v>5</v>
      </c>
      <c r="B8" s="9" t="s">
        <v>141</v>
      </c>
      <c r="C8" s="361" t="s">
        <v>51</v>
      </c>
      <c r="D8" s="53">
        <v>157536</v>
      </c>
      <c r="E8" s="54">
        <v>7423</v>
      </c>
      <c r="F8" s="55">
        <v>164959</v>
      </c>
      <c r="G8" s="53">
        <v>27758</v>
      </c>
      <c r="H8" s="54">
        <v>11404</v>
      </c>
      <c r="I8" s="54">
        <v>190</v>
      </c>
      <c r="J8" s="66">
        <v>600</v>
      </c>
      <c r="K8" s="70">
        <v>204911</v>
      </c>
    </row>
    <row r="9" spans="1:11" ht="20.149999999999999" customHeight="1" x14ac:dyDescent="0.6">
      <c r="A9" s="10">
        <v>6</v>
      </c>
      <c r="B9" s="11" t="s">
        <v>78</v>
      </c>
      <c r="C9" s="373" t="s">
        <v>51</v>
      </c>
      <c r="D9" s="50">
        <v>146735</v>
      </c>
      <c r="E9" s="51">
        <v>33667</v>
      </c>
      <c r="F9" s="52">
        <v>180402</v>
      </c>
      <c r="G9" s="50">
        <v>25530</v>
      </c>
      <c r="H9" s="51">
        <v>0</v>
      </c>
      <c r="I9" s="51">
        <v>55</v>
      </c>
      <c r="J9" s="65">
        <v>9600</v>
      </c>
      <c r="K9" s="69">
        <v>215587</v>
      </c>
    </row>
    <row r="10" spans="1:11" ht="20.149999999999999" customHeight="1" x14ac:dyDescent="0.6">
      <c r="A10" s="8">
        <v>7</v>
      </c>
      <c r="B10" s="9" t="s">
        <v>70</v>
      </c>
      <c r="C10" s="361" t="s">
        <v>54</v>
      </c>
      <c r="D10" s="53">
        <v>184000</v>
      </c>
      <c r="E10" s="54">
        <v>1864</v>
      </c>
      <c r="F10" s="55">
        <v>185864</v>
      </c>
      <c r="G10" s="53">
        <v>41084</v>
      </c>
      <c r="H10" s="54">
        <v>8089</v>
      </c>
      <c r="I10" s="54">
        <v>1433</v>
      </c>
      <c r="J10" s="66">
        <v>8000</v>
      </c>
      <c r="K10" s="70">
        <v>244470</v>
      </c>
    </row>
    <row r="11" spans="1:11" ht="20.149999999999999" customHeight="1" x14ac:dyDescent="0.6">
      <c r="A11" s="10">
        <v>8</v>
      </c>
      <c r="B11" s="11" t="s">
        <v>142</v>
      </c>
      <c r="C11" s="373" t="s">
        <v>51</v>
      </c>
      <c r="D11" s="50">
        <v>218136</v>
      </c>
      <c r="E11" s="51">
        <v>16379</v>
      </c>
      <c r="F11" s="52">
        <v>234515</v>
      </c>
      <c r="G11" s="50">
        <v>20733</v>
      </c>
      <c r="H11" s="51">
        <v>3654</v>
      </c>
      <c r="I11" s="51">
        <v>0</v>
      </c>
      <c r="J11" s="65">
        <v>13752</v>
      </c>
      <c r="K11" s="69">
        <v>272654</v>
      </c>
    </row>
    <row r="12" spans="1:11" ht="20.149999999999999" customHeight="1" x14ac:dyDescent="0.6">
      <c r="A12" s="8">
        <v>9</v>
      </c>
      <c r="B12" s="9" t="s">
        <v>138</v>
      </c>
      <c r="C12" s="361" t="s">
        <v>54</v>
      </c>
      <c r="D12" s="53">
        <v>234218</v>
      </c>
      <c r="E12" s="54">
        <v>1825</v>
      </c>
      <c r="F12" s="55">
        <v>236043</v>
      </c>
      <c r="G12" s="53">
        <v>29463</v>
      </c>
      <c r="H12" s="54">
        <v>0</v>
      </c>
      <c r="I12" s="54">
        <v>21515</v>
      </c>
      <c r="J12" s="66">
        <v>420</v>
      </c>
      <c r="K12" s="70">
        <v>287441</v>
      </c>
    </row>
    <row r="13" spans="1:11" ht="20.149999999999999" customHeight="1" x14ac:dyDescent="0.6">
      <c r="A13" s="10">
        <v>10</v>
      </c>
      <c r="B13" s="11" t="s">
        <v>74</v>
      </c>
      <c r="C13" s="373" t="s">
        <v>54</v>
      </c>
      <c r="D13" s="50">
        <v>233730</v>
      </c>
      <c r="E13" s="51">
        <v>3300</v>
      </c>
      <c r="F13" s="52">
        <v>237030</v>
      </c>
      <c r="G13" s="50">
        <v>23166</v>
      </c>
      <c r="H13" s="51">
        <v>4534</v>
      </c>
      <c r="I13" s="51">
        <v>3320</v>
      </c>
      <c r="J13" s="65">
        <v>21256</v>
      </c>
      <c r="K13" s="69">
        <v>289306</v>
      </c>
    </row>
    <row r="14" spans="1:11" ht="20.149999999999999" customHeight="1" x14ac:dyDescent="0.6">
      <c r="A14" s="8">
        <v>11</v>
      </c>
      <c r="B14" s="9" t="s">
        <v>154</v>
      </c>
      <c r="C14" s="361" t="s">
        <v>54</v>
      </c>
      <c r="D14" s="53">
        <v>268400</v>
      </c>
      <c r="E14" s="54">
        <v>0</v>
      </c>
      <c r="F14" s="55">
        <v>268400</v>
      </c>
      <c r="G14" s="53">
        <v>20550</v>
      </c>
      <c r="H14" s="54">
        <v>4630</v>
      </c>
      <c r="I14" s="54">
        <v>0</v>
      </c>
      <c r="J14" s="66">
        <v>0</v>
      </c>
      <c r="K14" s="70">
        <v>293580</v>
      </c>
    </row>
    <row r="15" spans="1:11" ht="20.149999999999999" customHeight="1" x14ac:dyDescent="0.6">
      <c r="A15" s="10">
        <v>12</v>
      </c>
      <c r="B15" s="11" t="s">
        <v>76</v>
      </c>
      <c r="C15" s="373" t="s">
        <v>51</v>
      </c>
      <c r="D15" s="50">
        <v>259112</v>
      </c>
      <c r="E15" s="51">
        <v>5696</v>
      </c>
      <c r="F15" s="52">
        <v>264808</v>
      </c>
      <c r="G15" s="50">
        <v>26088</v>
      </c>
      <c r="H15" s="51">
        <v>0</v>
      </c>
      <c r="I15" s="51">
        <v>4060</v>
      </c>
      <c r="J15" s="65">
        <v>1680</v>
      </c>
      <c r="K15" s="69">
        <v>296636</v>
      </c>
    </row>
    <row r="16" spans="1:11" ht="20.149999999999999" customHeight="1" x14ac:dyDescent="0.6">
      <c r="A16" s="8">
        <v>13</v>
      </c>
      <c r="B16" s="9" t="s">
        <v>66</v>
      </c>
      <c r="C16" s="361" t="s">
        <v>51</v>
      </c>
      <c r="D16" s="53">
        <v>271548</v>
      </c>
      <c r="E16" s="54">
        <v>1864</v>
      </c>
      <c r="F16" s="55">
        <v>273412</v>
      </c>
      <c r="G16" s="53">
        <v>19140</v>
      </c>
      <c r="H16" s="54">
        <v>4800</v>
      </c>
      <c r="I16" s="54">
        <v>0</v>
      </c>
      <c r="J16" s="66">
        <v>16800</v>
      </c>
      <c r="K16" s="70">
        <v>314152</v>
      </c>
    </row>
    <row r="17" spans="1:11" ht="20.149999999999999" customHeight="1" x14ac:dyDescent="0.6">
      <c r="A17" s="10">
        <v>14</v>
      </c>
      <c r="B17" s="11" t="s">
        <v>89</v>
      </c>
      <c r="C17" s="373" t="s">
        <v>51</v>
      </c>
      <c r="D17" s="50">
        <v>228584</v>
      </c>
      <c r="E17" s="51">
        <v>26892</v>
      </c>
      <c r="F17" s="52">
        <v>255476</v>
      </c>
      <c r="G17" s="50">
        <v>25520</v>
      </c>
      <c r="H17" s="51">
        <v>8311</v>
      </c>
      <c r="I17" s="51">
        <v>2004</v>
      </c>
      <c r="J17" s="65">
        <v>26280</v>
      </c>
      <c r="K17" s="69">
        <v>317591</v>
      </c>
    </row>
    <row r="18" spans="1:11" ht="20.149999999999999" customHeight="1" x14ac:dyDescent="0.6">
      <c r="A18" s="8">
        <v>15</v>
      </c>
      <c r="B18" s="9" t="s">
        <v>99</v>
      </c>
      <c r="C18" s="361" t="s">
        <v>51</v>
      </c>
      <c r="D18" s="53">
        <v>287484</v>
      </c>
      <c r="E18" s="54">
        <v>5209</v>
      </c>
      <c r="F18" s="55">
        <v>292693</v>
      </c>
      <c r="G18" s="53">
        <v>17960</v>
      </c>
      <c r="H18" s="54">
        <v>13581</v>
      </c>
      <c r="I18" s="54">
        <v>0</v>
      </c>
      <c r="J18" s="66">
        <v>0</v>
      </c>
      <c r="K18" s="70">
        <v>324234</v>
      </c>
    </row>
    <row r="19" spans="1:11" ht="20.149999999999999" customHeight="1" x14ac:dyDescent="0.6">
      <c r="A19" s="10">
        <v>16</v>
      </c>
      <c r="B19" s="11" t="s">
        <v>50</v>
      </c>
      <c r="C19" s="373" t="s">
        <v>51</v>
      </c>
      <c r="D19" s="50">
        <v>297448</v>
      </c>
      <c r="E19" s="51">
        <v>18448</v>
      </c>
      <c r="F19" s="52">
        <v>315896</v>
      </c>
      <c r="G19" s="50">
        <v>0</v>
      </c>
      <c r="H19" s="51">
        <v>15</v>
      </c>
      <c r="I19" s="51">
        <v>0</v>
      </c>
      <c r="J19" s="65">
        <v>13384</v>
      </c>
      <c r="K19" s="69">
        <v>329295</v>
      </c>
    </row>
    <row r="20" spans="1:11" ht="20.149999999999999" customHeight="1" x14ac:dyDescent="0.6">
      <c r="A20" s="8">
        <v>17</v>
      </c>
      <c r="B20" s="9" t="s">
        <v>116</v>
      </c>
      <c r="C20" s="361" t="s">
        <v>51</v>
      </c>
      <c r="D20" s="53">
        <v>259400</v>
      </c>
      <c r="E20" s="54">
        <v>10532</v>
      </c>
      <c r="F20" s="55">
        <v>269932</v>
      </c>
      <c r="G20" s="53">
        <v>13882</v>
      </c>
      <c r="H20" s="54">
        <v>2000</v>
      </c>
      <c r="I20" s="54">
        <v>44760</v>
      </c>
      <c r="J20" s="66">
        <v>0</v>
      </c>
      <c r="K20" s="70">
        <v>330574</v>
      </c>
    </row>
    <row r="21" spans="1:11" ht="20.149999999999999" customHeight="1" x14ac:dyDescent="0.6">
      <c r="A21" s="10">
        <v>18</v>
      </c>
      <c r="B21" s="11" t="s">
        <v>60</v>
      </c>
      <c r="C21" s="373" t="s">
        <v>51</v>
      </c>
      <c r="D21" s="50">
        <v>254657</v>
      </c>
      <c r="E21" s="51">
        <v>7692</v>
      </c>
      <c r="F21" s="52">
        <v>262349</v>
      </c>
      <c r="G21" s="50">
        <v>39740</v>
      </c>
      <c r="H21" s="51">
        <v>3269</v>
      </c>
      <c r="I21" s="51">
        <v>2372</v>
      </c>
      <c r="J21" s="65">
        <v>29440</v>
      </c>
      <c r="K21" s="69">
        <v>337170</v>
      </c>
    </row>
    <row r="22" spans="1:11" ht="20.149999999999999" customHeight="1" x14ac:dyDescent="0.6">
      <c r="A22" s="8">
        <v>19</v>
      </c>
      <c r="B22" s="9" t="s">
        <v>126</v>
      </c>
      <c r="C22" s="361" t="s">
        <v>51</v>
      </c>
      <c r="D22" s="53">
        <v>283580</v>
      </c>
      <c r="E22" s="54">
        <v>15570</v>
      </c>
      <c r="F22" s="55">
        <v>299150</v>
      </c>
      <c r="G22" s="53">
        <v>38464</v>
      </c>
      <c r="H22" s="54">
        <v>0</v>
      </c>
      <c r="I22" s="54">
        <v>0</v>
      </c>
      <c r="J22" s="66">
        <v>0</v>
      </c>
      <c r="K22" s="70">
        <v>337614</v>
      </c>
    </row>
    <row r="23" spans="1:11" ht="20.149999999999999" customHeight="1" x14ac:dyDescent="0.6">
      <c r="A23" s="10">
        <v>20</v>
      </c>
      <c r="B23" s="11" t="s">
        <v>72</v>
      </c>
      <c r="C23" s="373" t="s">
        <v>51</v>
      </c>
      <c r="D23" s="50">
        <v>272800</v>
      </c>
      <c r="E23" s="51">
        <v>0</v>
      </c>
      <c r="F23" s="52">
        <v>272800</v>
      </c>
      <c r="G23" s="50">
        <v>16616</v>
      </c>
      <c r="H23" s="51">
        <v>42572</v>
      </c>
      <c r="I23" s="51">
        <v>2938</v>
      </c>
      <c r="J23" s="65">
        <v>4488</v>
      </c>
      <c r="K23" s="69">
        <v>339414</v>
      </c>
    </row>
    <row r="24" spans="1:11" ht="20.149999999999999" customHeight="1" x14ac:dyDescent="0.6">
      <c r="A24" s="8">
        <v>21</v>
      </c>
      <c r="B24" s="9" t="s">
        <v>130</v>
      </c>
      <c r="C24" s="361" t="s">
        <v>131</v>
      </c>
      <c r="D24" s="53">
        <v>309232</v>
      </c>
      <c r="E24" s="54">
        <v>4916</v>
      </c>
      <c r="F24" s="55">
        <v>314148</v>
      </c>
      <c r="G24" s="53">
        <v>27799</v>
      </c>
      <c r="H24" s="54">
        <v>0</v>
      </c>
      <c r="I24" s="54">
        <v>0</v>
      </c>
      <c r="J24" s="66">
        <v>0</v>
      </c>
      <c r="K24" s="70">
        <v>341947</v>
      </c>
    </row>
    <row r="25" spans="1:11" ht="20.149999999999999" customHeight="1" x14ac:dyDescent="0.6">
      <c r="A25" s="10">
        <v>22</v>
      </c>
      <c r="B25" s="11" t="s">
        <v>61</v>
      </c>
      <c r="C25" s="373" t="s">
        <v>51</v>
      </c>
      <c r="D25" s="50">
        <v>266582</v>
      </c>
      <c r="E25" s="51">
        <v>0</v>
      </c>
      <c r="F25" s="52">
        <v>266582</v>
      </c>
      <c r="G25" s="50">
        <v>29029</v>
      </c>
      <c r="H25" s="51">
        <v>4500</v>
      </c>
      <c r="I25" s="51">
        <v>20330</v>
      </c>
      <c r="J25" s="65">
        <v>22284</v>
      </c>
      <c r="K25" s="69">
        <v>342725</v>
      </c>
    </row>
    <row r="26" spans="1:11" ht="20.149999999999999" customHeight="1" x14ac:dyDescent="0.6">
      <c r="A26" s="8">
        <v>23</v>
      </c>
      <c r="B26" s="9" t="s">
        <v>139</v>
      </c>
      <c r="C26" s="361" t="s">
        <v>51</v>
      </c>
      <c r="D26" s="53">
        <v>280744</v>
      </c>
      <c r="E26" s="54">
        <v>23868</v>
      </c>
      <c r="F26" s="55">
        <v>304612</v>
      </c>
      <c r="G26" s="53">
        <v>21593</v>
      </c>
      <c r="H26" s="54">
        <v>4695</v>
      </c>
      <c r="I26" s="54">
        <v>792</v>
      </c>
      <c r="J26" s="66">
        <v>13688</v>
      </c>
      <c r="K26" s="70">
        <v>345380</v>
      </c>
    </row>
    <row r="27" spans="1:11" ht="20.149999999999999" customHeight="1" x14ac:dyDescent="0.6">
      <c r="A27" s="10">
        <v>24</v>
      </c>
      <c r="B27" s="11" t="s">
        <v>87</v>
      </c>
      <c r="C27" s="373" t="s">
        <v>51</v>
      </c>
      <c r="D27" s="50">
        <v>315248</v>
      </c>
      <c r="E27" s="51">
        <v>784</v>
      </c>
      <c r="F27" s="52">
        <v>316032</v>
      </c>
      <c r="G27" s="50">
        <v>30000</v>
      </c>
      <c r="H27" s="51">
        <v>6017</v>
      </c>
      <c r="I27" s="51">
        <v>0</v>
      </c>
      <c r="J27" s="65">
        <v>420</v>
      </c>
      <c r="K27" s="69">
        <v>352469</v>
      </c>
    </row>
    <row r="28" spans="1:11" ht="20.149999999999999" customHeight="1" x14ac:dyDescent="0.6">
      <c r="A28" s="8">
        <v>25</v>
      </c>
      <c r="B28" s="9" t="s">
        <v>91</v>
      </c>
      <c r="C28" s="361" t="s">
        <v>54</v>
      </c>
      <c r="D28" s="53">
        <v>292280</v>
      </c>
      <c r="E28" s="54">
        <v>43560</v>
      </c>
      <c r="F28" s="55">
        <v>335840</v>
      </c>
      <c r="G28" s="53">
        <v>0</v>
      </c>
      <c r="H28" s="54">
        <v>0</v>
      </c>
      <c r="I28" s="54">
        <v>3520</v>
      </c>
      <c r="J28" s="66">
        <v>16696</v>
      </c>
      <c r="K28" s="70">
        <v>356056</v>
      </c>
    </row>
    <row r="29" spans="1:11" ht="20.149999999999999" customHeight="1" x14ac:dyDescent="0.6">
      <c r="A29" s="10">
        <v>26</v>
      </c>
      <c r="B29" s="11" t="s">
        <v>117</v>
      </c>
      <c r="C29" s="373" t="s">
        <v>54</v>
      </c>
      <c r="D29" s="50">
        <v>295585</v>
      </c>
      <c r="E29" s="51">
        <v>52345</v>
      </c>
      <c r="F29" s="52">
        <v>347930</v>
      </c>
      <c r="G29" s="50">
        <v>0</v>
      </c>
      <c r="H29" s="51">
        <v>8355</v>
      </c>
      <c r="I29" s="51">
        <v>0</v>
      </c>
      <c r="J29" s="65">
        <v>0</v>
      </c>
      <c r="K29" s="69">
        <v>356285</v>
      </c>
    </row>
    <row r="30" spans="1:11" ht="20.149999999999999" customHeight="1" x14ac:dyDescent="0.6">
      <c r="A30" s="8">
        <v>27</v>
      </c>
      <c r="B30" s="9" t="s">
        <v>120</v>
      </c>
      <c r="C30" s="361" t="s">
        <v>51</v>
      </c>
      <c r="D30" s="53">
        <v>291400</v>
      </c>
      <c r="E30" s="54">
        <v>32000</v>
      </c>
      <c r="F30" s="55">
        <v>323400</v>
      </c>
      <c r="G30" s="53">
        <v>0</v>
      </c>
      <c r="H30" s="54">
        <v>6000</v>
      </c>
      <c r="I30" s="54">
        <v>16300</v>
      </c>
      <c r="J30" s="66">
        <v>11200</v>
      </c>
      <c r="K30" s="70">
        <v>356900</v>
      </c>
    </row>
    <row r="31" spans="1:11" ht="20.149999999999999" customHeight="1" x14ac:dyDescent="0.6">
      <c r="A31" s="10">
        <v>28</v>
      </c>
      <c r="B31" s="11" t="s">
        <v>118</v>
      </c>
      <c r="C31" s="373" t="s">
        <v>51</v>
      </c>
      <c r="D31" s="50">
        <v>259400</v>
      </c>
      <c r="E31" s="51">
        <v>54322</v>
      </c>
      <c r="F31" s="52">
        <v>313722</v>
      </c>
      <c r="G31" s="50">
        <v>23913</v>
      </c>
      <c r="H31" s="51">
        <v>8558</v>
      </c>
      <c r="I31" s="51">
        <v>0</v>
      </c>
      <c r="J31" s="65">
        <v>11612</v>
      </c>
      <c r="K31" s="69">
        <v>357805</v>
      </c>
    </row>
    <row r="32" spans="1:11" ht="20.149999999999999" customHeight="1" x14ac:dyDescent="0.6">
      <c r="A32" s="8">
        <v>29</v>
      </c>
      <c r="B32" s="9" t="s">
        <v>94</v>
      </c>
      <c r="C32" s="361" t="s">
        <v>54</v>
      </c>
      <c r="D32" s="53">
        <v>270440</v>
      </c>
      <c r="E32" s="54">
        <v>50579</v>
      </c>
      <c r="F32" s="55">
        <v>321019</v>
      </c>
      <c r="G32" s="53">
        <v>9691</v>
      </c>
      <c r="H32" s="54">
        <v>6790</v>
      </c>
      <c r="I32" s="54">
        <v>16320</v>
      </c>
      <c r="J32" s="66">
        <v>5216</v>
      </c>
      <c r="K32" s="70">
        <v>359036</v>
      </c>
    </row>
    <row r="33" spans="1:11" ht="20.149999999999999" customHeight="1" x14ac:dyDescent="0.6">
      <c r="A33" s="10">
        <v>30</v>
      </c>
      <c r="B33" s="11" t="s">
        <v>107</v>
      </c>
      <c r="C33" s="373" t="s">
        <v>54</v>
      </c>
      <c r="D33" s="50">
        <v>292888</v>
      </c>
      <c r="E33" s="51">
        <v>8000</v>
      </c>
      <c r="F33" s="52">
        <v>300888</v>
      </c>
      <c r="G33" s="50">
        <v>36892</v>
      </c>
      <c r="H33" s="51">
        <v>5017</v>
      </c>
      <c r="I33" s="51">
        <v>5189</v>
      </c>
      <c r="J33" s="65">
        <v>14120</v>
      </c>
      <c r="K33" s="69">
        <v>362106</v>
      </c>
    </row>
    <row r="34" spans="1:11" ht="20.149999999999999" customHeight="1" x14ac:dyDescent="0.6">
      <c r="A34" s="8">
        <v>31</v>
      </c>
      <c r="B34" s="9" t="s">
        <v>86</v>
      </c>
      <c r="C34" s="361" t="s">
        <v>51</v>
      </c>
      <c r="D34" s="53">
        <v>321436</v>
      </c>
      <c r="E34" s="54">
        <v>6088</v>
      </c>
      <c r="F34" s="55">
        <v>327524</v>
      </c>
      <c r="G34" s="53">
        <v>19090</v>
      </c>
      <c r="H34" s="54">
        <v>5200</v>
      </c>
      <c r="I34" s="54">
        <v>10812</v>
      </c>
      <c r="J34" s="66">
        <v>0</v>
      </c>
      <c r="K34" s="70">
        <v>362626</v>
      </c>
    </row>
    <row r="35" spans="1:11" ht="20.149999999999999" customHeight="1" x14ac:dyDescent="0.6">
      <c r="A35" s="10">
        <v>32</v>
      </c>
      <c r="B35" s="11" t="s">
        <v>98</v>
      </c>
      <c r="C35" s="373" t="s">
        <v>54</v>
      </c>
      <c r="D35" s="50">
        <v>327880</v>
      </c>
      <c r="E35" s="51">
        <v>4543</v>
      </c>
      <c r="F35" s="52">
        <v>332423</v>
      </c>
      <c r="G35" s="50">
        <v>30522</v>
      </c>
      <c r="H35" s="51">
        <v>0</v>
      </c>
      <c r="I35" s="51">
        <v>0</v>
      </c>
      <c r="J35" s="65">
        <v>1200</v>
      </c>
      <c r="K35" s="69">
        <v>364145</v>
      </c>
    </row>
    <row r="36" spans="1:11" ht="20.149999999999999" customHeight="1" x14ac:dyDescent="0.6">
      <c r="A36" s="8">
        <v>33</v>
      </c>
      <c r="B36" s="9" t="s">
        <v>84</v>
      </c>
      <c r="C36" s="361" t="s">
        <v>51</v>
      </c>
      <c r="D36" s="53">
        <v>320708</v>
      </c>
      <c r="E36" s="54">
        <v>6925</v>
      </c>
      <c r="F36" s="55">
        <v>327633</v>
      </c>
      <c r="G36" s="53">
        <v>28400</v>
      </c>
      <c r="H36" s="54">
        <v>4890</v>
      </c>
      <c r="I36" s="54">
        <v>5556</v>
      </c>
      <c r="J36" s="66">
        <v>0</v>
      </c>
      <c r="K36" s="70">
        <v>366479</v>
      </c>
    </row>
    <row r="37" spans="1:11" ht="20.149999999999999" customHeight="1" x14ac:dyDescent="0.6">
      <c r="A37" s="10">
        <v>34</v>
      </c>
      <c r="B37" s="11" t="s">
        <v>73</v>
      </c>
      <c r="C37" s="373" t="s">
        <v>54</v>
      </c>
      <c r="D37" s="50">
        <v>309848</v>
      </c>
      <c r="E37" s="51">
        <v>7780</v>
      </c>
      <c r="F37" s="52">
        <v>317628</v>
      </c>
      <c r="G37" s="50">
        <v>12500</v>
      </c>
      <c r="H37" s="51">
        <v>29100</v>
      </c>
      <c r="I37" s="51">
        <v>4100</v>
      </c>
      <c r="J37" s="65">
        <v>9080</v>
      </c>
      <c r="K37" s="69">
        <v>372408</v>
      </c>
    </row>
    <row r="38" spans="1:11" ht="20.149999999999999" customHeight="1" x14ac:dyDescent="0.6">
      <c r="A38" s="8">
        <v>35</v>
      </c>
      <c r="B38" s="9" t="s">
        <v>146</v>
      </c>
      <c r="C38" s="361" t="s">
        <v>51</v>
      </c>
      <c r="D38" s="53">
        <v>338600</v>
      </c>
      <c r="E38" s="54">
        <v>7096</v>
      </c>
      <c r="F38" s="55">
        <v>345696</v>
      </c>
      <c r="G38" s="53">
        <v>30900</v>
      </c>
      <c r="H38" s="54">
        <v>0</v>
      </c>
      <c r="I38" s="54">
        <v>0</v>
      </c>
      <c r="J38" s="66">
        <v>0</v>
      </c>
      <c r="K38" s="70">
        <v>376596</v>
      </c>
    </row>
    <row r="39" spans="1:11" ht="20.149999999999999" customHeight="1" x14ac:dyDescent="0.6">
      <c r="A39" s="10">
        <v>36</v>
      </c>
      <c r="B39" s="11" t="s">
        <v>110</v>
      </c>
      <c r="C39" s="373" t="s">
        <v>51</v>
      </c>
      <c r="D39" s="50">
        <v>302627</v>
      </c>
      <c r="E39" s="51">
        <v>63739</v>
      </c>
      <c r="F39" s="52">
        <v>366366</v>
      </c>
      <c r="G39" s="50">
        <v>0</v>
      </c>
      <c r="H39" s="51">
        <v>0</v>
      </c>
      <c r="I39" s="51">
        <v>0</v>
      </c>
      <c r="J39" s="65">
        <v>12100</v>
      </c>
      <c r="K39" s="69">
        <v>378466</v>
      </c>
    </row>
    <row r="40" spans="1:11" ht="20.149999999999999" customHeight="1" x14ac:dyDescent="0.6">
      <c r="A40" s="8">
        <v>37</v>
      </c>
      <c r="B40" s="9" t="s">
        <v>105</v>
      </c>
      <c r="C40" s="361" t="s">
        <v>54</v>
      </c>
      <c r="D40" s="53">
        <v>345864</v>
      </c>
      <c r="E40" s="54">
        <v>15830</v>
      </c>
      <c r="F40" s="55">
        <v>361694</v>
      </c>
      <c r="G40" s="53">
        <v>10657</v>
      </c>
      <c r="H40" s="54">
        <v>9338</v>
      </c>
      <c r="I40" s="54">
        <v>0</v>
      </c>
      <c r="J40" s="66">
        <v>683</v>
      </c>
      <c r="K40" s="70">
        <v>382372</v>
      </c>
    </row>
    <row r="41" spans="1:11" ht="20.149999999999999" customHeight="1" x14ac:dyDescent="0.6">
      <c r="A41" s="10">
        <v>38</v>
      </c>
      <c r="B41" s="11" t="s">
        <v>128</v>
      </c>
      <c r="C41" s="373" t="s">
        <v>51</v>
      </c>
      <c r="D41" s="50">
        <v>306774</v>
      </c>
      <c r="E41" s="51">
        <v>9584</v>
      </c>
      <c r="F41" s="52">
        <v>316358</v>
      </c>
      <c r="G41" s="50">
        <v>36429</v>
      </c>
      <c r="H41" s="51">
        <v>0</v>
      </c>
      <c r="I41" s="51">
        <v>5740</v>
      </c>
      <c r="J41" s="65">
        <v>27482</v>
      </c>
      <c r="K41" s="69">
        <v>386009</v>
      </c>
    </row>
    <row r="42" spans="1:11" ht="20.149999999999999" customHeight="1" x14ac:dyDescent="0.6">
      <c r="A42" s="8">
        <v>39</v>
      </c>
      <c r="B42" s="9" t="s">
        <v>108</v>
      </c>
      <c r="C42" s="361" t="s">
        <v>51</v>
      </c>
      <c r="D42" s="53">
        <v>330030</v>
      </c>
      <c r="E42" s="54">
        <v>41165</v>
      </c>
      <c r="F42" s="55">
        <v>371195</v>
      </c>
      <c r="G42" s="53">
        <v>0</v>
      </c>
      <c r="H42" s="54">
        <v>0</v>
      </c>
      <c r="I42" s="54">
        <v>0</v>
      </c>
      <c r="J42" s="66">
        <v>15140</v>
      </c>
      <c r="K42" s="70">
        <v>386335</v>
      </c>
    </row>
    <row r="43" spans="1:11" ht="20.149999999999999" customHeight="1" x14ac:dyDescent="0.6">
      <c r="A43" s="10">
        <v>40</v>
      </c>
      <c r="B43" s="11" t="s">
        <v>68</v>
      </c>
      <c r="C43" s="373" t="s">
        <v>51</v>
      </c>
      <c r="D43" s="50">
        <v>333408</v>
      </c>
      <c r="E43" s="51">
        <v>13534</v>
      </c>
      <c r="F43" s="52">
        <v>346942</v>
      </c>
      <c r="G43" s="50">
        <v>12891</v>
      </c>
      <c r="H43" s="51">
        <v>5430</v>
      </c>
      <c r="I43" s="51">
        <v>9915</v>
      </c>
      <c r="J43" s="65">
        <v>11784</v>
      </c>
      <c r="K43" s="69">
        <v>386962</v>
      </c>
    </row>
    <row r="44" spans="1:11" ht="20.149999999999999" customHeight="1" x14ac:dyDescent="0.6">
      <c r="A44" s="8">
        <v>41</v>
      </c>
      <c r="B44" s="9" t="s">
        <v>64</v>
      </c>
      <c r="C44" s="361" t="s">
        <v>54</v>
      </c>
      <c r="D44" s="53">
        <v>337392</v>
      </c>
      <c r="E44" s="54">
        <v>1977</v>
      </c>
      <c r="F44" s="55">
        <v>339369</v>
      </c>
      <c r="G44" s="53">
        <v>30088</v>
      </c>
      <c r="H44" s="54">
        <v>4892</v>
      </c>
      <c r="I44" s="54">
        <v>4303</v>
      </c>
      <c r="J44" s="66">
        <v>16188</v>
      </c>
      <c r="K44" s="70">
        <v>394840</v>
      </c>
    </row>
    <row r="45" spans="1:11" ht="20.149999999999999" customHeight="1" x14ac:dyDescent="0.6">
      <c r="A45" s="10">
        <v>42</v>
      </c>
      <c r="B45" s="11" t="s">
        <v>152</v>
      </c>
      <c r="C45" s="373" t="s">
        <v>51</v>
      </c>
      <c r="D45" s="50">
        <v>328086</v>
      </c>
      <c r="E45" s="51">
        <v>7524</v>
      </c>
      <c r="F45" s="52">
        <v>335610</v>
      </c>
      <c r="G45" s="50">
        <v>41301</v>
      </c>
      <c r="H45" s="51">
        <v>14177</v>
      </c>
      <c r="I45" s="51">
        <v>4827</v>
      </c>
      <c r="J45" s="65">
        <v>0</v>
      </c>
      <c r="K45" s="69">
        <v>395915</v>
      </c>
    </row>
    <row r="46" spans="1:11" ht="20.149999999999999" customHeight="1" x14ac:dyDescent="0.6">
      <c r="A46" s="8">
        <v>43</v>
      </c>
      <c r="B46" s="9" t="s">
        <v>133</v>
      </c>
      <c r="C46" s="361" t="s">
        <v>131</v>
      </c>
      <c r="D46" s="53">
        <v>265248</v>
      </c>
      <c r="E46" s="54">
        <v>7380</v>
      </c>
      <c r="F46" s="55">
        <v>272628</v>
      </c>
      <c r="G46" s="53">
        <v>38606</v>
      </c>
      <c r="H46" s="54">
        <v>7000</v>
      </c>
      <c r="I46" s="54">
        <v>78608</v>
      </c>
      <c r="J46" s="66">
        <v>0</v>
      </c>
      <c r="K46" s="70">
        <v>396842</v>
      </c>
    </row>
    <row r="47" spans="1:11" ht="20.149999999999999" customHeight="1" x14ac:dyDescent="0.6">
      <c r="A47" s="10">
        <v>44</v>
      </c>
      <c r="B47" s="11" t="s">
        <v>135</v>
      </c>
      <c r="C47" s="373" t="s">
        <v>51</v>
      </c>
      <c r="D47" s="50">
        <v>309870</v>
      </c>
      <c r="E47" s="51">
        <v>59310</v>
      </c>
      <c r="F47" s="52">
        <v>369180</v>
      </c>
      <c r="G47" s="50">
        <v>19008</v>
      </c>
      <c r="H47" s="51">
        <v>9037</v>
      </c>
      <c r="I47" s="51">
        <v>0</v>
      </c>
      <c r="J47" s="65">
        <v>0</v>
      </c>
      <c r="K47" s="69">
        <v>397225</v>
      </c>
    </row>
    <row r="48" spans="1:11" ht="20.149999999999999" customHeight="1" x14ac:dyDescent="0.6">
      <c r="A48" s="8">
        <v>45</v>
      </c>
      <c r="B48" s="9" t="s">
        <v>63</v>
      </c>
      <c r="C48" s="361" t="s">
        <v>54</v>
      </c>
      <c r="D48" s="53">
        <v>377233</v>
      </c>
      <c r="E48" s="54">
        <v>0</v>
      </c>
      <c r="F48" s="55">
        <v>377233</v>
      </c>
      <c r="G48" s="53">
        <v>0</v>
      </c>
      <c r="H48" s="54">
        <v>20450</v>
      </c>
      <c r="I48" s="54">
        <v>0</v>
      </c>
      <c r="J48" s="66">
        <v>0</v>
      </c>
      <c r="K48" s="70">
        <v>397683</v>
      </c>
    </row>
    <row r="49" spans="1:11" ht="20.149999999999999" customHeight="1" x14ac:dyDescent="0.6">
      <c r="A49" s="10">
        <v>46</v>
      </c>
      <c r="B49" s="11" t="s">
        <v>95</v>
      </c>
      <c r="C49" s="373" t="s">
        <v>54</v>
      </c>
      <c r="D49" s="50">
        <v>366000</v>
      </c>
      <c r="E49" s="51">
        <v>9788</v>
      </c>
      <c r="F49" s="52">
        <v>375788</v>
      </c>
      <c r="G49" s="50">
        <v>15860</v>
      </c>
      <c r="H49" s="51">
        <v>6560</v>
      </c>
      <c r="I49" s="51">
        <v>0</v>
      </c>
      <c r="J49" s="65">
        <v>2056</v>
      </c>
      <c r="K49" s="69">
        <v>400264</v>
      </c>
    </row>
    <row r="50" spans="1:11" ht="20.149999999999999" customHeight="1" x14ac:dyDescent="0.6">
      <c r="A50" s="8">
        <v>47</v>
      </c>
      <c r="B50" s="9" t="s">
        <v>124</v>
      </c>
      <c r="C50" s="361" t="s">
        <v>54</v>
      </c>
      <c r="D50" s="53">
        <v>343309</v>
      </c>
      <c r="E50" s="54">
        <v>5420</v>
      </c>
      <c r="F50" s="55">
        <v>348729</v>
      </c>
      <c r="G50" s="53">
        <v>22238</v>
      </c>
      <c r="H50" s="54">
        <v>6051</v>
      </c>
      <c r="I50" s="54">
        <v>9295</v>
      </c>
      <c r="J50" s="66">
        <v>14120</v>
      </c>
      <c r="K50" s="70">
        <v>400433</v>
      </c>
    </row>
    <row r="51" spans="1:11" ht="20.149999999999999" customHeight="1" x14ac:dyDescent="0.6">
      <c r="A51" s="10">
        <v>48</v>
      </c>
      <c r="B51" s="11" t="s">
        <v>53</v>
      </c>
      <c r="C51" s="373" t="s">
        <v>54</v>
      </c>
      <c r="D51" s="50">
        <v>362056</v>
      </c>
      <c r="E51" s="51">
        <v>12877</v>
      </c>
      <c r="F51" s="52">
        <v>374933</v>
      </c>
      <c r="G51" s="50">
        <v>12000</v>
      </c>
      <c r="H51" s="51">
        <v>17120</v>
      </c>
      <c r="I51" s="51">
        <v>0</v>
      </c>
      <c r="J51" s="65">
        <v>916</v>
      </c>
      <c r="K51" s="69">
        <v>404969</v>
      </c>
    </row>
    <row r="52" spans="1:11" ht="20.149999999999999" customHeight="1" x14ac:dyDescent="0.6">
      <c r="A52" s="8">
        <v>49</v>
      </c>
      <c r="B52" s="9" t="s">
        <v>148</v>
      </c>
      <c r="C52" s="361" t="s">
        <v>51</v>
      </c>
      <c r="D52" s="53">
        <v>318696</v>
      </c>
      <c r="E52" s="54">
        <v>40056</v>
      </c>
      <c r="F52" s="55">
        <v>358752</v>
      </c>
      <c r="G52" s="53">
        <v>27500</v>
      </c>
      <c r="H52" s="54">
        <v>8762</v>
      </c>
      <c r="I52" s="54">
        <v>0</v>
      </c>
      <c r="J52" s="66">
        <v>10616</v>
      </c>
      <c r="K52" s="70">
        <v>405630</v>
      </c>
    </row>
    <row r="53" spans="1:11" ht="20.149999999999999" customHeight="1" x14ac:dyDescent="0.6">
      <c r="A53" s="10">
        <v>50</v>
      </c>
      <c r="B53" s="11" t="s">
        <v>132</v>
      </c>
      <c r="C53" s="373" t="s">
        <v>54</v>
      </c>
      <c r="D53" s="50">
        <v>345792</v>
      </c>
      <c r="E53" s="51">
        <v>15208</v>
      </c>
      <c r="F53" s="52">
        <v>361000</v>
      </c>
      <c r="G53" s="50">
        <v>42636</v>
      </c>
      <c r="H53" s="51">
        <v>1500</v>
      </c>
      <c r="I53" s="51">
        <v>7784</v>
      </c>
      <c r="J53" s="65">
        <v>2752</v>
      </c>
      <c r="K53" s="69">
        <v>415672</v>
      </c>
    </row>
    <row r="54" spans="1:11" ht="20.149999999999999" customHeight="1" x14ac:dyDescent="0.6">
      <c r="A54" s="8">
        <v>51</v>
      </c>
      <c r="B54" s="9" t="s">
        <v>150</v>
      </c>
      <c r="C54" s="361" t="s">
        <v>51</v>
      </c>
      <c r="D54" s="53">
        <v>379331</v>
      </c>
      <c r="E54" s="54">
        <v>25089</v>
      </c>
      <c r="F54" s="55">
        <v>404420</v>
      </c>
      <c r="G54" s="53">
        <v>0</v>
      </c>
      <c r="H54" s="54">
        <v>9360</v>
      </c>
      <c r="I54" s="54">
        <v>1648</v>
      </c>
      <c r="J54" s="66">
        <v>496</v>
      </c>
      <c r="K54" s="70">
        <v>415924</v>
      </c>
    </row>
    <row r="55" spans="1:11" ht="20.149999999999999" customHeight="1" x14ac:dyDescent="0.6">
      <c r="A55" s="10">
        <v>52</v>
      </c>
      <c r="B55" s="11" t="s">
        <v>145</v>
      </c>
      <c r="C55" s="373" t="s">
        <v>54</v>
      </c>
      <c r="D55" s="50">
        <v>347016</v>
      </c>
      <c r="E55" s="51">
        <v>4788</v>
      </c>
      <c r="F55" s="52">
        <v>351804</v>
      </c>
      <c r="G55" s="50">
        <v>46084</v>
      </c>
      <c r="H55" s="51">
        <v>6413</v>
      </c>
      <c r="I55" s="51">
        <v>0</v>
      </c>
      <c r="J55" s="65">
        <v>14113</v>
      </c>
      <c r="K55" s="69">
        <v>418414</v>
      </c>
    </row>
    <row r="56" spans="1:11" ht="20.149999999999999" customHeight="1" x14ac:dyDescent="0.6">
      <c r="A56" s="8">
        <v>53</v>
      </c>
      <c r="B56" s="9" t="s">
        <v>217</v>
      </c>
      <c r="C56" s="361" t="s">
        <v>54</v>
      </c>
      <c r="D56" s="53">
        <v>372555</v>
      </c>
      <c r="E56" s="54">
        <v>17285</v>
      </c>
      <c r="F56" s="55">
        <v>389840</v>
      </c>
      <c r="G56" s="53">
        <v>18545</v>
      </c>
      <c r="H56" s="54">
        <v>3200</v>
      </c>
      <c r="I56" s="54">
        <v>0</v>
      </c>
      <c r="J56" s="66">
        <v>11868</v>
      </c>
      <c r="K56" s="70">
        <v>423453</v>
      </c>
    </row>
    <row r="57" spans="1:11" ht="20.149999999999999" customHeight="1" x14ac:dyDescent="0.6">
      <c r="A57" s="10">
        <v>54</v>
      </c>
      <c r="B57" s="11" t="s">
        <v>112</v>
      </c>
      <c r="C57" s="373" t="s">
        <v>51</v>
      </c>
      <c r="D57" s="50">
        <v>387536</v>
      </c>
      <c r="E57" s="51">
        <v>1480</v>
      </c>
      <c r="F57" s="52">
        <v>389016</v>
      </c>
      <c r="G57" s="50">
        <v>27129</v>
      </c>
      <c r="H57" s="51">
        <v>5477</v>
      </c>
      <c r="I57" s="51">
        <v>0</v>
      </c>
      <c r="J57" s="65">
        <v>1880</v>
      </c>
      <c r="K57" s="69">
        <v>423502</v>
      </c>
    </row>
    <row r="58" spans="1:11" ht="20.149999999999999" customHeight="1" x14ac:dyDescent="0.6">
      <c r="A58" s="8">
        <v>55</v>
      </c>
      <c r="B58" s="9" t="s">
        <v>92</v>
      </c>
      <c r="C58" s="361" t="s">
        <v>51</v>
      </c>
      <c r="D58" s="53">
        <v>362140</v>
      </c>
      <c r="E58" s="54">
        <v>8088</v>
      </c>
      <c r="F58" s="55">
        <v>370228</v>
      </c>
      <c r="G58" s="53">
        <v>11461</v>
      </c>
      <c r="H58" s="54">
        <v>23218</v>
      </c>
      <c r="I58" s="54">
        <v>1896</v>
      </c>
      <c r="J58" s="66">
        <v>18440</v>
      </c>
      <c r="K58" s="70">
        <v>425243</v>
      </c>
    </row>
    <row r="59" spans="1:11" ht="20.149999999999999" customHeight="1" x14ac:dyDescent="0.6">
      <c r="A59" s="10">
        <v>56</v>
      </c>
      <c r="B59" s="11" t="s">
        <v>123</v>
      </c>
      <c r="C59" s="373" t="s">
        <v>51</v>
      </c>
      <c r="D59" s="50">
        <v>387164</v>
      </c>
      <c r="E59" s="51">
        <v>27401</v>
      </c>
      <c r="F59" s="52">
        <v>414565</v>
      </c>
      <c r="G59" s="50">
        <v>3663</v>
      </c>
      <c r="H59" s="51">
        <v>8889</v>
      </c>
      <c r="I59" s="51">
        <v>3972</v>
      </c>
      <c r="J59" s="65">
        <v>0</v>
      </c>
      <c r="K59" s="69">
        <v>431089</v>
      </c>
    </row>
    <row r="60" spans="1:11" ht="20.149999999999999" customHeight="1" x14ac:dyDescent="0.6">
      <c r="A60" s="8">
        <v>57</v>
      </c>
      <c r="B60" s="9" t="s">
        <v>114</v>
      </c>
      <c r="C60" s="361" t="s">
        <v>54</v>
      </c>
      <c r="D60" s="53">
        <v>373520</v>
      </c>
      <c r="E60" s="54">
        <v>13265</v>
      </c>
      <c r="F60" s="55">
        <v>386785</v>
      </c>
      <c r="G60" s="53">
        <v>19768</v>
      </c>
      <c r="H60" s="54">
        <v>3900</v>
      </c>
      <c r="I60" s="54">
        <v>3455</v>
      </c>
      <c r="J60" s="66">
        <v>24700</v>
      </c>
      <c r="K60" s="70">
        <v>438608</v>
      </c>
    </row>
    <row r="61" spans="1:11" ht="20.149999999999999" customHeight="1" x14ac:dyDescent="0.6">
      <c r="A61" s="10">
        <v>58</v>
      </c>
      <c r="B61" s="11" t="s">
        <v>55</v>
      </c>
      <c r="C61" s="373" t="s">
        <v>54</v>
      </c>
      <c r="D61" s="50">
        <v>354448</v>
      </c>
      <c r="E61" s="51">
        <v>2960</v>
      </c>
      <c r="F61" s="52">
        <v>357408</v>
      </c>
      <c r="G61" s="50">
        <v>10796</v>
      </c>
      <c r="H61" s="51">
        <v>4170</v>
      </c>
      <c r="I61" s="51">
        <v>52927</v>
      </c>
      <c r="J61" s="65">
        <v>14731</v>
      </c>
      <c r="K61" s="69">
        <v>440032</v>
      </c>
    </row>
    <row r="62" spans="1:11" ht="20.149999999999999" customHeight="1" x14ac:dyDescent="0.6">
      <c r="A62" s="8">
        <v>59</v>
      </c>
      <c r="B62" s="9" t="s">
        <v>101</v>
      </c>
      <c r="C62" s="361" t="s">
        <v>51</v>
      </c>
      <c r="D62" s="53">
        <v>385609</v>
      </c>
      <c r="E62" s="54">
        <v>9172</v>
      </c>
      <c r="F62" s="55">
        <v>394781</v>
      </c>
      <c r="G62" s="53">
        <v>22559</v>
      </c>
      <c r="H62" s="54">
        <v>9000</v>
      </c>
      <c r="I62" s="54">
        <v>0</v>
      </c>
      <c r="J62" s="66">
        <v>13872</v>
      </c>
      <c r="K62" s="70">
        <v>440212</v>
      </c>
    </row>
    <row r="63" spans="1:11" ht="20.149999999999999" customHeight="1" x14ac:dyDescent="0.6">
      <c r="A63" s="10">
        <v>60</v>
      </c>
      <c r="B63" s="11" t="s">
        <v>115</v>
      </c>
      <c r="C63" s="373" t="s">
        <v>54</v>
      </c>
      <c r="D63" s="50">
        <v>395568</v>
      </c>
      <c r="E63" s="51">
        <v>943</v>
      </c>
      <c r="F63" s="52">
        <v>396511</v>
      </c>
      <c r="G63" s="50">
        <v>26760</v>
      </c>
      <c r="H63" s="51">
        <v>0</v>
      </c>
      <c r="I63" s="51">
        <v>0</v>
      </c>
      <c r="J63" s="65">
        <v>19961</v>
      </c>
      <c r="K63" s="69">
        <v>443232</v>
      </c>
    </row>
    <row r="64" spans="1:11" ht="20.149999999999999" customHeight="1" x14ac:dyDescent="0.6">
      <c r="A64" s="8">
        <v>61</v>
      </c>
      <c r="B64" s="9" t="s">
        <v>96</v>
      </c>
      <c r="C64" s="361" t="s">
        <v>54</v>
      </c>
      <c r="D64" s="53">
        <v>364224</v>
      </c>
      <c r="E64" s="54">
        <v>22376</v>
      </c>
      <c r="F64" s="55">
        <v>386600</v>
      </c>
      <c r="G64" s="53">
        <v>11164</v>
      </c>
      <c r="H64" s="54">
        <v>9500</v>
      </c>
      <c r="I64" s="54">
        <v>8552</v>
      </c>
      <c r="J64" s="66">
        <v>29690</v>
      </c>
      <c r="K64" s="70">
        <v>445506</v>
      </c>
    </row>
    <row r="65" spans="1:11" ht="20.149999999999999" customHeight="1" x14ac:dyDescent="0.6">
      <c r="A65" s="10">
        <v>62</v>
      </c>
      <c r="B65" s="11" t="s">
        <v>80</v>
      </c>
      <c r="C65" s="373" t="s">
        <v>54</v>
      </c>
      <c r="D65" s="50">
        <v>363432</v>
      </c>
      <c r="E65" s="51">
        <v>2960</v>
      </c>
      <c r="F65" s="52">
        <v>366392</v>
      </c>
      <c r="G65" s="50">
        <v>10796</v>
      </c>
      <c r="H65" s="51">
        <v>6024</v>
      </c>
      <c r="I65" s="51">
        <v>52947</v>
      </c>
      <c r="J65" s="65">
        <v>14010</v>
      </c>
      <c r="K65" s="69">
        <v>450169</v>
      </c>
    </row>
    <row r="66" spans="1:11" ht="20.149999999999999" customHeight="1" x14ac:dyDescent="0.6">
      <c r="A66" s="8">
        <v>63</v>
      </c>
      <c r="B66" s="9" t="s">
        <v>82</v>
      </c>
      <c r="C66" s="361" t="s">
        <v>51</v>
      </c>
      <c r="D66" s="53">
        <v>388188</v>
      </c>
      <c r="E66" s="54">
        <v>6894</v>
      </c>
      <c r="F66" s="55">
        <v>395082</v>
      </c>
      <c r="G66" s="53">
        <v>37080</v>
      </c>
      <c r="H66" s="54">
        <v>4650</v>
      </c>
      <c r="I66" s="54">
        <v>452</v>
      </c>
      <c r="J66" s="66">
        <v>17252</v>
      </c>
      <c r="K66" s="70">
        <v>454516</v>
      </c>
    </row>
    <row r="67" spans="1:11" ht="20.149999999999999" customHeight="1" x14ac:dyDescent="0.6">
      <c r="A67" s="10">
        <v>64</v>
      </c>
      <c r="B67" s="11" t="s">
        <v>79</v>
      </c>
      <c r="C67" s="373" t="s">
        <v>51</v>
      </c>
      <c r="D67" s="50">
        <v>366938</v>
      </c>
      <c r="E67" s="51">
        <v>26719</v>
      </c>
      <c r="F67" s="52">
        <v>393657</v>
      </c>
      <c r="G67" s="50">
        <v>47113</v>
      </c>
      <c r="H67" s="51">
        <v>22000</v>
      </c>
      <c r="I67" s="51">
        <v>0</v>
      </c>
      <c r="J67" s="65">
        <v>0</v>
      </c>
      <c r="K67" s="69">
        <v>462770</v>
      </c>
    </row>
    <row r="68" spans="1:11" ht="20.149999999999999" customHeight="1" x14ac:dyDescent="0.6">
      <c r="A68" s="8">
        <v>65</v>
      </c>
      <c r="B68" s="9" t="s">
        <v>62</v>
      </c>
      <c r="C68" s="361" t="s">
        <v>54</v>
      </c>
      <c r="D68" s="53">
        <v>417043</v>
      </c>
      <c r="E68" s="54">
        <v>1599</v>
      </c>
      <c r="F68" s="55">
        <v>418642</v>
      </c>
      <c r="G68" s="53">
        <v>33060</v>
      </c>
      <c r="H68" s="54">
        <v>0</v>
      </c>
      <c r="I68" s="54">
        <v>1629</v>
      </c>
      <c r="J68" s="66">
        <v>15608</v>
      </c>
      <c r="K68" s="70">
        <v>468939</v>
      </c>
    </row>
    <row r="69" spans="1:11" ht="20.149999999999999" customHeight="1" thickBot="1" x14ac:dyDescent="0.75">
      <c r="A69" s="463">
        <v>66</v>
      </c>
      <c r="B69" s="464" t="s">
        <v>104</v>
      </c>
      <c r="C69" s="465" t="s">
        <v>51</v>
      </c>
      <c r="D69" s="466">
        <v>454076</v>
      </c>
      <c r="E69" s="467">
        <v>8896</v>
      </c>
      <c r="F69" s="468">
        <v>462972</v>
      </c>
      <c r="G69" s="466">
        <v>38340</v>
      </c>
      <c r="H69" s="467">
        <v>7487</v>
      </c>
      <c r="I69" s="467">
        <v>500</v>
      </c>
      <c r="J69" s="469">
        <v>0</v>
      </c>
      <c r="K69" s="470">
        <v>509299</v>
      </c>
    </row>
    <row r="70" spans="1:11" ht="20.149999999999999" customHeight="1" thickTop="1" x14ac:dyDescent="0.6">
      <c r="A70" s="672" t="s">
        <v>251</v>
      </c>
      <c r="B70" s="673"/>
      <c r="C70" s="370"/>
      <c r="D70" s="308"/>
      <c r="E70" s="259"/>
      <c r="F70" s="309"/>
      <c r="G70" s="308"/>
      <c r="H70" s="259"/>
      <c r="I70" s="259"/>
      <c r="J70" s="318"/>
      <c r="K70" s="319"/>
    </row>
    <row r="71" spans="1:11" ht="20.149999999999999" customHeight="1" x14ac:dyDescent="0.6">
      <c r="A71" s="432"/>
      <c r="B71" s="432" t="s">
        <v>158</v>
      </c>
      <c r="C71" s="370"/>
      <c r="D71" s="444">
        <v>39</v>
      </c>
      <c r="E71" s="445">
        <v>37</v>
      </c>
      <c r="F71" s="446">
        <v>39</v>
      </c>
      <c r="G71" s="444">
        <v>33</v>
      </c>
      <c r="H71" s="445">
        <v>32</v>
      </c>
      <c r="I71" s="445">
        <v>22</v>
      </c>
      <c r="J71" s="447">
        <v>28</v>
      </c>
      <c r="K71" s="448">
        <v>39</v>
      </c>
    </row>
    <row r="72" spans="1:11" ht="20.149999999999999" customHeight="1" x14ac:dyDescent="0.6">
      <c r="A72" s="432"/>
      <c r="B72" s="433" t="s">
        <v>159</v>
      </c>
      <c r="C72" s="370"/>
      <c r="D72" s="444">
        <v>287207.82</v>
      </c>
      <c r="E72" s="445">
        <v>18526.27</v>
      </c>
      <c r="F72" s="446">
        <v>304784.03000000003</v>
      </c>
      <c r="G72" s="444">
        <v>25331.61</v>
      </c>
      <c r="H72" s="445">
        <v>8856.0300000000007</v>
      </c>
      <c r="I72" s="445">
        <v>6676.18</v>
      </c>
      <c r="J72" s="447">
        <v>11651.43</v>
      </c>
      <c r="K72" s="448">
        <v>345616.13</v>
      </c>
    </row>
    <row r="73" spans="1:11" ht="20.149999999999999" customHeight="1" x14ac:dyDescent="0.6">
      <c r="A73" s="274"/>
      <c r="B73" s="434" t="s">
        <v>160</v>
      </c>
      <c r="C73" s="370"/>
      <c r="D73" s="444">
        <v>80659.05</v>
      </c>
      <c r="E73" s="445">
        <v>16209.89</v>
      </c>
      <c r="F73" s="446">
        <v>81954.48</v>
      </c>
      <c r="G73" s="444">
        <v>9715.33</v>
      </c>
      <c r="H73" s="445">
        <v>7910.84</v>
      </c>
      <c r="I73" s="445">
        <v>9981.7900000000009</v>
      </c>
      <c r="J73" s="447">
        <v>8420.89</v>
      </c>
      <c r="K73" s="448">
        <v>83919.71</v>
      </c>
    </row>
    <row r="74" spans="1:11" ht="20.149999999999999" customHeight="1" x14ac:dyDescent="0.6">
      <c r="A74" s="674" t="s">
        <v>252</v>
      </c>
      <c r="B74" s="675"/>
      <c r="C74" s="435"/>
      <c r="D74" s="436"/>
      <c r="E74" s="437"/>
      <c r="F74" s="438"/>
      <c r="G74" s="436"/>
      <c r="H74" s="437"/>
      <c r="I74" s="437"/>
      <c r="J74" s="439"/>
      <c r="K74" s="440"/>
    </row>
    <row r="75" spans="1:11" ht="20.149999999999999" customHeight="1" x14ac:dyDescent="0.6">
      <c r="A75" s="287"/>
      <c r="B75" s="441" t="s">
        <v>158</v>
      </c>
      <c r="C75" s="435"/>
      <c r="D75" s="449">
        <v>27</v>
      </c>
      <c r="E75" s="450">
        <v>25</v>
      </c>
      <c r="F75" s="451">
        <v>27</v>
      </c>
      <c r="G75" s="449">
        <v>24</v>
      </c>
      <c r="H75" s="450">
        <v>21</v>
      </c>
      <c r="I75" s="452">
        <v>16</v>
      </c>
      <c r="J75" s="453">
        <v>22</v>
      </c>
      <c r="K75" s="454">
        <v>27</v>
      </c>
    </row>
    <row r="76" spans="1:11" ht="20.149999999999999" customHeight="1" x14ac:dyDescent="0.6">
      <c r="A76" s="287"/>
      <c r="B76" s="441" t="s">
        <v>159</v>
      </c>
      <c r="C76" s="435"/>
      <c r="D76" s="449">
        <v>324044.48</v>
      </c>
      <c r="E76" s="450">
        <v>12534.72</v>
      </c>
      <c r="F76" s="451">
        <v>335650.7</v>
      </c>
      <c r="G76" s="449">
        <v>24196.880000000001</v>
      </c>
      <c r="H76" s="450">
        <v>8220.6200000000008</v>
      </c>
      <c r="I76" s="452">
        <v>17181.060000000001</v>
      </c>
      <c r="J76" s="453">
        <v>11699.27</v>
      </c>
      <c r="K76" s="454">
        <v>383266.96</v>
      </c>
    </row>
    <row r="77" spans="1:11" ht="20.149999999999999" customHeight="1" x14ac:dyDescent="0.6">
      <c r="A77" s="442"/>
      <c r="B77" s="443" t="s">
        <v>160</v>
      </c>
      <c r="C77" s="435"/>
      <c r="D77" s="449">
        <v>55193.99</v>
      </c>
      <c r="E77" s="450">
        <v>14867.91</v>
      </c>
      <c r="F77" s="451">
        <v>55385.38</v>
      </c>
      <c r="G77" s="449">
        <v>11461.03</v>
      </c>
      <c r="H77" s="450">
        <v>6480.72</v>
      </c>
      <c r="I77" s="449">
        <v>23255.85</v>
      </c>
      <c r="J77" s="453">
        <v>8325.2099999999991</v>
      </c>
      <c r="K77" s="454">
        <v>55838.23</v>
      </c>
    </row>
    <row r="78" spans="1:11" ht="24.9" customHeight="1" x14ac:dyDescent="0.6">
      <c r="A78" s="676" t="s">
        <v>253</v>
      </c>
      <c r="B78" s="677"/>
      <c r="C78" s="64"/>
      <c r="D78" s="56"/>
      <c r="E78" s="57"/>
      <c r="F78" s="58"/>
      <c r="G78" s="56"/>
      <c r="H78" s="57"/>
      <c r="I78" s="57"/>
      <c r="J78" s="67"/>
      <c r="K78" s="71"/>
    </row>
    <row r="79" spans="1:11" ht="24.9" customHeight="1" x14ac:dyDescent="0.6">
      <c r="A79" s="12"/>
      <c r="B79" s="13" t="s">
        <v>158</v>
      </c>
      <c r="C79" s="64"/>
      <c r="D79" s="56">
        <v>66</v>
      </c>
      <c r="E79" s="57">
        <v>62</v>
      </c>
      <c r="F79" s="58">
        <v>66</v>
      </c>
      <c r="G79" s="56">
        <v>57</v>
      </c>
      <c r="H79" s="57">
        <v>53</v>
      </c>
      <c r="I79" s="57">
        <v>38</v>
      </c>
      <c r="J79" s="67">
        <v>50</v>
      </c>
      <c r="K79" s="71">
        <v>66</v>
      </c>
    </row>
    <row r="80" spans="1:11" ht="24.9" customHeight="1" x14ac:dyDescent="0.6">
      <c r="A80" s="12"/>
      <c r="B80" s="13" t="s">
        <v>159</v>
      </c>
      <c r="C80" s="64"/>
      <c r="D80" s="56">
        <v>302277</v>
      </c>
      <c r="E80" s="57">
        <v>16110</v>
      </c>
      <c r="F80" s="58">
        <v>317411</v>
      </c>
      <c r="G80" s="56">
        <v>24854</v>
      </c>
      <c r="H80" s="57">
        <v>8604</v>
      </c>
      <c r="I80" s="57">
        <v>11099</v>
      </c>
      <c r="J80" s="67">
        <v>11672</v>
      </c>
      <c r="K80" s="71">
        <v>361019</v>
      </c>
    </row>
    <row r="81" spans="1:15" ht="24.9" customHeight="1" x14ac:dyDescent="0.6">
      <c r="A81" s="12"/>
      <c r="B81" s="13" t="s">
        <v>160</v>
      </c>
      <c r="C81" s="64"/>
      <c r="D81" s="56">
        <v>73178</v>
      </c>
      <c r="E81" s="57">
        <v>15837</v>
      </c>
      <c r="F81" s="58">
        <v>73399</v>
      </c>
      <c r="G81" s="56">
        <v>10402</v>
      </c>
      <c r="H81" s="57">
        <v>7318</v>
      </c>
      <c r="I81" s="57">
        <v>17419</v>
      </c>
      <c r="J81" s="67">
        <v>8293</v>
      </c>
      <c r="K81" s="71">
        <v>75580</v>
      </c>
    </row>
    <row r="82" spans="1:15" ht="29.25" customHeight="1" x14ac:dyDescent="0.6">
      <c r="A82" s="681" t="s">
        <v>191</v>
      </c>
      <c r="B82" s="681"/>
      <c r="C82" s="681"/>
      <c r="D82" s="141"/>
      <c r="E82" s="141"/>
      <c r="F82" s="141"/>
      <c r="G82" s="141"/>
      <c r="H82" s="141"/>
      <c r="I82" s="141"/>
      <c r="J82" s="141"/>
      <c r="K82" s="141"/>
    </row>
    <row r="83" spans="1:15" ht="45.75" customHeight="1" x14ac:dyDescent="0.65">
      <c r="A83" s="654" t="s">
        <v>501</v>
      </c>
      <c r="B83" s="654"/>
      <c r="C83" s="654"/>
      <c r="D83" s="4"/>
      <c r="E83" s="4"/>
      <c r="F83" s="4"/>
      <c r="G83" s="559"/>
      <c r="H83" s="559"/>
      <c r="I83" s="559"/>
      <c r="J83" s="559"/>
      <c r="K83" s="559"/>
      <c r="L83" s="559"/>
      <c r="M83" s="559"/>
      <c r="N83" s="559"/>
      <c r="O83" s="559"/>
    </row>
    <row r="84" spans="1:15" ht="29.25" customHeight="1" x14ac:dyDescent="0.65">
      <c r="A84" s="654" t="s">
        <v>502</v>
      </c>
      <c r="B84" s="654"/>
      <c r="C84" s="654"/>
      <c r="D84" s="4"/>
      <c r="E84" s="4"/>
      <c r="F84" s="4"/>
      <c r="G84" s="559"/>
      <c r="H84" s="560"/>
      <c r="I84" s="560"/>
      <c r="J84" s="560"/>
      <c r="K84" s="560"/>
      <c r="L84" s="560"/>
      <c r="M84" s="560"/>
      <c r="N84" s="560"/>
      <c r="O84" s="560"/>
    </row>
    <row r="85" spans="1:15" ht="17.25" customHeight="1" x14ac:dyDescent="0.65">
      <c r="A85" s="14" t="s">
        <v>470</v>
      </c>
      <c r="B85" s="3"/>
      <c r="C85" s="4"/>
      <c r="D85" s="4"/>
      <c r="E85" s="4"/>
      <c r="F85" s="4"/>
      <c r="G85" s="559"/>
      <c r="H85" s="560"/>
      <c r="I85" s="560"/>
      <c r="J85" s="560"/>
      <c r="K85" s="560"/>
      <c r="L85" s="560"/>
      <c r="M85" s="560"/>
      <c r="N85" s="560"/>
      <c r="O85" s="560"/>
    </row>
    <row r="86" spans="1:15" x14ac:dyDescent="0.6">
      <c r="G86" s="559"/>
      <c r="H86" s="560"/>
      <c r="I86" s="560"/>
      <c r="J86" s="560"/>
      <c r="K86" s="560"/>
      <c r="L86" s="560"/>
      <c r="M86" s="560"/>
      <c r="N86" s="560"/>
      <c r="O86" s="560"/>
    </row>
    <row r="87" spans="1:15" x14ac:dyDescent="0.6">
      <c r="G87" s="559"/>
      <c r="H87" s="560"/>
      <c r="I87" s="560"/>
      <c r="J87" s="560"/>
      <c r="K87" s="560"/>
      <c r="L87" s="560"/>
      <c r="M87" s="560"/>
      <c r="N87" s="560"/>
      <c r="O87" s="560"/>
    </row>
    <row r="88" spans="1:15" x14ac:dyDescent="0.6">
      <c r="G88" s="559"/>
      <c r="H88" s="560"/>
      <c r="I88" s="560"/>
      <c r="J88" s="560"/>
      <c r="K88" s="560"/>
      <c r="L88" s="560"/>
      <c r="M88" s="560"/>
      <c r="N88" s="560"/>
      <c r="O88" s="560"/>
    </row>
    <row r="89" spans="1:15" x14ac:dyDescent="0.6">
      <c r="G89" s="559"/>
      <c r="H89" s="560"/>
      <c r="I89" s="560"/>
      <c r="J89" s="560"/>
      <c r="K89" s="560"/>
      <c r="L89" s="560"/>
      <c r="M89" s="560"/>
      <c r="N89" s="560"/>
      <c r="O89" s="560"/>
    </row>
  </sheetData>
  <autoFilter ref="A3:K85" xr:uid="{00000000-0009-0000-0000-00000B000000}"/>
  <mergeCells count="8">
    <mergeCell ref="A1:C1"/>
    <mergeCell ref="A83:C83"/>
    <mergeCell ref="A82:C82"/>
    <mergeCell ref="A84:C84"/>
    <mergeCell ref="A2:B2"/>
    <mergeCell ref="A70:B70"/>
    <mergeCell ref="A74:B74"/>
    <mergeCell ref="A78:B78"/>
  </mergeCells>
  <hyperlinks>
    <hyperlink ref="A2:B2" location="TOC!A1" display="Return to Table of Contents" xr:uid="{79730190-4176-46D8-8ECE-4997055293A6}"/>
  </hyperlinks>
  <pageMargins left="0.25" right="0.25" top="0.75" bottom="0.75" header="0.3" footer="0.3"/>
  <pageSetup scale="60" orientation="portrait" horizontalDpi="1200" verticalDpi="1200" r:id="rId1"/>
  <headerFooter>
    <oddHeader>&amp;L2023-24 &amp;"Arial,Italic"Survey of Dental Education
&amp;"Arial,Regular"Report 2 - Tuition, Admission, and Attrition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pageSetUpPr fitToPage="1"/>
  </sheetPr>
  <dimension ref="A1:W36"/>
  <sheetViews>
    <sheetView workbookViewId="0">
      <pane ySplit="1" topLeftCell="A2" activePane="bottomLeft" state="frozen"/>
      <selection activeCell="A2" sqref="A2:B2"/>
      <selection pane="bottomLeft"/>
    </sheetView>
  </sheetViews>
  <sheetFormatPr defaultColWidth="9.08984375" defaultRowHeight="13" x14ac:dyDescent="0.6"/>
  <cols>
    <col min="1" max="21" width="9.08984375" style="22"/>
    <col min="22" max="22" width="16.31640625" style="22" customWidth="1"/>
    <col min="23" max="16384" width="9.08984375" style="22"/>
  </cols>
  <sheetData>
    <row r="1" spans="1:23" ht="16.75" x14ac:dyDescent="0.7">
      <c r="A1" s="28" t="s">
        <v>505</v>
      </c>
      <c r="B1" s="24"/>
      <c r="C1" s="24"/>
    </row>
    <row r="2" spans="1:23" ht="15" customHeight="1" x14ac:dyDescent="0.65">
      <c r="A2" s="682" t="s">
        <v>8</v>
      </c>
      <c r="B2" s="682"/>
      <c r="C2" s="682"/>
    </row>
    <row r="4" spans="1:23" s="208" customFormat="1" x14ac:dyDescent="0.6"/>
    <row r="5" spans="1:23" s="208" customFormat="1" x14ac:dyDescent="0.6"/>
    <row r="6" spans="1:23" s="208" customFormat="1" x14ac:dyDescent="0.6">
      <c r="V6" s="202"/>
      <c r="W6" s="22"/>
    </row>
    <row r="7" spans="1:23" s="208" customFormat="1" ht="13.75" thickBot="1" x14ac:dyDescent="0.75">
      <c r="D7" s="208" t="s">
        <v>268</v>
      </c>
      <c r="I7" s="208" t="s">
        <v>269</v>
      </c>
      <c r="V7" s="203"/>
      <c r="W7" s="22"/>
    </row>
    <row r="8" spans="1:23" s="208" customFormat="1" ht="14.5" x14ac:dyDescent="0.6">
      <c r="C8" s="209" t="s">
        <v>270</v>
      </c>
      <c r="D8" s="210">
        <f>E8/$E$11</f>
        <v>0.4346087845485414</v>
      </c>
      <c r="E8" s="197">
        <v>47614</v>
      </c>
      <c r="F8" s="211"/>
      <c r="H8" s="271"/>
      <c r="I8" s="107"/>
      <c r="J8" s="270"/>
      <c r="V8" s="200"/>
      <c r="W8" s="22"/>
    </row>
    <row r="9" spans="1:23" s="208" customFormat="1" ht="14.5" x14ac:dyDescent="0.6">
      <c r="C9" s="209" t="s">
        <v>271</v>
      </c>
      <c r="D9" s="210">
        <f>E9/$E$11</f>
        <v>0.56129285479572089</v>
      </c>
      <c r="E9" s="197">
        <v>61493</v>
      </c>
      <c r="F9" s="211"/>
      <c r="H9" s="272"/>
      <c r="I9" s="109"/>
      <c r="J9" s="270"/>
      <c r="V9" s="201"/>
      <c r="W9" s="22"/>
    </row>
    <row r="10" spans="1:23" s="208" customFormat="1" ht="14.5" x14ac:dyDescent="0.6">
      <c r="C10" s="209" t="s">
        <v>272</v>
      </c>
      <c r="D10" s="210">
        <f>E10/$E$11</f>
        <v>4.0983606557377051E-3</v>
      </c>
      <c r="E10" s="197">
        <v>449</v>
      </c>
      <c r="F10" s="211"/>
      <c r="H10" s="272"/>
      <c r="I10" s="109"/>
      <c r="J10" s="270"/>
      <c r="V10" s="107"/>
      <c r="W10" s="107"/>
    </row>
    <row r="11" spans="1:23" s="208" customFormat="1" x14ac:dyDescent="0.6">
      <c r="E11" s="325">
        <f>SUM(E8:E10)</f>
        <v>109556</v>
      </c>
      <c r="H11" s="272"/>
      <c r="I11" s="109"/>
      <c r="J11" s="269"/>
      <c r="V11" s="108"/>
      <c r="W11" s="109"/>
    </row>
    <row r="12" spans="1:23" s="208" customFormat="1" x14ac:dyDescent="0.6">
      <c r="V12" s="108"/>
      <c r="W12" s="109"/>
    </row>
    <row r="13" spans="1:23" s="208" customFormat="1" x14ac:dyDescent="0.6">
      <c r="C13" s="212" t="s">
        <v>207</v>
      </c>
      <c r="D13" s="212" t="s">
        <v>273</v>
      </c>
      <c r="H13" s="212" t="s">
        <v>207</v>
      </c>
      <c r="I13" s="212" t="s">
        <v>273</v>
      </c>
      <c r="V13" s="108"/>
      <c r="W13" s="109"/>
    </row>
    <row r="14" spans="1:23" s="208" customFormat="1" x14ac:dyDescent="0.6">
      <c r="C14" s="212" t="s">
        <v>274</v>
      </c>
      <c r="D14" s="213">
        <v>62603</v>
      </c>
      <c r="E14" s="208">
        <f>D14/D17</f>
        <v>0.50670174018615943</v>
      </c>
      <c r="H14" s="212" t="s">
        <v>274</v>
      </c>
      <c r="I14" s="213">
        <v>1625</v>
      </c>
      <c r="J14" s="208">
        <f>I14/I17</f>
        <v>0.37878787878787878</v>
      </c>
      <c r="V14" s="203"/>
      <c r="W14" s="22"/>
    </row>
    <row r="15" spans="1:23" s="208" customFormat="1" x14ac:dyDescent="0.6">
      <c r="C15" s="212" t="s">
        <v>275</v>
      </c>
      <c r="D15" s="213">
        <v>59670</v>
      </c>
      <c r="E15" s="208">
        <f>D15/D17</f>
        <v>0.48296236341562121</v>
      </c>
      <c r="H15" s="212" t="s">
        <v>275</v>
      </c>
      <c r="I15" s="213">
        <v>2187</v>
      </c>
      <c r="J15" s="208">
        <f>I15/I17</f>
        <v>0.50979020979020984</v>
      </c>
      <c r="V15" s="203"/>
      <c r="W15" s="22"/>
    </row>
    <row r="16" spans="1:23" s="208" customFormat="1" x14ac:dyDescent="0.6">
      <c r="C16" s="212" t="s">
        <v>276</v>
      </c>
      <c r="D16" s="213">
        <v>1277</v>
      </c>
      <c r="E16" s="208">
        <f>D16/D17</f>
        <v>1.0335896398219344E-2</v>
      </c>
      <c r="H16" s="212" t="s">
        <v>276</v>
      </c>
      <c r="I16" s="213">
        <v>478</v>
      </c>
      <c r="J16" s="208">
        <f>I16/I17</f>
        <v>0.11142191142191142</v>
      </c>
      <c r="V16" s="22"/>
      <c r="W16" s="22"/>
    </row>
    <row r="17" spans="1:23" s="208" customFormat="1" ht="13.75" thickBot="1" x14ac:dyDescent="0.75">
      <c r="D17" s="208">
        <f>SUM(D14:D16)</f>
        <v>123550</v>
      </c>
      <c r="I17" s="208">
        <f>SUM(I14:I16)</f>
        <v>4290</v>
      </c>
      <c r="V17" s="200"/>
      <c r="W17" s="22"/>
    </row>
    <row r="18" spans="1:23" s="208" customFormat="1" x14ac:dyDescent="0.6">
      <c r="B18" s="550" t="s">
        <v>207</v>
      </c>
      <c r="C18" s="551" t="s">
        <v>273</v>
      </c>
      <c r="D18" s="551" t="s">
        <v>23</v>
      </c>
      <c r="V18" s="202"/>
      <c r="W18" s="22"/>
    </row>
    <row r="19" spans="1:23" s="208" customFormat="1" ht="26" x14ac:dyDescent="0.6">
      <c r="B19" s="198" t="s">
        <v>277</v>
      </c>
      <c r="C19" s="197">
        <v>47614</v>
      </c>
      <c r="D19" s="197">
        <v>70</v>
      </c>
      <c r="V19" s="203"/>
      <c r="W19" s="22"/>
    </row>
    <row r="20" spans="1:23" s="208" customFormat="1" ht="26" x14ac:dyDescent="0.6">
      <c r="B20" s="198" t="s">
        <v>278</v>
      </c>
      <c r="C20" s="197">
        <v>61493</v>
      </c>
      <c r="D20" s="197">
        <v>70</v>
      </c>
      <c r="V20" s="200"/>
      <c r="W20" s="22"/>
    </row>
    <row r="21" spans="1:23" s="208" customFormat="1" ht="26" x14ac:dyDescent="0.6">
      <c r="B21" s="198" t="s">
        <v>279</v>
      </c>
      <c r="C21" s="197">
        <v>449</v>
      </c>
      <c r="D21" s="197">
        <v>43</v>
      </c>
      <c r="V21" s="201"/>
      <c r="W21" s="22"/>
    </row>
    <row r="22" spans="1:23" s="208" customFormat="1" x14ac:dyDescent="0.6">
      <c r="V22" s="107"/>
      <c r="W22" s="107"/>
    </row>
    <row r="23" spans="1:23" x14ac:dyDescent="0.6">
      <c r="V23" s="108"/>
      <c r="W23" s="109"/>
    </row>
    <row r="24" spans="1:23" x14ac:dyDescent="0.6">
      <c r="V24" s="108"/>
      <c r="W24" s="109"/>
    </row>
    <row r="25" spans="1:23" x14ac:dyDescent="0.6">
      <c r="V25" s="108"/>
      <c r="W25" s="109"/>
    </row>
    <row r="27" spans="1:23" ht="12.75" customHeight="1" x14ac:dyDescent="0.6">
      <c r="D27" s="207"/>
      <c r="E27" s="207"/>
      <c r="F27" s="207"/>
      <c r="G27" s="207"/>
      <c r="H27" s="207"/>
      <c r="I27" s="207"/>
      <c r="J27" s="207"/>
      <c r="K27" s="214"/>
    </row>
    <row r="28" spans="1:23" x14ac:dyDescent="0.6">
      <c r="C28" s="214"/>
      <c r="D28" s="214"/>
      <c r="E28" s="214"/>
      <c r="F28" s="214"/>
      <c r="G28" s="214"/>
      <c r="H28" s="214"/>
      <c r="I28" s="214"/>
      <c r="J28" s="214"/>
      <c r="K28" s="214"/>
    </row>
    <row r="29" spans="1:23" x14ac:dyDescent="0.6">
      <c r="C29" s="215"/>
      <c r="D29" s="215"/>
      <c r="E29" s="215"/>
      <c r="F29" s="215"/>
      <c r="G29" s="215"/>
      <c r="H29" s="215"/>
      <c r="I29" s="215"/>
      <c r="J29" s="215"/>
      <c r="K29" s="215"/>
    </row>
    <row r="32" spans="1:23" x14ac:dyDescent="0.6">
      <c r="A32" s="165" t="s">
        <v>211</v>
      </c>
    </row>
    <row r="33" spans="1:1" ht="13.5" x14ac:dyDescent="0.6">
      <c r="A33" s="14" t="s">
        <v>280</v>
      </c>
    </row>
    <row r="35" spans="1:1" x14ac:dyDescent="0.6">
      <c r="A35" s="199" t="s">
        <v>506</v>
      </c>
    </row>
    <row r="36" spans="1:1" x14ac:dyDescent="0.6">
      <c r="A36" s="199" t="s">
        <v>470</v>
      </c>
    </row>
  </sheetData>
  <mergeCells count="1">
    <mergeCell ref="A2:C2"/>
  </mergeCells>
  <hyperlinks>
    <hyperlink ref="A2:C2" location="TOC!A1" display="Return to Table of Contents" xr:uid="{00000000-0004-0000-0F00-000000000000}"/>
  </hyperlinks>
  <pageMargins left="0.25" right="0.25" top="0.75" bottom="0.75" header="0.3" footer="0.3"/>
  <pageSetup scale="66" fitToHeight="0" orientation="portrait" horizontalDpi="1200" verticalDpi="1200" r:id="rId1"/>
  <headerFooter>
    <oddHeader>&amp;L2023-24 &amp;"Arial,Italic"Survey of Dental Education
&amp;"Arial,Regular"Report 2 - Tuition, Admission, and Attrition</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L103"/>
  <sheetViews>
    <sheetView zoomScaleNormal="100" workbookViewId="0">
      <pane ySplit="4" topLeftCell="A5" activePane="bottomLeft" state="frozen"/>
      <selection activeCell="A2" sqref="A2:C2"/>
      <selection pane="bottomLeft"/>
    </sheetView>
  </sheetViews>
  <sheetFormatPr defaultColWidth="9.08984375" defaultRowHeight="13" x14ac:dyDescent="0.6"/>
  <cols>
    <col min="1" max="1" width="11.86328125" style="1" customWidth="1"/>
    <col min="2" max="2" width="59.08984375" style="74" customWidth="1"/>
    <col min="3" max="3" width="24.86328125" style="74" customWidth="1"/>
    <col min="4" max="7" width="12.6796875" style="1" customWidth="1"/>
    <col min="8" max="16384" width="9.08984375" style="1"/>
  </cols>
  <sheetData>
    <row r="1" spans="1:7" ht="21" customHeight="1" x14ac:dyDescent="0.7">
      <c r="A1" s="621" t="s">
        <v>452</v>
      </c>
      <c r="B1" s="616"/>
      <c r="C1" s="616"/>
      <c r="D1" s="616"/>
      <c r="E1" s="616"/>
      <c r="F1" s="616"/>
      <c r="G1" s="616"/>
    </row>
    <row r="2" spans="1:7" ht="17.25" customHeight="1" x14ac:dyDescent="0.6">
      <c r="A2" s="650" t="s">
        <v>8</v>
      </c>
      <c r="B2" s="650"/>
      <c r="C2" s="357"/>
      <c r="D2" s="72"/>
      <c r="E2" s="72"/>
      <c r="F2" s="72"/>
      <c r="G2" s="72"/>
    </row>
    <row r="3" spans="1:7" ht="14.5" x14ac:dyDescent="0.7">
      <c r="A3" s="684"/>
      <c r="B3" s="684"/>
      <c r="C3" s="379"/>
      <c r="D3" s="685" t="s">
        <v>281</v>
      </c>
      <c r="E3" s="685"/>
      <c r="F3" s="684"/>
      <c r="G3" s="684"/>
    </row>
    <row r="4" spans="1:7" ht="51.75" customHeight="1" x14ac:dyDescent="0.7">
      <c r="A4" s="80" t="s">
        <v>282</v>
      </c>
      <c r="B4" s="7" t="s">
        <v>283</v>
      </c>
      <c r="C4" s="402" t="s">
        <v>46</v>
      </c>
      <c r="D4" s="73" t="s">
        <v>284</v>
      </c>
      <c r="E4" s="73" t="s">
        <v>599</v>
      </c>
      <c r="F4" s="73" t="s">
        <v>285</v>
      </c>
      <c r="G4" s="73" t="s">
        <v>286</v>
      </c>
    </row>
    <row r="5" spans="1:7" ht="20.149999999999999" customHeight="1" x14ac:dyDescent="0.6">
      <c r="A5" s="473" t="s">
        <v>49</v>
      </c>
      <c r="B5" s="474" t="s">
        <v>50</v>
      </c>
      <c r="C5" s="474" t="s">
        <v>51</v>
      </c>
      <c r="D5" s="475">
        <v>1206</v>
      </c>
      <c r="E5" s="475">
        <v>1178</v>
      </c>
      <c r="F5" s="475">
        <v>162</v>
      </c>
      <c r="G5" s="475">
        <v>83</v>
      </c>
    </row>
    <row r="6" spans="1:7" ht="20.149999999999999" customHeight="1" x14ac:dyDescent="0.6">
      <c r="A6" s="473" t="s">
        <v>52</v>
      </c>
      <c r="B6" s="474" t="s">
        <v>53</v>
      </c>
      <c r="C6" s="474" t="s">
        <v>54</v>
      </c>
      <c r="D6" s="475">
        <v>2516</v>
      </c>
      <c r="E6" s="475">
        <v>1454</v>
      </c>
      <c r="F6" s="475">
        <v>280</v>
      </c>
      <c r="G6" s="475">
        <v>80</v>
      </c>
    </row>
    <row r="7" spans="1:7" ht="20.149999999999999" customHeight="1" x14ac:dyDescent="0.6">
      <c r="A7" s="473" t="s">
        <v>52</v>
      </c>
      <c r="B7" s="474" t="s">
        <v>55</v>
      </c>
      <c r="C7" s="474" t="s">
        <v>54</v>
      </c>
      <c r="D7" s="475">
        <v>2606</v>
      </c>
      <c r="E7" s="475">
        <v>2006</v>
      </c>
      <c r="F7" s="475">
        <v>383</v>
      </c>
      <c r="G7" s="475">
        <v>146</v>
      </c>
    </row>
    <row r="8" spans="1:7" ht="20.149999999999999" customHeight="1" x14ac:dyDescent="0.6">
      <c r="A8" s="473" t="s">
        <v>56</v>
      </c>
      <c r="B8" s="474" t="s">
        <v>250</v>
      </c>
      <c r="C8" s="474" t="s">
        <v>58</v>
      </c>
      <c r="D8" s="475">
        <v>685</v>
      </c>
      <c r="E8" s="475">
        <v>527</v>
      </c>
      <c r="F8" s="475">
        <v>172</v>
      </c>
      <c r="G8" s="475">
        <v>43</v>
      </c>
    </row>
    <row r="9" spans="1:7" ht="20.149999999999999" customHeight="1" x14ac:dyDescent="0.6">
      <c r="A9" s="473" t="s">
        <v>56</v>
      </c>
      <c r="B9" s="474" t="s">
        <v>217</v>
      </c>
      <c r="C9" s="474" t="s">
        <v>54</v>
      </c>
      <c r="D9" s="475">
        <v>2139</v>
      </c>
      <c r="E9" s="475">
        <v>2139</v>
      </c>
      <c r="F9" s="475">
        <v>250</v>
      </c>
      <c r="G9" s="475">
        <v>148</v>
      </c>
    </row>
    <row r="10" spans="1:7" ht="20.149999999999999" customHeight="1" x14ac:dyDescent="0.6">
      <c r="A10" s="473" t="s">
        <v>56</v>
      </c>
      <c r="B10" s="474" t="s">
        <v>60</v>
      </c>
      <c r="C10" s="474" t="s">
        <v>51</v>
      </c>
      <c r="D10" s="475">
        <v>1412</v>
      </c>
      <c r="E10" s="475">
        <v>1314</v>
      </c>
      <c r="F10" s="475">
        <v>119</v>
      </c>
      <c r="G10" s="475">
        <v>60</v>
      </c>
    </row>
    <row r="11" spans="1:7" ht="20.149999999999999" customHeight="1" x14ac:dyDescent="0.6">
      <c r="A11" s="473" t="s">
        <v>56</v>
      </c>
      <c r="B11" s="474" t="s">
        <v>61</v>
      </c>
      <c r="C11" s="474" t="s">
        <v>51</v>
      </c>
      <c r="D11" s="475">
        <v>1591</v>
      </c>
      <c r="E11" s="475">
        <v>169</v>
      </c>
      <c r="F11" s="475">
        <v>139</v>
      </c>
      <c r="G11" s="475">
        <v>88</v>
      </c>
    </row>
    <row r="12" spans="1:7" ht="20.149999999999999" customHeight="1" x14ac:dyDescent="0.6">
      <c r="A12" s="473" t="s">
        <v>56</v>
      </c>
      <c r="B12" s="474" t="s">
        <v>62</v>
      </c>
      <c r="C12" s="474" t="s">
        <v>54</v>
      </c>
      <c r="D12" s="475">
        <v>2396</v>
      </c>
      <c r="E12" s="475">
        <v>2239</v>
      </c>
      <c r="F12" s="475">
        <v>406</v>
      </c>
      <c r="G12" s="475">
        <v>144</v>
      </c>
    </row>
    <row r="13" spans="1:7" ht="20.149999999999999" customHeight="1" x14ac:dyDescent="0.6">
      <c r="A13" s="473" t="s">
        <v>56</v>
      </c>
      <c r="B13" s="474" t="s">
        <v>63</v>
      </c>
      <c r="C13" s="474" t="s">
        <v>54</v>
      </c>
      <c r="D13" s="475">
        <v>1098</v>
      </c>
      <c r="E13" s="475">
        <v>605</v>
      </c>
      <c r="F13" s="475">
        <v>194</v>
      </c>
      <c r="G13" s="475">
        <v>101</v>
      </c>
    </row>
    <row r="14" spans="1:7" ht="20.149999999999999" customHeight="1" x14ac:dyDescent="0.6">
      <c r="A14" s="473" t="s">
        <v>56</v>
      </c>
      <c r="B14" s="474" t="s">
        <v>64</v>
      </c>
      <c r="C14" s="474" t="s">
        <v>54</v>
      </c>
      <c r="D14" s="475">
        <v>2445</v>
      </c>
      <c r="E14" s="475">
        <v>1915</v>
      </c>
      <c r="F14" s="475">
        <v>173</v>
      </c>
      <c r="G14" s="475">
        <v>74</v>
      </c>
    </row>
    <row r="15" spans="1:7" ht="20.149999999999999" customHeight="1" x14ac:dyDescent="0.6">
      <c r="A15" s="473" t="s">
        <v>65</v>
      </c>
      <c r="B15" s="474" t="s">
        <v>66</v>
      </c>
      <c r="C15" s="474" t="s">
        <v>51</v>
      </c>
      <c r="D15" s="475">
        <v>1982</v>
      </c>
      <c r="E15" s="475">
        <v>1682</v>
      </c>
      <c r="F15" s="475">
        <v>127</v>
      </c>
      <c r="G15" s="475">
        <v>81</v>
      </c>
    </row>
    <row r="16" spans="1:7" ht="20.149999999999999" customHeight="1" x14ac:dyDescent="0.6">
      <c r="A16" s="473" t="s">
        <v>67</v>
      </c>
      <c r="B16" s="474" t="s">
        <v>68</v>
      </c>
      <c r="C16" s="474" t="s">
        <v>51</v>
      </c>
      <c r="D16" s="475">
        <v>1331</v>
      </c>
      <c r="E16" s="475">
        <v>184</v>
      </c>
      <c r="F16" s="475">
        <v>78</v>
      </c>
      <c r="G16" s="475">
        <v>51</v>
      </c>
    </row>
    <row r="17" spans="1:7" ht="20.149999999999999" customHeight="1" x14ac:dyDescent="0.6">
      <c r="A17" s="473" t="s">
        <v>69</v>
      </c>
      <c r="B17" s="474" t="s">
        <v>70</v>
      </c>
      <c r="C17" s="474" t="s">
        <v>54</v>
      </c>
      <c r="D17" s="475">
        <v>759</v>
      </c>
      <c r="E17" s="475">
        <v>614</v>
      </c>
      <c r="F17" s="475">
        <v>127</v>
      </c>
      <c r="G17" s="475">
        <v>75</v>
      </c>
    </row>
    <row r="18" spans="1:7" ht="20.149999999999999" customHeight="1" x14ac:dyDescent="0.6">
      <c r="A18" s="473" t="s">
        <v>71</v>
      </c>
      <c r="B18" s="474" t="s">
        <v>72</v>
      </c>
      <c r="C18" s="474" t="s">
        <v>51</v>
      </c>
      <c r="D18" s="475">
        <v>1779</v>
      </c>
      <c r="E18" s="475">
        <v>1557</v>
      </c>
      <c r="F18" s="475">
        <v>145</v>
      </c>
      <c r="G18" s="475">
        <v>94</v>
      </c>
    </row>
    <row r="19" spans="1:7" ht="20.149999999999999" customHeight="1" x14ac:dyDescent="0.6">
      <c r="A19" s="473" t="s">
        <v>71</v>
      </c>
      <c r="B19" s="474" t="s">
        <v>73</v>
      </c>
      <c r="C19" s="474" t="s">
        <v>54</v>
      </c>
      <c r="D19" s="475">
        <v>2374</v>
      </c>
      <c r="E19" s="475">
        <v>2374</v>
      </c>
      <c r="F19" s="475">
        <v>300</v>
      </c>
      <c r="G19" s="475">
        <v>129</v>
      </c>
    </row>
    <row r="20" spans="1:7" ht="20.149999999999999" customHeight="1" x14ac:dyDescent="0.6">
      <c r="A20" s="473" t="s">
        <v>71</v>
      </c>
      <c r="B20" s="474" t="s">
        <v>74</v>
      </c>
      <c r="C20" s="474" t="s">
        <v>54</v>
      </c>
      <c r="D20" s="475">
        <v>3642</v>
      </c>
      <c r="E20" s="475">
        <v>3434</v>
      </c>
      <c r="F20" s="475">
        <v>267</v>
      </c>
      <c r="G20" s="475">
        <v>100</v>
      </c>
    </row>
    <row r="21" spans="1:7" ht="20.149999999999999" customHeight="1" x14ac:dyDescent="0.6">
      <c r="A21" s="473" t="s">
        <v>75</v>
      </c>
      <c r="B21" s="474" t="s">
        <v>76</v>
      </c>
      <c r="C21" s="474" t="s">
        <v>51</v>
      </c>
      <c r="D21" s="475">
        <v>992</v>
      </c>
      <c r="E21" s="475">
        <v>215</v>
      </c>
      <c r="F21" s="475">
        <v>116</v>
      </c>
      <c r="G21" s="475">
        <v>96</v>
      </c>
    </row>
    <row r="22" spans="1:7" ht="20.149999999999999" customHeight="1" x14ac:dyDescent="0.6">
      <c r="A22" s="473" t="s">
        <v>77</v>
      </c>
      <c r="B22" s="474" t="s">
        <v>78</v>
      </c>
      <c r="C22" s="474" t="s">
        <v>51</v>
      </c>
      <c r="D22" s="475">
        <v>668</v>
      </c>
      <c r="E22" s="475">
        <v>452</v>
      </c>
      <c r="F22" s="475">
        <v>95</v>
      </c>
      <c r="G22" s="475">
        <v>50</v>
      </c>
    </row>
    <row r="23" spans="1:7" ht="20.149999999999999" customHeight="1" x14ac:dyDescent="0.6">
      <c r="A23" s="473" t="s">
        <v>77</v>
      </c>
      <c r="B23" s="474" t="s">
        <v>79</v>
      </c>
      <c r="C23" s="474" t="s">
        <v>51</v>
      </c>
      <c r="D23" s="475">
        <v>1482</v>
      </c>
      <c r="E23" s="475">
        <v>221</v>
      </c>
      <c r="F23" s="475">
        <v>127</v>
      </c>
      <c r="G23" s="475">
        <v>70</v>
      </c>
    </row>
    <row r="24" spans="1:7" ht="20.149999999999999" customHeight="1" x14ac:dyDescent="0.6">
      <c r="A24" s="473" t="s">
        <v>77</v>
      </c>
      <c r="B24" s="474" t="s">
        <v>80</v>
      </c>
      <c r="C24" s="474" t="s">
        <v>54</v>
      </c>
      <c r="D24" s="475">
        <v>2513</v>
      </c>
      <c r="E24" s="475">
        <v>2240</v>
      </c>
      <c r="F24" s="475">
        <v>317</v>
      </c>
      <c r="G24" s="475">
        <v>142</v>
      </c>
    </row>
    <row r="25" spans="1:7" ht="20.149999999999999" customHeight="1" x14ac:dyDescent="0.6">
      <c r="A25" s="473" t="s">
        <v>81</v>
      </c>
      <c r="B25" s="474" t="s">
        <v>82</v>
      </c>
      <c r="C25" s="474" t="s">
        <v>51</v>
      </c>
      <c r="D25" s="475">
        <v>915</v>
      </c>
      <c r="E25" s="475">
        <v>757</v>
      </c>
      <c r="F25" s="475">
        <v>175</v>
      </c>
      <c r="G25" s="475">
        <v>106</v>
      </c>
    </row>
    <row r="26" spans="1:7" ht="20.149999999999999" customHeight="1" x14ac:dyDescent="0.6">
      <c r="A26" s="473" t="s">
        <v>83</v>
      </c>
      <c r="B26" s="474" t="s">
        <v>84</v>
      </c>
      <c r="C26" s="474" t="s">
        <v>51</v>
      </c>
      <c r="D26" s="475">
        <v>849</v>
      </c>
      <c r="E26" s="475">
        <v>849</v>
      </c>
      <c r="F26" s="475">
        <v>141</v>
      </c>
      <c r="G26" s="475">
        <v>80</v>
      </c>
    </row>
    <row r="27" spans="1:7" ht="20.149999999999999" customHeight="1" x14ac:dyDescent="0.6">
      <c r="A27" s="473" t="s">
        <v>85</v>
      </c>
      <c r="B27" s="474" t="s">
        <v>86</v>
      </c>
      <c r="C27" s="474" t="s">
        <v>51</v>
      </c>
      <c r="D27" s="475">
        <v>1098</v>
      </c>
      <c r="E27" s="475">
        <v>947</v>
      </c>
      <c r="F27" s="475">
        <v>136</v>
      </c>
      <c r="G27" s="475">
        <v>65</v>
      </c>
    </row>
    <row r="28" spans="1:7" ht="20.149999999999999" customHeight="1" x14ac:dyDescent="0.6">
      <c r="A28" s="473" t="s">
        <v>85</v>
      </c>
      <c r="B28" s="474" t="s">
        <v>87</v>
      </c>
      <c r="C28" s="474" t="s">
        <v>51</v>
      </c>
      <c r="D28" s="475">
        <v>1368</v>
      </c>
      <c r="E28" s="475">
        <v>455</v>
      </c>
      <c r="F28" s="475">
        <v>329</v>
      </c>
      <c r="G28" s="475">
        <v>120</v>
      </c>
    </row>
    <row r="29" spans="1:7" ht="20.149999999999999" customHeight="1" x14ac:dyDescent="0.6">
      <c r="A29" s="473" t="s">
        <v>88</v>
      </c>
      <c r="B29" s="474" t="s">
        <v>89</v>
      </c>
      <c r="C29" s="474" t="s">
        <v>51</v>
      </c>
      <c r="D29" s="475">
        <v>671</v>
      </c>
      <c r="E29" s="475">
        <v>119</v>
      </c>
      <c r="F29" s="475">
        <v>91</v>
      </c>
      <c r="G29" s="475">
        <v>75</v>
      </c>
    </row>
    <row r="30" spans="1:7" ht="20.149999999999999" customHeight="1" x14ac:dyDescent="0.6">
      <c r="A30" s="473" t="s">
        <v>90</v>
      </c>
      <c r="B30" s="474" t="s">
        <v>91</v>
      </c>
      <c r="C30" s="474" t="s">
        <v>54</v>
      </c>
      <c r="D30" s="475">
        <v>885</v>
      </c>
      <c r="E30" s="475">
        <v>617</v>
      </c>
      <c r="F30" s="475">
        <v>217</v>
      </c>
      <c r="G30" s="475">
        <v>71</v>
      </c>
    </row>
    <row r="31" spans="1:7" ht="20.149999999999999" customHeight="1" x14ac:dyDescent="0.6">
      <c r="A31" s="473" t="s">
        <v>17</v>
      </c>
      <c r="B31" s="474" t="s">
        <v>92</v>
      </c>
      <c r="C31" s="474" t="s">
        <v>51</v>
      </c>
      <c r="D31" s="475">
        <v>2683</v>
      </c>
      <c r="E31" s="475">
        <v>1201</v>
      </c>
      <c r="F31" s="475">
        <v>325</v>
      </c>
      <c r="G31" s="475">
        <v>130</v>
      </c>
    </row>
    <row r="32" spans="1:7" ht="20.149999999999999" customHeight="1" x14ac:dyDescent="0.6">
      <c r="A32" s="473" t="s">
        <v>93</v>
      </c>
      <c r="B32" s="474" t="s">
        <v>94</v>
      </c>
      <c r="C32" s="474" t="s">
        <v>54</v>
      </c>
      <c r="D32" s="475">
        <v>1012</v>
      </c>
      <c r="E32" s="475">
        <v>895</v>
      </c>
      <c r="F32" s="475">
        <v>47</v>
      </c>
      <c r="G32" s="475">
        <v>35</v>
      </c>
    </row>
    <row r="33" spans="1:7" ht="20.149999999999999" customHeight="1" x14ac:dyDescent="0.6">
      <c r="A33" s="473" t="s">
        <v>93</v>
      </c>
      <c r="B33" s="474" t="s">
        <v>95</v>
      </c>
      <c r="C33" s="474" t="s">
        <v>54</v>
      </c>
      <c r="D33" s="475">
        <v>2585</v>
      </c>
      <c r="E33" s="475">
        <v>2298</v>
      </c>
      <c r="F33" s="475">
        <v>288</v>
      </c>
      <c r="G33" s="475">
        <v>117</v>
      </c>
    </row>
    <row r="34" spans="1:7" ht="20.149999999999999" customHeight="1" x14ac:dyDescent="0.6">
      <c r="A34" s="473" t="s">
        <v>93</v>
      </c>
      <c r="B34" s="474" t="s">
        <v>96</v>
      </c>
      <c r="C34" s="474" t="s">
        <v>54</v>
      </c>
      <c r="D34" s="475">
        <v>4061</v>
      </c>
      <c r="E34" s="475">
        <v>3997</v>
      </c>
      <c r="F34" s="475">
        <v>507</v>
      </c>
      <c r="G34" s="475">
        <v>210</v>
      </c>
    </row>
    <row r="35" spans="1:7" ht="20.149999999999999" customHeight="1" x14ac:dyDescent="0.6">
      <c r="A35" s="473" t="s">
        <v>97</v>
      </c>
      <c r="B35" s="474" t="s">
        <v>98</v>
      </c>
      <c r="C35" s="474" t="s">
        <v>54</v>
      </c>
      <c r="D35" s="475">
        <v>1843</v>
      </c>
      <c r="E35" s="475">
        <v>751</v>
      </c>
      <c r="F35" s="475">
        <v>445</v>
      </c>
      <c r="G35" s="475">
        <v>144</v>
      </c>
    </row>
    <row r="36" spans="1:7" ht="20.149999999999999" customHeight="1" x14ac:dyDescent="0.6">
      <c r="A36" s="473" t="s">
        <v>97</v>
      </c>
      <c r="B36" s="474" t="s">
        <v>99</v>
      </c>
      <c r="C36" s="474" t="s">
        <v>51</v>
      </c>
      <c r="D36" s="475">
        <v>1655</v>
      </c>
      <c r="E36" s="475">
        <v>1655</v>
      </c>
      <c r="F36" s="475">
        <v>200</v>
      </c>
      <c r="G36" s="475">
        <v>109</v>
      </c>
    </row>
    <row r="37" spans="1:7" ht="20.149999999999999" customHeight="1" x14ac:dyDescent="0.6">
      <c r="A37" s="473" t="s">
        <v>100</v>
      </c>
      <c r="B37" s="474" t="s">
        <v>101</v>
      </c>
      <c r="C37" s="474" t="s">
        <v>51</v>
      </c>
      <c r="D37" s="475">
        <v>1121</v>
      </c>
      <c r="E37" s="475">
        <v>349</v>
      </c>
      <c r="F37" s="475">
        <v>279</v>
      </c>
      <c r="G37" s="475">
        <v>105</v>
      </c>
    </row>
    <row r="38" spans="1:7" ht="20.149999999999999" customHeight="1" x14ac:dyDescent="0.6">
      <c r="A38" s="473" t="s">
        <v>21</v>
      </c>
      <c r="B38" s="474" t="s">
        <v>102</v>
      </c>
      <c r="C38" s="474" t="s">
        <v>51</v>
      </c>
      <c r="D38" s="475">
        <v>209</v>
      </c>
      <c r="E38" s="475">
        <v>101</v>
      </c>
      <c r="F38" s="475">
        <v>45</v>
      </c>
      <c r="G38" s="475">
        <v>40</v>
      </c>
    </row>
    <row r="39" spans="1:7" ht="20.149999999999999" customHeight="1" x14ac:dyDescent="0.6">
      <c r="A39" s="473" t="s">
        <v>103</v>
      </c>
      <c r="B39" s="474" t="s">
        <v>498</v>
      </c>
      <c r="C39" s="474" t="s">
        <v>54</v>
      </c>
      <c r="D39" s="475">
        <v>1211</v>
      </c>
      <c r="E39" s="475">
        <v>723</v>
      </c>
      <c r="F39" s="475">
        <v>215</v>
      </c>
      <c r="G39" s="475">
        <v>80</v>
      </c>
    </row>
    <row r="40" spans="1:7" ht="20.149999999999999" customHeight="1" x14ac:dyDescent="0.6">
      <c r="A40" s="473" t="s">
        <v>103</v>
      </c>
      <c r="B40" s="474" t="s">
        <v>104</v>
      </c>
      <c r="C40" s="474" t="s">
        <v>51</v>
      </c>
      <c r="D40" s="475">
        <v>878</v>
      </c>
      <c r="E40" s="475">
        <v>211</v>
      </c>
      <c r="F40" s="475">
        <v>151</v>
      </c>
      <c r="G40" s="475">
        <v>109</v>
      </c>
    </row>
    <row r="41" spans="1:7" ht="20.149999999999999" customHeight="1" x14ac:dyDescent="0.6">
      <c r="A41" s="473" t="s">
        <v>103</v>
      </c>
      <c r="B41" s="474" t="s">
        <v>105</v>
      </c>
      <c r="C41" s="474" t="s">
        <v>54</v>
      </c>
      <c r="D41" s="475">
        <v>1500</v>
      </c>
      <c r="E41" s="475">
        <v>226</v>
      </c>
      <c r="F41" s="475">
        <v>160</v>
      </c>
      <c r="G41" s="475">
        <v>65</v>
      </c>
    </row>
    <row r="42" spans="1:7" ht="20.149999999999999" customHeight="1" x14ac:dyDescent="0.6">
      <c r="A42" s="473" t="s">
        <v>106</v>
      </c>
      <c r="B42" s="474" t="s">
        <v>107</v>
      </c>
      <c r="C42" s="474" t="s">
        <v>54</v>
      </c>
      <c r="D42" s="475">
        <v>1791</v>
      </c>
      <c r="E42" s="475">
        <v>1350</v>
      </c>
      <c r="F42" s="475">
        <v>229</v>
      </c>
      <c r="G42" s="475">
        <v>117</v>
      </c>
    </row>
    <row r="43" spans="1:7" ht="20.149999999999999" customHeight="1" x14ac:dyDescent="0.6">
      <c r="A43" s="473" t="s">
        <v>106</v>
      </c>
      <c r="B43" s="474" t="s">
        <v>108</v>
      </c>
      <c r="C43" s="474" t="s">
        <v>51</v>
      </c>
      <c r="D43" s="475">
        <v>635</v>
      </c>
      <c r="E43" s="475">
        <v>633</v>
      </c>
      <c r="F43" s="475">
        <v>87</v>
      </c>
      <c r="G43" s="475">
        <v>52</v>
      </c>
    </row>
    <row r="44" spans="1:7" ht="20.149999999999999" customHeight="1" x14ac:dyDescent="0.6">
      <c r="A44" s="473" t="s">
        <v>109</v>
      </c>
      <c r="B44" s="474" t="s">
        <v>110</v>
      </c>
      <c r="C44" s="474" t="s">
        <v>51</v>
      </c>
      <c r="D44" s="475">
        <v>1577</v>
      </c>
      <c r="E44" s="475">
        <v>1270</v>
      </c>
      <c r="F44" s="475">
        <v>155</v>
      </c>
      <c r="G44" s="475">
        <v>80</v>
      </c>
    </row>
    <row r="45" spans="1:7" ht="20.149999999999999" customHeight="1" x14ac:dyDescent="0.6">
      <c r="A45" s="473" t="s">
        <v>111</v>
      </c>
      <c r="B45" s="474" t="s">
        <v>112</v>
      </c>
      <c r="C45" s="474" t="s">
        <v>51</v>
      </c>
      <c r="D45" s="475">
        <v>2476</v>
      </c>
      <c r="E45" s="475">
        <v>2476</v>
      </c>
      <c r="F45" s="475">
        <v>265</v>
      </c>
      <c r="G45" s="475">
        <v>92</v>
      </c>
    </row>
    <row r="46" spans="1:7" ht="20.149999999999999" customHeight="1" x14ac:dyDescent="0.6">
      <c r="A46" s="473" t="s">
        <v>113</v>
      </c>
      <c r="B46" s="474" t="s">
        <v>114</v>
      </c>
      <c r="C46" s="474" t="s">
        <v>54</v>
      </c>
      <c r="D46" s="475">
        <v>1609</v>
      </c>
      <c r="E46" s="475">
        <v>358</v>
      </c>
      <c r="F46" s="475">
        <v>167</v>
      </c>
      <c r="G46" s="475">
        <v>84</v>
      </c>
    </row>
    <row r="47" spans="1:7" ht="20.149999999999999" customHeight="1" x14ac:dyDescent="0.6">
      <c r="A47" s="473" t="s">
        <v>113</v>
      </c>
      <c r="B47" s="474" t="s">
        <v>115</v>
      </c>
      <c r="C47" s="474" t="s">
        <v>54</v>
      </c>
      <c r="D47" s="475">
        <v>3074</v>
      </c>
      <c r="E47" s="475">
        <v>2965</v>
      </c>
      <c r="F47" s="475">
        <v>811</v>
      </c>
      <c r="G47" s="475">
        <v>372</v>
      </c>
    </row>
    <row r="48" spans="1:7" ht="20.149999999999999" customHeight="1" x14ac:dyDescent="0.6">
      <c r="A48" s="473" t="s">
        <v>113</v>
      </c>
      <c r="B48" s="474" t="s">
        <v>116</v>
      </c>
      <c r="C48" s="474" t="s">
        <v>51</v>
      </c>
      <c r="D48" s="475">
        <v>892</v>
      </c>
      <c r="E48" s="475">
        <v>157</v>
      </c>
      <c r="F48" s="475">
        <v>124</v>
      </c>
      <c r="G48" s="475">
        <v>45</v>
      </c>
    </row>
    <row r="49" spans="1:7" ht="20.149999999999999" customHeight="1" x14ac:dyDescent="0.6">
      <c r="A49" s="473" t="s">
        <v>113</v>
      </c>
      <c r="B49" s="474" t="s">
        <v>117</v>
      </c>
      <c r="C49" s="474" t="s">
        <v>54</v>
      </c>
      <c r="D49" s="475">
        <v>2644</v>
      </c>
      <c r="E49" s="475">
        <v>2512</v>
      </c>
      <c r="F49" s="475">
        <v>546</v>
      </c>
      <c r="G49" s="475">
        <v>190</v>
      </c>
    </row>
    <row r="50" spans="1:7" ht="20.149999999999999" customHeight="1" x14ac:dyDescent="0.6">
      <c r="A50" s="473" t="s">
        <v>113</v>
      </c>
      <c r="B50" s="474" t="s">
        <v>118</v>
      </c>
      <c r="C50" s="474" t="s">
        <v>51</v>
      </c>
      <c r="D50" s="475">
        <v>2175</v>
      </c>
      <c r="E50" s="475">
        <v>1742</v>
      </c>
      <c r="F50" s="475">
        <v>163</v>
      </c>
      <c r="G50" s="475">
        <v>94</v>
      </c>
    </row>
    <row r="51" spans="1:7" ht="20.149999999999999" customHeight="1" x14ac:dyDescent="0.6">
      <c r="A51" s="473" t="s">
        <v>119</v>
      </c>
      <c r="B51" s="474" t="s">
        <v>120</v>
      </c>
      <c r="C51" s="474" t="s">
        <v>51</v>
      </c>
      <c r="D51" s="475">
        <v>908</v>
      </c>
      <c r="E51" s="475">
        <v>843</v>
      </c>
      <c r="F51" s="475">
        <v>99</v>
      </c>
      <c r="G51" s="475">
        <v>82</v>
      </c>
    </row>
    <row r="52" spans="1:7" ht="20.149999999999999" customHeight="1" x14ac:dyDescent="0.6">
      <c r="A52" s="473" t="s">
        <v>119</v>
      </c>
      <c r="B52" s="474" t="s">
        <v>121</v>
      </c>
      <c r="C52" s="474" t="s">
        <v>51</v>
      </c>
      <c r="D52" s="475">
        <v>314</v>
      </c>
      <c r="E52" s="475">
        <v>168</v>
      </c>
      <c r="F52" s="475">
        <v>87</v>
      </c>
      <c r="G52" s="475">
        <v>53</v>
      </c>
    </row>
    <row r="53" spans="1:7" ht="20.149999999999999" customHeight="1" x14ac:dyDescent="0.6">
      <c r="A53" s="473" t="s">
        <v>122</v>
      </c>
      <c r="B53" s="474" t="s">
        <v>123</v>
      </c>
      <c r="C53" s="474" t="s">
        <v>51</v>
      </c>
      <c r="D53" s="475">
        <v>1138</v>
      </c>
      <c r="E53" s="475">
        <v>406</v>
      </c>
      <c r="F53" s="475">
        <v>173</v>
      </c>
      <c r="G53" s="475">
        <v>120</v>
      </c>
    </row>
    <row r="54" spans="1:7" ht="20.149999999999999" customHeight="1" x14ac:dyDescent="0.6">
      <c r="A54" s="473" t="s">
        <v>122</v>
      </c>
      <c r="B54" s="474" t="s">
        <v>124</v>
      </c>
      <c r="C54" s="474" t="s">
        <v>54</v>
      </c>
      <c r="D54" s="475">
        <v>1671</v>
      </c>
      <c r="E54" s="475">
        <v>1330</v>
      </c>
      <c r="F54" s="475">
        <v>250</v>
      </c>
      <c r="G54" s="475">
        <v>78</v>
      </c>
    </row>
    <row r="55" spans="1:7" ht="20.149999999999999" customHeight="1" x14ac:dyDescent="0.6">
      <c r="A55" s="473" t="s">
        <v>125</v>
      </c>
      <c r="B55" s="474" t="s">
        <v>126</v>
      </c>
      <c r="C55" s="474" t="s">
        <v>51</v>
      </c>
      <c r="D55" s="475">
        <v>685</v>
      </c>
      <c r="E55" s="475">
        <v>134</v>
      </c>
      <c r="F55" s="475">
        <v>76</v>
      </c>
      <c r="G55" s="475">
        <v>53</v>
      </c>
    </row>
    <row r="56" spans="1:7" ht="20.149999999999999" customHeight="1" x14ac:dyDescent="0.6">
      <c r="A56" s="473" t="s">
        <v>127</v>
      </c>
      <c r="B56" s="474" t="s">
        <v>128</v>
      </c>
      <c r="C56" s="474" t="s">
        <v>51</v>
      </c>
      <c r="D56" s="475">
        <v>737</v>
      </c>
      <c r="E56" s="475">
        <v>263</v>
      </c>
      <c r="F56" s="475">
        <v>222</v>
      </c>
      <c r="G56" s="475">
        <v>74</v>
      </c>
    </row>
    <row r="57" spans="1:7" ht="20.149999999999999" customHeight="1" x14ac:dyDescent="0.6">
      <c r="A57" s="473" t="s">
        <v>129</v>
      </c>
      <c r="B57" s="474" t="s">
        <v>130</v>
      </c>
      <c r="C57" s="474" t="s">
        <v>131</v>
      </c>
      <c r="D57" s="475">
        <v>2780</v>
      </c>
      <c r="E57" s="475">
        <v>2600</v>
      </c>
      <c r="F57" s="475">
        <v>459</v>
      </c>
      <c r="G57" s="475">
        <v>139</v>
      </c>
    </row>
    <row r="58" spans="1:7" ht="20.149999999999999" customHeight="1" x14ac:dyDescent="0.6">
      <c r="A58" s="473" t="s">
        <v>129</v>
      </c>
      <c r="B58" s="474" t="s">
        <v>132</v>
      </c>
      <c r="C58" s="474" t="s">
        <v>54</v>
      </c>
      <c r="D58" s="475">
        <v>2542</v>
      </c>
      <c r="E58" s="475">
        <v>739</v>
      </c>
      <c r="F58" s="475">
        <v>364</v>
      </c>
      <c r="G58" s="475">
        <v>158</v>
      </c>
    </row>
    <row r="59" spans="1:7" ht="20.149999999999999" customHeight="1" x14ac:dyDescent="0.6">
      <c r="A59" s="473" t="s">
        <v>129</v>
      </c>
      <c r="B59" s="474" t="s">
        <v>133</v>
      </c>
      <c r="C59" s="474" t="s">
        <v>131</v>
      </c>
      <c r="D59" s="475">
        <v>1848</v>
      </c>
      <c r="E59" s="475">
        <v>709</v>
      </c>
      <c r="F59" s="475">
        <v>159</v>
      </c>
      <c r="G59" s="475">
        <v>80</v>
      </c>
    </row>
    <row r="60" spans="1:7" ht="20.149999999999999" customHeight="1" x14ac:dyDescent="0.6">
      <c r="A60" s="473" t="s">
        <v>134</v>
      </c>
      <c r="B60" s="474" t="s">
        <v>135</v>
      </c>
      <c r="C60" s="474" t="s">
        <v>51</v>
      </c>
      <c r="D60" s="475">
        <v>1615</v>
      </c>
      <c r="E60" s="475">
        <v>213</v>
      </c>
      <c r="F60" s="475">
        <v>111</v>
      </c>
      <c r="G60" s="475">
        <v>78</v>
      </c>
    </row>
    <row r="61" spans="1:7" ht="20.149999999999999" customHeight="1" x14ac:dyDescent="0.6">
      <c r="A61" s="473" t="s">
        <v>136</v>
      </c>
      <c r="B61" s="474" t="s">
        <v>249</v>
      </c>
      <c r="C61" s="474" t="s">
        <v>54</v>
      </c>
      <c r="D61" s="475">
        <v>328</v>
      </c>
      <c r="E61" s="475">
        <v>81</v>
      </c>
      <c r="F61" s="475">
        <v>79</v>
      </c>
      <c r="G61" s="475">
        <v>79</v>
      </c>
    </row>
    <row r="62" spans="1:7" ht="20.149999999999999" customHeight="1" x14ac:dyDescent="0.6">
      <c r="A62" s="473" t="s">
        <v>136</v>
      </c>
      <c r="B62" s="474" t="s">
        <v>138</v>
      </c>
      <c r="C62" s="474" t="s">
        <v>54</v>
      </c>
      <c r="D62" s="475">
        <v>2583</v>
      </c>
      <c r="E62" s="475">
        <v>242</v>
      </c>
      <c r="F62" s="475">
        <v>160</v>
      </c>
      <c r="G62" s="475">
        <v>75</v>
      </c>
    </row>
    <row r="63" spans="1:7" ht="20.149999999999999" customHeight="1" x14ac:dyDescent="0.6">
      <c r="A63" s="473" t="s">
        <v>136</v>
      </c>
      <c r="B63" s="474" t="s">
        <v>139</v>
      </c>
      <c r="C63" s="474" t="s">
        <v>51</v>
      </c>
      <c r="D63" s="475">
        <v>1333</v>
      </c>
      <c r="E63" s="475">
        <v>1328</v>
      </c>
      <c r="F63" s="475">
        <v>172</v>
      </c>
      <c r="G63" s="475">
        <v>121</v>
      </c>
    </row>
    <row r="64" spans="1:7" ht="20.149999999999999" customHeight="1" x14ac:dyDescent="0.6">
      <c r="A64" s="473" t="s">
        <v>140</v>
      </c>
      <c r="B64" s="474" t="s">
        <v>141</v>
      </c>
      <c r="C64" s="474" t="s">
        <v>51</v>
      </c>
      <c r="D64" s="475">
        <v>1655</v>
      </c>
      <c r="E64" s="475">
        <v>201</v>
      </c>
      <c r="F64" s="475">
        <v>168</v>
      </c>
      <c r="G64" s="475">
        <v>106</v>
      </c>
    </row>
    <row r="65" spans="1:12" ht="20.149999999999999" customHeight="1" x14ac:dyDescent="0.6">
      <c r="A65" s="473" t="s">
        <v>140</v>
      </c>
      <c r="B65" s="474" t="s">
        <v>214</v>
      </c>
      <c r="C65" s="474" t="s">
        <v>51</v>
      </c>
      <c r="D65" s="475">
        <v>946</v>
      </c>
      <c r="E65" s="475">
        <v>673</v>
      </c>
      <c r="F65" s="475">
        <v>150</v>
      </c>
      <c r="G65" s="475">
        <v>60</v>
      </c>
    </row>
    <row r="66" spans="1:12" ht="20.149999999999999" customHeight="1" x14ac:dyDescent="0.6">
      <c r="A66" s="473" t="s">
        <v>140</v>
      </c>
      <c r="B66" s="474" t="s">
        <v>142</v>
      </c>
      <c r="C66" s="474" t="s">
        <v>51</v>
      </c>
      <c r="D66" s="475">
        <v>1723</v>
      </c>
      <c r="E66" s="475">
        <v>269</v>
      </c>
      <c r="F66" s="475">
        <v>184</v>
      </c>
      <c r="G66" s="475">
        <v>106</v>
      </c>
    </row>
    <row r="67" spans="1:12" ht="20.149999999999999" customHeight="1" x14ac:dyDescent="0.6">
      <c r="A67" s="473" t="s">
        <v>140</v>
      </c>
      <c r="B67" s="474" t="s">
        <v>143</v>
      </c>
      <c r="C67" s="474" t="s">
        <v>51</v>
      </c>
      <c r="D67" s="475">
        <v>1005</v>
      </c>
      <c r="E67" s="475">
        <v>840</v>
      </c>
      <c r="F67" s="475">
        <v>214</v>
      </c>
      <c r="G67" s="475">
        <v>102</v>
      </c>
    </row>
    <row r="68" spans="1:12" ht="20.149999999999999" customHeight="1" x14ac:dyDescent="0.6">
      <c r="A68" s="473" t="s">
        <v>144</v>
      </c>
      <c r="B68" s="474" t="s">
        <v>145</v>
      </c>
      <c r="C68" s="474" t="s">
        <v>54</v>
      </c>
      <c r="D68" s="475">
        <v>1927</v>
      </c>
      <c r="E68" s="475">
        <v>1439</v>
      </c>
      <c r="F68" s="475">
        <v>196</v>
      </c>
      <c r="G68" s="475">
        <v>100</v>
      </c>
    </row>
    <row r="69" spans="1:12" ht="20.149999999999999" customHeight="1" x14ac:dyDescent="0.6">
      <c r="A69" s="473" t="s">
        <v>144</v>
      </c>
      <c r="B69" s="474" t="s">
        <v>146</v>
      </c>
      <c r="C69" s="474" t="s">
        <v>51</v>
      </c>
      <c r="D69" s="475">
        <v>515</v>
      </c>
      <c r="E69" s="475">
        <v>217</v>
      </c>
      <c r="F69" s="475">
        <v>118</v>
      </c>
      <c r="G69" s="475">
        <v>51</v>
      </c>
    </row>
    <row r="70" spans="1:12" ht="20.149999999999999" customHeight="1" x14ac:dyDescent="0.6">
      <c r="A70" s="473" t="s">
        <v>147</v>
      </c>
      <c r="B70" s="474" t="s">
        <v>148</v>
      </c>
      <c r="C70" s="474" t="s">
        <v>51</v>
      </c>
      <c r="D70" s="475">
        <v>1961</v>
      </c>
      <c r="E70" s="475">
        <v>356</v>
      </c>
      <c r="F70" s="475">
        <v>211</v>
      </c>
      <c r="G70" s="475">
        <v>99</v>
      </c>
    </row>
    <row r="71" spans="1:12" ht="20.149999999999999" customHeight="1" x14ac:dyDescent="0.6">
      <c r="A71" s="473" t="s">
        <v>149</v>
      </c>
      <c r="B71" s="474" t="s">
        <v>150</v>
      </c>
      <c r="C71" s="474" t="s">
        <v>51</v>
      </c>
      <c r="D71" s="475">
        <v>728</v>
      </c>
      <c r="E71" s="475">
        <v>260</v>
      </c>
      <c r="F71" s="475">
        <v>112</v>
      </c>
      <c r="G71" s="475">
        <v>63</v>
      </c>
    </row>
    <row r="72" spans="1:12" ht="20.149999999999999" customHeight="1" x14ac:dyDescent="0.6">
      <c r="A72" s="473" t="s">
        <v>151</v>
      </c>
      <c r="B72" s="474" t="s">
        <v>152</v>
      </c>
      <c r="C72" s="474" t="s">
        <v>51</v>
      </c>
      <c r="D72" s="475">
        <v>728</v>
      </c>
      <c r="E72" s="475">
        <v>728</v>
      </c>
      <c r="F72" s="475">
        <v>91</v>
      </c>
      <c r="G72" s="475">
        <v>48</v>
      </c>
      <c r="J72" s="107"/>
      <c r="K72" s="107"/>
      <c r="L72" s="107"/>
    </row>
    <row r="73" spans="1:12" ht="20.149999999999999" customHeight="1" x14ac:dyDescent="0.6">
      <c r="A73" s="473" t="s">
        <v>153</v>
      </c>
      <c r="B73" s="474" t="s">
        <v>154</v>
      </c>
      <c r="C73" s="474" t="s">
        <v>54</v>
      </c>
      <c r="D73" s="475">
        <v>2479</v>
      </c>
      <c r="E73" s="475">
        <v>2479</v>
      </c>
      <c r="F73" s="475">
        <v>195</v>
      </c>
      <c r="G73" s="475">
        <v>101</v>
      </c>
      <c r="J73" s="108"/>
      <c r="K73" s="109"/>
      <c r="L73" s="109"/>
    </row>
    <row r="74" spans="1:12" ht="20.149999999999999" customHeight="1" x14ac:dyDescent="0.6">
      <c r="A74" s="473" t="s">
        <v>155</v>
      </c>
      <c r="B74" s="474" t="s">
        <v>156</v>
      </c>
      <c r="C74" s="474" t="s">
        <v>51</v>
      </c>
      <c r="D74" s="475">
        <v>374</v>
      </c>
      <c r="E74" s="475">
        <v>106</v>
      </c>
      <c r="F74" s="475">
        <v>41</v>
      </c>
      <c r="G74" s="475">
        <v>40</v>
      </c>
      <c r="J74" s="108"/>
      <c r="K74" s="109"/>
      <c r="L74" s="109"/>
    </row>
    <row r="75" spans="1:12" ht="24.9" customHeight="1" x14ac:dyDescent="0.6">
      <c r="A75" s="77"/>
      <c r="B75" s="78" t="s">
        <v>287</v>
      </c>
      <c r="C75" s="78"/>
      <c r="D75" s="79">
        <v>109556</v>
      </c>
      <c r="E75" s="79">
        <v>72757</v>
      </c>
      <c r="F75" s="79">
        <v>14366</v>
      </c>
      <c r="G75" s="79">
        <v>6708</v>
      </c>
      <c r="H75" s="105"/>
      <c r="I75" s="105"/>
      <c r="J75" s="105"/>
      <c r="K75" s="105"/>
      <c r="L75" s="109"/>
    </row>
    <row r="76" spans="1:12" ht="24.9" customHeight="1" thickBot="1" x14ac:dyDescent="0.75">
      <c r="A76" s="144"/>
      <c r="B76" s="145" t="s">
        <v>159</v>
      </c>
      <c r="C76" s="145"/>
      <c r="D76" s="146">
        <v>1565.0857000000001</v>
      </c>
      <c r="E76" s="146">
        <v>1039.3857</v>
      </c>
      <c r="F76" s="146">
        <v>205.22856999999999</v>
      </c>
      <c r="G76" s="146">
        <v>95.828570999999997</v>
      </c>
      <c r="J76" s="273"/>
      <c r="K76" s="109"/>
      <c r="L76" s="109"/>
    </row>
    <row r="77" spans="1:12" ht="24.9" customHeight="1" x14ac:dyDescent="0.6">
      <c r="A77" s="147"/>
      <c r="B77" s="150" t="s">
        <v>288</v>
      </c>
      <c r="C77" s="150"/>
      <c r="D77" s="148"/>
      <c r="E77" s="148"/>
      <c r="F77" s="148"/>
      <c r="G77" s="149"/>
    </row>
    <row r="78" spans="1:12" ht="20.149999999999999" customHeight="1" thickBot="1" x14ac:dyDescent="0.75">
      <c r="A78" s="75" t="s">
        <v>289</v>
      </c>
      <c r="B78" s="76" t="s">
        <v>290</v>
      </c>
      <c r="C78" s="76" t="s">
        <v>51</v>
      </c>
      <c r="D78" s="81">
        <v>790</v>
      </c>
      <c r="E78" s="82">
        <v>104</v>
      </c>
      <c r="F78" s="82">
        <v>104</v>
      </c>
      <c r="G78" s="82">
        <v>106</v>
      </c>
      <c r="I78" s="559"/>
      <c r="J78" s="559"/>
      <c r="K78" s="559"/>
      <c r="L78" s="559"/>
    </row>
    <row r="79" spans="1:12" ht="24.9" customHeight="1" x14ac:dyDescent="0.6">
      <c r="A79" s="147"/>
      <c r="B79" s="150" t="s">
        <v>291</v>
      </c>
      <c r="C79" s="150"/>
      <c r="D79" s="148"/>
      <c r="E79" s="148"/>
      <c r="F79" s="148"/>
      <c r="G79" s="149"/>
      <c r="I79" s="560"/>
      <c r="J79" s="560"/>
      <c r="K79" s="560"/>
      <c r="L79" s="560"/>
    </row>
    <row r="80" spans="1:12" ht="20.149999999999999" customHeight="1" x14ac:dyDescent="0.6">
      <c r="A80" s="10" t="s">
        <v>175</v>
      </c>
      <c r="B80" s="11" t="s">
        <v>176</v>
      </c>
      <c r="C80" s="377" t="s">
        <v>51</v>
      </c>
      <c r="D80" s="88">
        <v>320</v>
      </c>
      <c r="E80" s="86">
        <v>170</v>
      </c>
      <c r="F80" s="87">
        <v>35</v>
      </c>
      <c r="G80" s="88">
        <v>32</v>
      </c>
    </row>
    <row r="81" spans="1:11" ht="20.149999999999999" customHeight="1" x14ac:dyDescent="0.6">
      <c r="A81" s="8" t="s">
        <v>177</v>
      </c>
      <c r="B81" s="9" t="s">
        <v>178</v>
      </c>
      <c r="C81" s="380" t="s">
        <v>51</v>
      </c>
      <c r="D81" s="84">
        <v>296</v>
      </c>
      <c r="E81" s="84">
        <v>218</v>
      </c>
      <c r="F81" s="85">
        <v>77</v>
      </c>
      <c r="G81" s="83">
        <v>68</v>
      </c>
      <c r="I81" s="105"/>
      <c r="J81" s="105"/>
      <c r="K81" s="105"/>
    </row>
    <row r="82" spans="1:11" ht="20.149999999999999" customHeight="1" x14ac:dyDescent="0.6">
      <c r="A82" s="10" t="s">
        <v>179</v>
      </c>
      <c r="B82" s="11" t="s">
        <v>180</v>
      </c>
      <c r="C82" s="377" t="s">
        <v>51</v>
      </c>
      <c r="D82" s="88">
        <v>211</v>
      </c>
      <c r="E82" s="86">
        <v>151</v>
      </c>
      <c r="F82" s="283">
        <v>29</v>
      </c>
      <c r="G82" s="88">
        <v>29</v>
      </c>
    </row>
    <row r="83" spans="1:11" ht="20.149999999999999" customHeight="1" x14ac:dyDescent="0.6">
      <c r="A83" s="8" t="s">
        <v>181</v>
      </c>
      <c r="B83" s="9" t="s">
        <v>182</v>
      </c>
      <c r="C83" s="378" t="s">
        <v>51</v>
      </c>
      <c r="D83" s="85">
        <v>534</v>
      </c>
      <c r="E83" s="84">
        <v>81</v>
      </c>
      <c r="F83" s="85">
        <v>47</v>
      </c>
      <c r="G83" s="85">
        <v>41</v>
      </c>
    </row>
    <row r="84" spans="1:11" ht="20.149999999999999" customHeight="1" x14ac:dyDescent="0.6">
      <c r="A84" s="10" t="s">
        <v>183</v>
      </c>
      <c r="B84" s="11" t="s">
        <v>184</v>
      </c>
      <c r="C84" s="377" t="s">
        <v>51</v>
      </c>
      <c r="D84" s="88">
        <v>739</v>
      </c>
      <c r="E84" s="86">
        <v>180</v>
      </c>
      <c r="F84" s="87">
        <v>109</v>
      </c>
      <c r="G84" s="88">
        <v>96</v>
      </c>
    </row>
    <row r="85" spans="1:11" ht="20.149999999999999" customHeight="1" x14ac:dyDescent="0.6">
      <c r="A85" s="8" t="s">
        <v>183</v>
      </c>
      <c r="B85" s="9" t="s">
        <v>185</v>
      </c>
      <c r="C85" s="380" t="s">
        <v>51</v>
      </c>
      <c r="D85" s="83">
        <v>600</v>
      </c>
      <c r="E85" s="84">
        <v>202</v>
      </c>
      <c r="F85" s="85">
        <v>98</v>
      </c>
      <c r="G85" s="83">
        <v>56</v>
      </c>
    </row>
    <row r="86" spans="1:11" ht="20.149999999999999" customHeight="1" x14ac:dyDescent="0.6">
      <c r="A86" s="10" t="s">
        <v>187</v>
      </c>
      <c r="B86" s="11" t="s">
        <v>188</v>
      </c>
      <c r="C86" s="377" t="s">
        <v>51</v>
      </c>
      <c r="D86" s="88">
        <v>934</v>
      </c>
      <c r="E86" s="86">
        <v>652</v>
      </c>
      <c r="F86" s="87">
        <v>82</v>
      </c>
      <c r="G86" s="88">
        <v>38</v>
      </c>
    </row>
    <row r="87" spans="1:11" ht="20.149999999999999" customHeight="1" x14ac:dyDescent="0.6">
      <c r="A87" s="8" t="s">
        <v>187</v>
      </c>
      <c r="B87" s="9" t="s">
        <v>372</v>
      </c>
      <c r="C87" s="378" t="s">
        <v>51</v>
      </c>
      <c r="D87" s="53">
        <v>1422</v>
      </c>
      <c r="E87" s="84">
        <v>933</v>
      </c>
      <c r="F87" s="85">
        <v>238</v>
      </c>
      <c r="G87" s="83">
        <v>89</v>
      </c>
    </row>
    <row r="88" spans="1:11" ht="20.149999999999999" customHeight="1" x14ac:dyDescent="0.6">
      <c r="A88" s="10" t="s">
        <v>187</v>
      </c>
      <c r="B88" s="11" t="s">
        <v>373</v>
      </c>
      <c r="C88" s="377" t="s">
        <v>186</v>
      </c>
      <c r="D88" s="88" t="s">
        <v>597</v>
      </c>
      <c r="E88" s="86" t="s">
        <v>508</v>
      </c>
      <c r="F88" s="87" t="s">
        <v>186</v>
      </c>
      <c r="G88" s="88" t="s">
        <v>186</v>
      </c>
    </row>
    <row r="89" spans="1:11" ht="20.149999999999999" customHeight="1" x14ac:dyDescent="0.6">
      <c r="A89" s="8" t="s">
        <v>189</v>
      </c>
      <c r="B89" s="9" t="s">
        <v>190</v>
      </c>
      <c r="C89" s="378" t="s">
        <v>51</v>
      </c>
      <c r="D89" s="83">
        <v>254</v>
      </c>
      <c r="E89" s="84">
        <v>190</v>
      </c>
      <c r="F89" s="85">
        <v>48</v>
      </c>
      <c r="G89" s="83">
        <v>36</v>
      </c>
    </row>
    <row r="90" spans="1:11" x14ac:dyDescent="0.6">
      <c r="B90" s="1"/>
      <c r="C90" s="1"/>
    </row>
    <row r="91" spans="1:11" ht="28.95" customHeight="1" x14ac:dyDescent="0.6">
      <c r="A91" s="683" t="s">
        <v>596</v>
      </c>
      <c r="B91" s="683"/>
      <c r="C91" s="683"/>
      <c r="D91" s="683"/>
      <c r="E91" s="683"/>
      <c r="F91" s="683"/>
      <c r="G91" s="683"/>
    </row>
    <row r="92" spans="1:11" ht="13.5" x14ac:dyDescent="0.6">
      <c r="A92" s="44" t="s">
        <v>598</v>
      </c>
    </row>
    <row r="93" spans="1:11" x14ac:dyDescent="0.6">
      <c r="A93" s="44"/>
    </row>
    <row r="94" spans="1:11" ht="27.75" customHeight="1" x14ac:dyDescent="0.6">
      <c r="A94" s="667" t="s">
        <v>510</v>
      </c>
      <c r="B94" s="667"/>
      <c r="C94" s="667"/>
      <c r="D94" s="667"/>
      <c r="E94" s="667"/>
      <c r="F94" s="667"/>
      <c r="G94" s="667"/>
    </row>
    <row r="95" spans="1:11" ht="15" customHeight="1" x14ac:dyDescent="0.6">
      <c r="A95" s="44" t="s">
        <v>470</v>
      </c>
      <c r="D95" s="105"/>
      <c r="E95" s="105"/>
      <c r="F95" s="105"/>
      <c r="G95" s="105"/>
    </row>
    <row r="97" spans="2:7" x14ac:dyDescent="0.6">
      <c r="D97" s="105"/>
      <c r="E97" s="105"/>
      <c r="F97" s="105"/>
      <c r="G97" s="105"/>
    </row>
    <row r="99" spans="2:7" ht="24.65" customHeight="1" x14ac:dyDescent="0.6">
      <c r="B99" s="1"/>
      <c r="C99" s="1"/>
    </row>
    <row r="103" spans="2:7" x14ac:dyDescent="0.6">
      <c r="D103" s="244"/>
      <c r="E103" s="244"/>
    </row>
  </sheetData>
  <autoFilter ref="A4:G4" xr:uid="{00000000-0009-0000-0000-000010000000}"/>
  <mergeCells count="6">
    <mergeCell ref="A2:B2"/>
    <mergeCell ref="A91:G91"/>
    <mergeCell ref="A94:G94"/>
    <mergeCell ref="A3:B3"/>
    <mergeCell ref="D3:E3"/>
    <mergeCell ref="F3:G3"/>
  </mergeCells>
  <conditionalFormatting sqref="A5:G74">
    <cfRule type="expression" dxfId="25" priority="1">
      <formula>MOD(ROW(),2)=0</formula>
    </cfRule>
  </conditionalFormatting>
  <hyperlinks>
    <hyperlink ref="A2:B2" location="TOC!A1" display="Return to Table of Contents" xr:uid="{00000000-0004-0000-1000-000000000000}"/>
  </hyperlinks>
  <pageMargins left="0.25" right="0.25" top="0.75" bottom="0.75" header="0.3" footer="0.3"/>
  <pageSetup scale="55" fitToWidth="0" orientation="portrait" horizontalDpi="1200" verticalDpi="1200" r:id="rId1"/>
  <headerFooter>
    <oddHeader>&amp;L2023-24 &amp;"Arial,Italic"Survey of Dental Education
&amp;"Arial,Regular"Report 2 - Tuition, Admission, and Attrition</oddHeader>
  </headerFooter>
  <rowBreaks count="1" manualBreakCount="1">
    <brk id="59" max="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U103"/>
  <sheetViews>
    <sheetView zoomScaleNormal="100" workbookViewId="0">
      <pane xSplit="3" ySplit="4" topLeftCell="D5" activePane="bottomRight" state="frozen"/>
      <selection activeCell="A2" sqref="A2:C2"/>
      <selection pane="topRight" activeCell="A2" sqref="A2:C2"/>
      <selection pane="bottomLeft" activeCell="A2" sqref="A2:C2"/>
      <selection pane="bottomRight" sqref="A1:C1"/>
    </sheetView>
  </sheetViews>
  <sheetFormatPr defaultColWidth="9.08984375" defaultRowHeight="14.25" x14ac:dyDescent="0.65"/>
  <cols>
    <col min="1" max="1" width="14" style="4" customWidth="1"/>
    <col min="2" max="2" width="52.453125" style="6" customWidth="1"/>
    <col min="3" max="3" width="25.6796875" style="6" customWidth="1"/>
    <col min="4" max="5" width="12.6796875" style="4" customWidth="1"/>
    <col min="6" max="6" width="10.6796875" style="4" customWidth="1"/>
    <col min="7" max="8" width="12.6796875" style="4" customWidth="1"/>
    <col min="9" max="9" width="10.6796875" style="4" customWidth="1"/>
    <col min="10" max="10" width="12.6796875" style="4" customWidth="1"/>
    <col min="11" max="11" width="13.31640625" style="4" customWidth="1"/>
    <col min="12" max="12" width="10.6796875" style="4" customWidth="1"/>
    <col min="13" max="13" width="12.6796875" style="4" customWidth="1"/>
    <col min="14" max="14" width="15.6796875" style="4" customWidth="1"/>
    <col min="15" max="15" width="10.6796875" style="4" customWidth="1"/>
    <col min="16" max="16" width="10.6796875" style="4" bestFit="1" customWidth="1"/>
    <col min="17" max="16384" width="9.08984375" style="4"/>
  </cols>
  <sheetData>
    <row r="1" spans="1:16" ht="19.2" customHeight="1" x14ac:dyDescent="0.65">
      <c r="A1" s="664" t="s">
        <v>453</v>
      </c>
      <c r="B1" s="664"/>
      <c r="C1" s="664"/>
    </row>
    <row r="2" spans="1:16" ht="22.5" customHeight="1" x14ac:dyDescent="0.65">
      <c r="A2" s="650" t="s">
        <v>8</v>
      </c>
      <c r="B2" s="650"/>
      <c r="C2" s="357"/>
    </row>
    <row r="3" spans="1:16" ht="29.25" customHeight="1" x14ac:dyDescent="0.7">
      <c r="A3" s="7" t="s">
        <v>292</v>
      </c>
      <c r="B3" s="80"/>
      <c r="C3" s="690" t="s">
        <v>46</v>
      </c>
      <c r="D3" s="686" t="s">
        <v>270</v>
      </c>
      <c r="E3" s="687"/>
      <c r="F3" s="688"/>
      <c r="G3" s="686" t="s">
        <v>271</v>
      </c>
      <c r="H3" s="687"/>
      <c r="I3" s="688"/>
      <c r="J3" s="686" t="s">
        <v>293</v>
      </c>
      <c r="K3" s="687"/>
      <c r="L3" s="688"/>
      <c r="M3" s="686" t="s">
        <v>43</v>
      </c>
      <c r="N3" s="687"/>
      <c r="O3" s="688"/>
    </row>
    <row r="4" spans="1:16" ht="15" customHeight="1" x14ac:dyDescent="0.7">
      <c r="A4" s="7" t="s">
        <v>294</v>
      </c>
      <c r="B4" s="7" t="s">
        <v>283</v>
      </c>
      <c r="C4" s="690"/>
      <c r="D4" s="48" t="s">
        <v>295</v>
      </c>
      <c r="E4" s="46" t="s">
        <v>286</v>
      </c>
      <c r="F4" s="49" t="s">
        <v>296</v>
      </c>
      <c r="G4" s="48" t="s">
        <v>295</v>
      </c>
      <c r="H4" s="46" t="s">
        <v>286</v>
      </c>
      <c r="I4" s="49" t="s">
        <v>297</v>
      </c>
      <c r="J4" s="48" t="s">
        <v>295</v>
      </c>
      <c r="K4" s="190" t="s">
        <v>286</v>
      </c>
      <c r="L4" s="49" t="s">
        <v>297</v>
      </c>
      <c r="M4" s="48" t="s">
        <v>295</v>
      </c>
      <c r="N4" s="46" t="s">
        <v>298</v>
      </c>
      <c r="O4" s="49" t="s">
        <v>297</v>
      </c>
    </row>
    <row r="5" spans="1:16" s="47" customFormat="1" ht="20.149999999999999" customHeight="1" x14ac:dyDescent="0.6">
      <c r="A5" s="274" t="s">
        <v>49</v>
      </c>
      <c r="B5" s="285" t="s">
        <v>50</v>
      </c>
      <c r="C5" s="370" t="s">
        <v>51</v>
      </c>
      <c r="D5" s="308">
        <v>541</v>
      </c>
      <c r="E5" s="259">
        <v>35</v>
      </c>
      <c r="F5" s="320">
        <v>6.5</v>
      </c>
      <c r="G5" s="308">
        <v>664</v>
      </c>
      <c r="H5" s="259">
        <v>48</v>
      </c>
      <c r="I5" s="320">
        <v>7.2</v>
      </c>
      <c r="J5" s="308">
        <v>1</v>
      </c>
      <c r="K5" s="259">
        <v>0</v>
      </c>
      <c r="L5" s="309">
        <v>0</v>
      </c>
      <c r="M5" s="308">
        <f>SUM(D5,G5,J5)</f>
        <v>1206</v>
      </c>
      <c r="N5" s="259">
        <v>83</v>
      </c>
      <c r="O5" s="320">
        <v>6.9</v>
      </c>
      <c r="P5" s="632"/>
    </row>
    <row r="6" spans="1:16" s="47" customFormat="1" ht="20.149999999999999" customHeight="1" x14ac:dyDescent="0.6">
      <c r="A6" s="274" t="s">
        <v>52</v>
      </c>
      <c r="B6" s="285" t="s">
        <v>53</v>
      </c>
      <c r="C6" s="370" t="s">
        <v>54</v>
      </c>
      <c r="D6" s="308">
        <v>1138</v>
      </c>
      <c r="E6" s="259">
        <v>37</v>
      </c>
      <c r="F6" s="320">
        <v>3.3</v>
      </c>
      <c r="G6" s="308">
        <v>1378</v>
      </c>
      <c r="H6" s="259">
        <v>43</v>
      </c>
      <c r="I6" s="320">
        <v>3.1</v>
      </c>
      <c r="J6" s="308">
        <v>0</v>
      </c>
      <c r="K6" s="259">
        <v>0</v>
      </c>
      <c r="L6" s="309" t="s">
        <v>512</v>
      </c>
      <c r="M6" s="308">
        <f t="shared" ref="M6:M69" si="0">SUM(D6,G6,J6)</f>
        <v>2516</v>
      </c>
      <c r="N6" s="259">
        <v>80</v>
      </c>
      <c r="O6" s="320">
        <v>3.2</v>
      </c>
    </row>
    <row r="7" spans="1:16" s="47" customFormat="1" ht="20.149999999999999" customHeight="1" x14ac:dyDescent="0.6">
      <c r="A7" s="274" t="s">
        <v>52</v>
      </c>
      <c r="B7" s="285" t="s">
        <v>55</v>
      </c>
      <c r="C7" s="370" t="s">
        <v>54</v>
      </c>
      <c r="D7" s="308">
        <v>1192</v>
      </c>
      <c r="E7" s="259">
        <v>62</v>
      </c>
      <c r="F7" s="320">
        <v>5.2</v>
      </c>
      <c r="G7" s="308">
        <v>1411</v>
      </c>
      <c r="H7" s="259">
        <v>84</v>
      </c>
      <c r="I7" s="320">
        <v>6</v>
      </c>
      <c r="J7" s="308">
        <v>3</v>
      </c>
      <c r="K7" s="259">
        <v>0</v>
      </c>
      <c r="L7" s="309">
        <v>0</v>
      </c>
      <c r="M7" s="308">
        <f t="shared" si="0"/>
        <v>2606</v>
      </c>
      <c r="N7" s="259">
        <v>146</v>
      </c>
      <c r="O7" s="320">
        <v>5.6</v>
      </c>
    </row>
    <row r="8" spans="1:16" s="47" customFormat="1" ht="20.149999999999999" customHeight="1" x14ac:dyDescent="0.6">
      <c r="A8" s="274" t="s">
        <v>56</v>
      </c>
      <c r="B8" s="285" t="s">
        <v>250</v>
      </c>
      <c r="C8" s="370" t="s">
        <v>58</v>
      </c>
      <c r="D8" s="308">
        <v>322</v>
      </c>
      <c r="E8" s="259">
        <v>21</v>
      </c>
      <c r="F8" s="320">
        <v>6.5</v>
      </c>
      <c r="G8" s="308">
        <v>363</v>
      </c>
      <c r="H8" s="259">
        <v>22</v>
      </c>
      <c r="I8" s="320">
        <v>6.1</v>
      </c>
      <c r="J8" s="308">
        <v>0</v>
      </c>
      <c r="K8" s="259">
        <v>0</v>
      </c>
      <c r="L8" s="309" t="s">
        <v>512</v>
      </c>
      <c r="M8" s="308">
        <f t="shared" si="0"/>
        <v>685</v>
      </c>
      <c r="N8" s="259">
        <v>43</v>
      </c>
      <c r="O8" s="320">
        <v>6.3</v>
      </c>
    </row>
    <row r="9" spans="1:16" s="47" customFormat="1" ht="20.149999999999999" customHeight="1" x14ac:dyDescent="0.6">
      <c r="A9" s="274" t="s">
        <v>56</v>
      </c>
      <c r="B9" s="567" t="s">
        <v>217</v>
      </c>
      <c r="C9" s="370" t="s">
        <v>54</v>
      </c>
      <c r="D9" s="308">
        <v>946</v>
      </c>
      <c r="E9" s="259">
        <v>77</v>
      </c>
      <c r="F9" s="320">
        <v>8.1</v>
      </c>
      <c r="G9" s="308">
        <v>1193</v>
      </c>
      <c r="H9" s="259">
        <v>71</v>
      </c>
      <c r="I9" s="320">
        <v>6</v>
      </c>
      <c r="J9" s="308">
        <v>0</v>
      </c>
      <c r="K9" s="259">
        <v>0</v>
      </c>
      <c r="L9" s="309" t="s">
        <v>512</v>
      </c>
      <c r="M9" s="308">
        <f t="shared" si="0"/>
        <v>2139</v>
      </c>
      <c r="N9" s="259">
        <v>148</v>
      </c>
      <c r="O9" s="320">
        <v>6.9</v>
      </c>
    </row>
    <row r="10" spans="1:16" s="47" customFormat="1" ht="20.149999999999999" customHeight="1" x14ac:dyDescent="0.6">
      <c r="A10" s="274" t="s">
        <v>56</v>
      </c>
      <c r="B10" s="285" t="s">
        <v>60</v>
      </c>
      <c r="C10" s="370" t="s">
        <v>51</v>
      </c>
      <c r="D10" s="308">
        <v>577</v>
      </c>
      <c r="E10" s="259">
        <v>22</v>
      </c>
      <c r="F10" s="320">
        <v>3.8</v>
      </c>
      <c r="G10" s="308">
        <v>835</v>
      </c>
      <c r="H10" s="259">
        <v>38</v>
      </c>
      <c r="I10" s="320">
        <v>4.5999999999999996</v>
      </c>
      <c r="J10" s="308">
        <v>0</v>
      </c>
      <c r="K10" s="259">
        <v>0</v>
      </c>
      <c r="L10" s="309" t="s">
        <v>512</v>
      </c>
      <c r="M10" s="308">
        <f t="shared" si="0"/>
        <v>1412</v>
      </c>
      <c r="N10" s="259">
        <v>60</v>
      </c>
      <c r="O10" s="320">
        <v>4.2</v>
      </c>
    </row>
    <row r="11" spans="1:16" s="47" customFormat="1" ht="20.149999999999999" customHeight="1" x14ac:dyDescent="0.6">
      <c r="A11" s="274" t="s">
        <v>56</v>
      </c>
      <c r="B11" s="285" t="s">
        <v>61</v>
      </c>
      <c r="C11" s="370" t="s">
        <v>51</v>
      </c>
      <c r="D11" s="308">
        <v>683</v>
      </c>
      <c r="E11" s="259">
        <v>34</v>
      </c>
      <c r="F11" s="320">
        <v>5</v>
      </c>
      <c r="G11" s="308">
        <v>907</v>
      </c>
      <c r="H11" s="259">
        <v>53</v>
      </c>
      <c r="I11" s="320">
        <v>5.8</v>
      </c>
      <c r="J11" s="308">
        <v>1</v>
      </c>
      <c r="K11" s="259">
        <v>1</v>
      </c>
      <c r="L11" s="320">
        <v>100</v>
      </c>
      <c r="M11" s="308">
        <f t="shared" si="0"/>
        <v>1591</v>
      </c>
      <c r="N11" s="259">
        <v>88</v>
      </c>
      <c r="O11" s="320">
        <v>5.5</v>
      </c>
    </row>
    <row r="12" spans="1:16" s="47" customFormat="1" ht="20.149999999999999" customHeight="1" x14ac:dyDescent="0.6">
      <c r="A12" s="274" t="s">
        <v>56</v>
      </c>
      <c r="B12" s="285" t="s">
        <v>62</v>
      </c>
      <c r="C12" s="370" t="s">
        <v>54</v>
      </c>
      <c r="D12" s="308">
        <v>1027</v>
      </c>
      <c r="E12" s="259">
        <v>60</v>
      </c>
      <c r="F12" s="320">
        <v>5.8</v>
      </c>
      <c r="G12" s="308">
        <v>1369</v>
      </c>
      <c r="H12" s="259">
        <v>84</v>
      </c>
      <c r="I12" s="320">
        <v>6.1</v>
      </c>
      <c r="J12" s="308">
        <v>0</v>
      </c>
      <c r="K12" s="259">
        <v>0</v>
      </c>
      <c r="L12" s="309" t="s">
        <v>512</v>
      </c>
      <c r="M12" s="308">
        <f t="shared" si="0"/>
        <v>2396</v>
      </c>
      <c r="N12" s="259">
        <v>144</v>
      </c>
      <c r="O12" s="320">
        <v>6</v>
      </c>
    </row>
    <row r="13" spans="1:16" s="47" customFormat="1" ht="20.149999999999999" customHeight="1" x14ac:dyDescent="0.6">
      <c r="A13" s="274" t="s">
        <v>56</v>
      </c>
      <c r="B13" s="285" t="s">
        <v>63</v>
      </c>
      <c r="C13" s="370" t="s">
        <v>54</v>
      </c>
      <c r="D13" s="308">
        <v>532</v>
      </c>
      <c r="E13" s="259">
        <v>51</v>
      </c>
      <c r="F13" s="320">
        <v>9.6</v>
      </c>
      <c r="G13" s="308">
        <v>566</v>
      </c>
      <c r="H13" s="259">
        <v>50</v>
      </c>
      <c r="I13" s="320">
        <v>8.8000000000000007</v>
      </c>
      <c r="J13" s="308">
        <v>0</v>
      </c>
      <c r="K13" s="259">
        <v>0</v>
      </c>
      <c r="L13" s="309" t="s">
        <v>512</v>
      </c>
      <c r="M13" s="308">
        <f t="shared" si="0"/>
        <v>1098</v>
      </c>
      <c r="N13" s="259">
        <v>101</v>
      </c>
      <c r="O13" s="320">
        <v>9.1999999999999993</v>
      </c>
    </row>
    <row r="14" spans="1:16" s="47" customFormat="1" ht="20.149999999999999" customHeight="1" x14ac:dyDescent="0.6">
      <c r="A14" s="274" t="s">
        <v>56</v>
      </c>
      <c r="B14" s="285" t="s">
        <v>64</v>
      </c>
      <c r="C14" s="370" t="s">
        <v>54</v>
      </c>
      <c r="D14" s="308">
        <v>1023</v>
      </c>
      <c r="E14" s="259">
        <v>34</v>
      </c>
      <c r="F14" s="320">
        <v>3.3</v>
      </c>
      <c r="G14" s="308">
        <v>1388</v>
      </c>
      <c r="H14" s="259">
        <v>40</v>
      </c>
      <c r="I14" s="320">
        <v>2.9</v>
      </c>
      <c r="J14" s="308">
        <v>34</v>
      </c>
      <c r="K14" s="259">
        <v>0</v>
      </c>
      <c r="L14" s="309">
        <v>0</v>
      </c>
      <c r="M14" s="308">
        <f t="shared" si="0"/>
        <v>2445</v>
      </c>
      <c r="N14" s="259">
        <v>74</v>
      </c>
      <c r="O14" s="320">
        <v>3</v>
      </c>
    </row>
    <row r="15" spans="1:16" s="47" customFormat="1" ht="20.149999999999999" customHeight="1" x14ac:dyDescent="0.6">
      <c r="A15" s="274" t="s">
        <v>65</v>
      </c>
      <c r="B15" s="285" t="s">
        <v>66</v>
      </c>
      <c r="C15" s="370" t="s">
        <v>51</v>
      </c>
      <c r="D15" s="308">
        <v>820</v>
      </c>
      <c r="E15" s="259">
        <v>19</v>
      </c>
      <c r="F15" s="320">
        <v>2.2999999999999998</v>
      </c>
      <c r="G15" s="308">
        <v>970</v>
      </c>
      <c r="H15" s="259">
        <v>52</v>
      </c>
      <c r="I15" s="320">
        <v>5.4</v>
      </c>
      <c r="J15" s="308">
        <v>192</v>
      </c>
      <c r="K15" s="259">
        <v>10</v>
      </c>
      <c r="L15" s="320">
        <v>5.2</v>
      </c>
      <c r="M15" s="308">
        <f t="shared" si="0"/>
        <v>1982</v>
      </c>
      <c r="N15" s="259">
        <v>81</v>
      </c>
      <c r="O15" s="320">
        <v>4.0999999999999996</v>
      </c>
    </row>
    <row r="16" spans="1:16" s="47" customFormat="1" ht="20.149999999999999" customHeight="1" x14ac:dyDescent="0.6">
      <c r="A16" s="274" t="s">
        <v>67</v>
      </c>
      <c r="B16" s="285" t="s">
        <v>68</v>
      </c>
      <c r="C16" s="370" t="s">
        <v>51</v>
      </c>
      <c r="D16" s="308">
        <v>563</v>
      </c>
      <c r="E16" s="259">
        <v>21</v>
      </c>
      <c r="F16" s="320">
        <v>3.7</v>
      </c>
      <c r="G16" s="308">
        <v>767</v>
      </c>
      <c r="H16" s="259">
        <v>30</v>
      </c>
      <c r="I16" s="320">
        <v>3.9</v>
      </c>
      <c r="J16" s="308">
        <v>1</v>
      </c>
      <c r="K16" s="259">
        <v>0</v>
      </c>
      <c r="L16" s="309">
        <v>0</v>
      </c>
      <c r="M16" s="308">
        <f t="shared" si="0"/>
        <v>1331</v>
      </c>
      <c r="N16" s="259">
        <v>51</v>
      </c>
      <c r="O16" s="320">
        <v>3.8</v>
      </c>
    </row>
    <row r="17" spans="1:15" s="47" customFormat="1" ht="20.149999999999999" customHeight="1" x14ac:dyDescent="0.6">
      <c r="A17" s="274" t="s">
        <v>69</v>
      </c>
      <c r="B17" s="285" t="s">
        <v>70</v>
      </c>
      <c r="C17" s="370" t="s">
        <v>54</v>
      </c>
      <c r="D17" s="308">
        <v>293</v>
      </c>
      <c r="E17" s="259">
        <v>27</v>
      </c>
      <c r="F17" s="320">
        <v>9.1999999999999993</v>
      </c>
      <c r="G17" s="308">
        <v>466</v>
      </c>
      <c r="H17" s="259">
        <v>48</v>
      </c>
      <c r="I17" s="320">
        <v>10.3</v>
      </c>
      <c r="J17" s="308">
        <v>0</v>
      </c>
      <c r="K17" s="259">
        <v>0</v>
      </c>
      <c r="L17" s="309" t="s">
        <v>512</v>
      </c>
      <c r="M17" s="308">
        <f t="shared" si="0"/>
        <v>759</v>
      </c>
      <c r="N17" s="259">
        <v>75</v>
      </c>
      <c r="O17" s="320">
        <v>9.9</v>
      </c>
    </row>
    <row r="18" spans="1:15" s="47" customFormat="1" ht="20.149999999999999" customHeight="1" x14ac:dyDescent="0.6">
      <c r="A18" s="274" t="s">
        <v>71</v>
      </c>
      <c r="B18" s="285" t="s">
        <v>72</v>
      </c>
      <c r="C18" s="370" t="s">
        <v>51</v>
      </c>
      <c r="D18" s="308">
        <v>756</v>
      </c>
      <c r="E18" s="259">
        <v>35</v>
      </c>
      <c r="F18" s="320">
        <v>4.5999999999999996</v>
      </c>
      <c r="G18" s="308">
        <v>1022</v>
      </c>
      <c r="H18" s="259">
        <v>59</v>
      </c>
      <c r="I18" s="320">
        <v>5.8</v>
      </c>
      <c r="J18" s="308">
        <v>1</v>
      </c>
      <c r="K18" s="259">
        <v>0</v>
      </c>
      <c r="L18" s="309">
        <v>0</v>
      </c>
      <c r="M18" s="308">
        <f t="shared" si="0"/>
        <v>1779</v>
      </c>
      <c r="N18" s="259">
        <v>94</v>
      </c>
      <c r="O18" s="320">
        <v>5.3</v>
      </c>
    </row>
    <row r="19" spans="1:15" s="47" customFormat="1" ht="20.149999999999999" customHeight="1" x14ac:dyDescent="0.6">
      <c r="A19" s="274" t="s">
        <v>71</v>
      </c>
      <c r="B19" s="285" t="s">
        <v>73</v>
      </c>
      <c r="C19" s="370" t="s">
        <v>54</v>
      </c>
      <c r="D19" s="308">
        <v>999</v>
      </c>
      <c r="E19" s="259">
        <v>54</v>
      </c>
      <c r="F19" s="320">
        <v>5.4</v>
      </c>
      <c r="G19" s="308">
        <v>1375</v>
      </c>
      <c r="H19" s="259">
        <v>75</v>
      </c>
      <c r="I19" s="320">
        <v>5.5</v>
      </c>
      <c r="J19" s="308">
        <v>0</v>
      </c>
      <c r="K19" s="259">
        <v>0</v>
      </c>
      <c r="L19" s="320" t="s">
        <v>512</v>
      </c>
      <c r="M19" s="308">
        <f t="shared" si="0"/>
        <v>2374</v>
      </c>
      <c r="N19" s="259">
        <v>129</v>
      </c>
      <c r="O19" s="320">
        <v>5.4</v>
      </c>
    </row>
    <row r="20" spans="1:15" s="47" customFormat="1" ht="20.149999999999999" customHeight="1" x14ac:dyDescent="0.6">
      <c r="A20" s="274" t="s">
        <v>71</v>
      </c>
      <c r="B20" s="285" t="s">
        <v>74</v>
      </c>
      <c r="C20" s="370" t="s">
        <v>54</v>
      </c>
      <c r="D20" s="308">
        <v>1572</v>
      </c>
      <c r="E20" s="259">
        <v>50</v>
      </c>
      <c r="F20" s="320">
        <v>3.2</v>
      </c>
      <c r="G20" s="308">
        <v>2069</v>
      </c>
      <c r="H20" s="259">
        <v>50</v>
      </c>
      <c r="I20" s="320">
        <v>2.4</v>
      </c>
      <c r="J20" s="308">
        <v>1</v>
      </c>
      <c r="K20" s="259">
        <v>0</v>
      </c>
      <c r="L20" s="309">
        <v>0</v>
      </c>
      <c r="M20" s="308">
        <f t="shared" si="0"/>
        <v>3642</v>
      </c>
      <c r="N20" s="259">
        <v>100</v>
      </c>
      <c r="O20" s="320">
        <v>2.7</v>
      </c>
    </row>
    <row r="21" spans="1:15" s="47" customFormat="1" ht="20.149999999999999" customHeight="1" x14ac:dyDescent="0.6">
      <c r="A21" s="274" t="s">
        <v>75</v>
      </c>
      <c r="B21" s="285" t="s">
        <v>76</v>
      </c>
      <c r="C21" s="370" t="s">
        <v>51</v>
      </c>
      <c r="D21" s="308">
        <v>432</v>
      </c>
      <c r="E21" s="259">
        <v>39</v>
      </c>
      <c r="F21" s="320">
        <v>9</v>
      </c>
      <c r="G21" s="308">
        <v>559</v>
      </c>
      <c r="H21" s="259">
        <v>57</v>
      </c>
      <c r="I21" s="320">
        <v>10.199999999999999</v>
      </c>
      <c r="J21" s="308">
        <v>1</v>
      </c>
      <c r="K21" s="259">
        <v>0</v>
      </c>
      <c r="L21" s="309">
        <v>0</v>
      </c>
      <c r="M21" s="308">
        <f t="shared" si="0"/>
        <v>992</v>
      </c>
      <c r="N21" s="259">
        <v>96</v>
      </c>
      <c r="O21" s="320">
        <v>9.6999999999999993</v>
      </c>
    </row>
    <row r="22" spans="1:15" s="47" customFormat="1" ht="20.149999999999999" customHeight="1" x14ac:dyDescent="0.6">
      <c r="A22" s="274" t="s">
        <v>77</v>
      </c>
      <c r="B22" s="285" t="s">
        <v>78</v>
      </c>
      <c r="C22" s="370" t="s">
        <v>51</v>
      </c>
      <c r="D22" s="308">
        <v>297</v>
      </c>
      <c r="E22" s="259">
        <v>24</v>
      </c>
      <c r="F22" s="320">
        <v>8.1</v>
      </c>
      <c r="G22" s="308">
        <v>371</v>
      </c>
      <c r="H22" s="259">
        <v>26</v>
      </c>
      <c r="I22" s="320">
        <v>7</v>
      </c>
      <c r="J22" s="308">
        <v>0</v>
      </c>
      <c r="K22" s="259">
        <v>0</v>
      </c>
      <c r="L22" s="309" t="s">
        <v>512</v>
      </c>
      <c r="M22" s="308">
        <f t="shared" si="0"/>
        <v>668</v>
      </c>
      <c r="N22" s="259">
        <v>50</v>
      </c>
      <c r="O22" s="320">
        <v>7.5</v>
      </c>
    </row>
    <row r="23" spans="1:15" s="47" customFormat="1" ht="20.149999999999999" customHeight="1" x14ac:dyDescent="0.6">
      <c r="A23" s="274" t="s">
        <v>77</v>
      </c>
      <c r="B23" s="285" t="s">
        <v>79</v>
      </c>
      <c r="C23" s="370" t="s">
        <v>51</v>
      </c>
      <c r="D23" s="308">
        <v>577</v>
      </c>
      <c r="E23" s="259">
        <v>30</v>
      </c>
      <c r="F23" s="320">
        <v>5.2</v>
      </c>
      <c r="G23" s="308">
        <v>905</v>
      </c>
      <c r="H23" s="259">
        <v>40</v>
      </c>
      <c r="I23" s="320">
        <v>4.4000000000000004</v>
      </c>
      <c r="J23" s="308">
        <v>0</v>
      </c>
      <c r="K23" s="259">
        <v>0</v>
      </c>
      <c r="L23" s="309" t="s">
        <v>512</v>
      </c>
      <c r="M23" s="308">
        <f t="shared" si="0"/>
        <v>1482</v>
      </c>
      <c r="N23" s="259">
        <v>70</v>
      </c>
      <c r="O23" s="320">
        <v>4.7</v>
      </c>
    </row>
    <row r="24" spans="1:15" s="47" customFormat="1" ht="20.149999999999999" customHeight="1" x14ac:dyDescent="0.6">
      <c r="A24" s="274" t="s">
        <v>77</v>
      </c>
      <c r="B24" s="285" t="s">
        <v>80</v>
      </c>
      <c r="C24" s="370" t="s">
        <v>54</v>
      </c>
      <c r="D24" s="308">
        <v>1068</v>
      </c>
      <c r="E24" s="259">
        <v>51</v>
      </c>
      <c r="F24" s="320">
        <v>4.8</v>
      </c>
      <c r="G24" s="308">
        <v>1444</v>
      </c>
      <c r="H24" s="259">
        <v>91</v>
      </c>
      <c r="I24" s="320">
        <v>6.3</v>
      </c>
      <c r="J24" s="308">
        <v>1</v>
      </c>
      <c r="K24" s="259">
        <v>0</v>
      </c>
      <c r="L24" s="309">
        <v>0</v>
      </c>
      <c r="M24" s="308">
        <f t="shared" si="0"/>
        <v>2513</v>
      </c>
      <c r="N24" s="259">
        <v>142</v>
      </c>
      <c r="O24" s="320">
        <v>5.7</v>
      </c>
    </row>
    <row r="25" spans="1:15" s="47" customFormat="1" ht="20.149999999999999" customHeight="1" x14ac:dyDescent="0.6">
      <c r="A25" s="274" t="s">
        <v>81</v>
      </c>
      <c r="B25" s="285" t="s">
        <v>82</v>
      </c>
      <c r="C25" s="370" t="s">
        <v>51</v>
      </c>
      <c r="D25" s="308">
        <v>391</v>
      </c>
      <c r="E25" s="259">
        <v>43</v>
      </c>
      <c r="F25" s="320">
        <v>11</v>
      </c>
      <c r="G25" s="308">
        <v>523</v>
      </c>
      <c r="H25" s="259">
        <v>63</v>
      </c>
      <c r="I25" s="320">
        <v>12</v>
      </c>
      <c r="J25" s="308">
        <v>1</v>
      </c>
      <c r="K25" s="259">
        <v>0</v>
      </c>
      <c r="L25" s="309">
        <v>0</v>
      </c>
      <c r="M25" s="308">
        <f t="shared" si="0"/>
        <v>915</v>
      </c>
      <c r="N25" s="259">
        <v>106</v>
      </c>
      <c r="O25" s="320">
        <v>11.6</v>
      </c>
    </row>
    <row r="26" spans="1:15" s="47" customFormat="1" ht="20.149999999999999" customHeight="1" x14ac:dyDescent="0.6">
      <c r="A26" s="274" t="s">
        <v>83</v>
      </c>
      <c r="B26" s="285" t="s">
        <v>84</v>
      </c>
      <c r="C26" s="370" t="s">
        <v>51</v>
      </c>
      <c r="D26" s="308">
        <v>404</v>
      </c>
      <c r="E26" s="259">
        <v>32</v>
      </c>
      <c r="F26" s="320">
        <v>7.9</v>
      </c>
      <c r="G26" s="308">
        <v>445</v>
      </c>
      <c r="H26" s="259">
        <v>48</v>
      </c>
      <c r="I26" s="320">
        <v>10.8</v>
      </c>
      <c r="J26" s="308">
        <v>0</v>
      </c>
      <c r="K26" s="259">
        <v>0</v>
      </c>
      <c r="L26" s="309" t="s">
        <v>512</v>
      </c>
      <c r="M26" s="308">
        <f t="shared" si="0"/>
        <v>849</v>
      </c>
      <c r="N26" s="259">
        <v>80</v>
      </c>
      <c r="O26" s="320">
        <v>9.4</v>
      </c>
    </row>
    <row r="27" spans="1:15" s="47" customFormat="1" ht="20.149999999999999" customHeight="1" x14ac:dyDescent="0.6">
      <c r="A27" s="274" t="s">
        <v>85</v>
      </c>
      <c r="B27" s="285" t="s">
        <v>86</v>
      </c>
      <c r="C27" s="370" t="s">
        <v>51</v>
      </c>
      <c r="D27" s="308">
        <v>533</v>
      </c>
      <c r="E27" s="259">
        <v>36</v>
      </c>
      <c r="F27" s="320">
        <v>6.8</v>
      </c>
      <c r="G27" s="308">
        <v>562</v>
      </c>
      <c r="H27" s="259">
        <v>29</v>
      </c>
      <c r="I27" s="320">
        <v>5.2</v>
      </c>
      <c r="J27" s="308">
        <v>3</v>
      </c>
      <c r="K27" s="259">
        <v>0</v>
      </c>
      <c r="L27" s="309">
        <v>0</v>
      </c>
      <c r="M27" s="308">
        <f t="shared" si="0"/>
        <v>1098</v>
      </c>
      <c r="N27" s="259">
        <v>65</v>
      </c>
      <c r="O27" s="320">
        <v>5.9</v>
      </c>
    </row>
    <row r="28" spans="1:15" s="47" customFormat="1" ht="20.149999999999999" customHeight="1" x14ac:dyDescent="0.6">
      <c r="A28" s="274" t="s">
        <v>85</v>
      </c>
      <c r="B28" s="285" t="s">
        <v>87</v>
      </c>
      <c r="C28" s="370" t="s">
        <v>51</v>
      </c>
      <c r="D28" s="308">
        <v>671</v>
      </c>
      <c r="E28" s="259">
        <v>48</v>
      </c>
      <c r="F28" s="320">
        <v>7.2</v>
      </c>
      <c r="G28" s="308">
        <v>694</v>
      </c>
      <c r="H28" s="259">
        <v>71</v>
      </c>
      <c r="I28" s="320">
        <v>10.199999999999999</v>
      </c>
      <c r="J28" s="308">
        <v>3</v>
      </c>
      <c r="K28" s="259">
        <v>1</v>
      </c>
      <c r="L28" s="320">
        <v>33.299999999999997</v>
      </c>
      <c r="M28" s="308">
        <f t="shared" si="0"/>
        <v>1368</v>
      </c>
      <c r="N28" s="259">
        <v>120</v>
      </c>
      <c r="O28" s="320">
        <v>8.8000000000000007</v>
      </c>
    </row>
    <row r="29" spans="1:15" s="47" customFormat="1" ht="20.149999999999999" customHeight="1" x14ac:dyDescent="0.6">
      <c r="A29" s="274" t="s">
        <v>88</v>
      </c>
      <c r="B29" s="285" t="s">
        <v>89</v>
      </c>
      <c r="C29" s="370" t="s">
        <v>51</v>
      </c>
      <c r="D29" s="308">
        <v>311</v>
      </c>
      <c r="E29" s="259">
        <v>33</v>
      </c>
      <c r="F29" s="320">
        <v>10.6</v>
      </c>
      <c r="G29" s="308">
        <v>360</v>
      </c>
      <c r="H29" s="259">
        <v>42</v>
      </c>
      <c r="I29" s="320">
        <v>11.7</v>
      </c>
      <c r="J29" s="308">
        <v>0</v>
      </c>
      <c r="K29" s="259">
        <v>0</v>
      </c>
      <c r="L29" s="309" t="s">
        <v>512</v>
      </c>
      <c r="M29" s="308">
        <f t="shared" si="0"/>
        <v>671</v>
      </c>
      <c r="N29" s="259">
        <v>75</v>
      </c>
      <c r="O29" s="320">
        <v>11.2</v>
      </c>
    </row>
    <row r="30" spans="1:15" s="47" customFormat="1" ht="20.149999999999999" customHeight="1" x14ac:dyDescent="0.6">
      <c r="A30" s="274" t="s">
        <v>90</v>
      </c>
      <c r="B30" s="285" t="s">
        <v>91</v>
      </c>
      <c r="C30" s="370" t="s">
        <v>54</v>
      </c>
      <c r="D30" s="308">
        <v>390</v>
      </c>
      <c r="E30" s="259">
        <v>25</v>
      </c>
      <c r="F30" s="320">
        <v>6.4</v>
      </c>
      <c r="G30" s="308">
        <v>493</v>
      </c>
      <c r="H30" s="259">
        <v>46</v>
      </c>
      <c r="I30" s="320">
        <v>9.3000000000000007</v>
      </c>
      <c r="J30" s="308">
        <v>2</v>
      </c>
      <c r="K30" s="259">
        <v>0</v>
      </c>
      <c r="L30" s="309">
        <v>0</v>
      </c>
      <c r="M30" s="308">
        <f t="shared" si="0"/>
        <v>885</v>
      </c>
      <c r="N30" s="259">
        <v>71</v>
      </c>
      <c r="O30" s="320">
        <v>8</v>
      </c>
    </row>
    <row r="31" spans="1:15" s="47" customFormat="1" ht="20.149999999999999" customHeight="1" x14ac:dyDescent="0.6">
      <c r="A31" s="274" t="s">
        <v>17</v>
      </c>
      <c r="B31" s="285" t="s">
        <v>92</v>
      </c>
      <c r="C31" s="370" t="s">
        <v>51</v>
      </c>
      <c r="D31" s="308">
        <v>1082</v>
      </c>
      <c r="E31" s="259">
        <v>51</v>
      </c>
      <c r="F31" s="320">
        <v>4.7</v>
      </c>
      <c r="G31" s="308">
        <v>1599</v>
      </c>
      <c r="H31" s="259">
        <v>79</v>
      </c>
      <c r="I31" s="320">
        <v>4.9000000000000004</v>
      </c>
      <c r="J31" s="308">
        <v>2</v>
      </c>
      <c r="K31" s="259">
        <v>0</v>
      </c>
      <c r="L31" s="309">
        <v>0</v>
      </c>
      <c r="M31" s="308">
        <f t="shared" si="0"/>
        <v>2683</v>
      </c>
      <c r="N31" s="259">
        <v>130</v>
      </c>
      <c r="O31" s="320">
        <v>4.8</v>
      </c>
    </row>
    <row r="32" spans="1:15" s="47" customFormat="1" ht="20.149999999999999" customHeight="1" x14ac:dyDescent="0.6">
      <c r="A32" s="274" t="s">
        <v>93</v>
      </c>
      <c r="B32" s="285" t="s">
        <v>94</v>
      </c>
      <c r="C32" s="370" t="s">
        <v>54</v>
      </c>
      <c r="D32" s="308">
        <v>445</v>
      </c>
      <c r="E32" s="259">
        <v>14</v>
      </c>
      <c r="F32" s="320">
        <v>3.1</v>
      </c>
      <c r="G32" s="308">
        <v>567</v>
      </c>
      <c r="H32" s="259">
        <v>21</v>
      </c>
      <c r="I32" s="320">
        <v>3.7</v>
      </c>
      <c r="J32" s="308">
        <v>0</v>
      </c>
      <c r="K32" s="259">
        <v>0</v>
      </c>
      <c r="L32" s="309" t="s">
        <v>512</v>
      </c>
      <c r="M32" s="308">
        <f t="shared" si="0"/>
        <v>1012</v>
      </c>
      <c r="N32" s="259">
        <v>35</v>
      </c>
      <c r="O32" s="320">
        <v>3.5</v>
      </c>
    </row>
    <row r="33" spans="1:15" s="47" customFormat="1" ht="20.149999999999999" customHeight="1" x14ac:dyDescent="0.6">
      <c r="A33" s="274" t="s">
        <v>93</v>
      </c>
      <c r="B33" s="285" t="s">
        <v>95</v>
      </c>
      <c r="C33" s="370" t="s">
        <v>54</v>
      </c>
      <c r="D33" s="308">
        <v>1005</v>
      </c>
      <c r="E33" s="259">
        <v>40</v>
      </c>
      <c r="F33" s="320">
        <v>4</v>
      </c>
      <c r="G33" s="308">
        <v>1577</v>
      </c>
      <c r="H33" s="259">
        <v>77</v>
      </c>
      <c r="I33" s="320">
        <v>4.9000000000000004</v>
      </c>
      <c r="J33" s="308">
        <v>3</v>
      </c>
      <c r="K33" s="259">
        <v>0</v>
      </c>
      <c r="L33" s="320">
        <v>0</v>
      </c>
      <c r="M33" s="308">
        <f t="shared" si="0"/>
        <v>2585</v>
      </c>
      <c r="N33" s="259">
        <v>117</v>
      </c>
      <c r="O33" s="320">
        <v>4.5</v>
      </c>
    </row>
    <row r="34" spans="1:15" s="47" customFormat="1" ht="20.149999999999999" customHeight="1" x14ac:dyDescent="0.6">
      <c r="A34" s="274" t="s">
        <v>93</v>
      </c>
      <c r="B34" s="285" t="s">
        <v>96</v>
      </c>
      <c r="C34" s="370" t="s">
        <v>54</v>
      </c>
      <c r="D34" s="308">
        <v>1905</v>
      </c>
      <c r="E34" s="259">
        <v>76</v>
      </c>
      <c r="F34" s="320">
        <v>4</v>
      </c>
      <c r="G34" s="308">
        <v>2152</v>
      </c>
      <c r="H34" s="259">
        <v>134</v>
      </c>
      <c r="I34" s="320">
        <v>6.2</v>
      </c>
      <c r="J34" s="308">
        <v>4</v>
      </c>
      <c r="K34" s="259">
        <v>0</v>
      </c>
      <c r="L34" s="309">
        <v>0</v>
      </c>
      <c r="M34" s="308">
        <f t="shared" si="0"/>
        <v>4061</v>
      </c>
      <c r="N34" s="259">
        <v>210</v>
      </c>
      <c r="O34" s="320">
        <v>5.2</v>
      </c>
    </row>
    <row r="35" spans="1:15" s="47" customFormat="1" ht="20.149999999999999" customHeight="1" x14ac:dyDescent="0.6">
      <c r="A35" s="274" t="s">
        <v>97</v>
      </c>
      <c r="B35" s="285" t="s">
        <v>98</v>
      </c>
      <c r="C35" s="370" t="s">
        <v>54</v>
      </c>
      <c r="D35" s="308">
        <v>800</v>
      </c>
      <c r="E35" s="259">
        <v>52</v>
      </c>
      <c r="F35" s="320">
        <v>6.5</v>
      </c>
      <c r="G35" s="308">
        <v>1042</v>
      </c>
      <c r="H35" s="259">
        <v>92</v>
      </c>
      <c r="I35" s="320">
        <v>8.8000000000000007</v>
      </c>
      <c r="J35" s="321">
        <v>1</v>
      </c>
      <c r="K35" s="259">
        <v>0</v>
      </c>
      <c r="L35" s="320">
        <v>0</v>
      </c>
      <c r="M35" s="308">
        <f t="shared" si="0"/>
        <v>1843</v>
      </c>
      <c r="N35" s="259">
        <v>144</v>
      </c>
      <c r="O35" s="320">
        <v>7.8</v>
      </c>
    </row>
    <row r="36" spans="1:15" s="47" customFormat="1" ht="20.149999999999999" customHeight="1" x14ac:dyDescent="0.6">
      <c r="A36" s="274" t="s">
        <v>97</v>
      </c>
      <c r="B36" s="285" t="s">
        <v>99</v>
      </c>
      <c r="C36" s="370" t="s">
        <v>51</v>
      </c>
      <c r="D36" s="308">
        <v>716</v>
      </c>
      <c r="E36" s="259">
        <v>44</v>
      </c>
      <c r="F36" s="320">
        <v>6.1</v>
      </c>
      <c r="G36" s="308">
        <v>939</v>
      </c>
      <c r="H36" s="259">
        <v>65</v>
      </c>
      <c r="I36" s="320">
        <v>6.9</v>
      </c>
      <c r="J36" s="308">
        <v>0</v>
      </c>
      <c r="K36" s="259">
        <v>0</v>
      </c>
      <c r="L36" s="309" t="s">
        <v>512</v>
      </c>
      <c r="M36" s="308">
        <f t="shared" si="0"/>
        <v>1655</v>
      </c>
      <c r="N36" s="259">
        <v>109</v>
      </c>
      <c r="O36" s="320">
        <v>6.6</v>
      </c>
    </row>
    <row r="37" spans="1:15" s="47" customFormat="1" ht="20.149999999999999" customHeight="1" x14ac:dyDescent="0.6">
      <c r="A37" s="274" t="s">
        <v>100</v>
      </c>
      <c r="B37" s="285" t="s">
        <v>101</v>
      </c>
      <c r="C37" s="370" t="s">
        <v>51</v>
      </c>
      <c r="D37" s="308">
        <v>527</v>
      </c>
      <c r="E37" s="259">
        <v>44</v>
      </c>
      <c r="F37" s="320">
        <v>8.3000000000000007</v>
      </c>
      <c r="G37" s="308">
        <v>593</v>
      </c>
      <c r="H37" s="259">
        <v>61</v>
      </c>
      <c r="I37" s="320">
        <v>10.3</v>
      </c>
      <c r="J37" s="308">
        <v>1</v>
      </c>
      <c r="K37" s="259">
        <v>0</v>
      </c>
      <c r="L37" s="309">
        <v>0</v>
      </c>
      <c r="M37" s="308">
        <f t="shared" si="0"/>
        <v>1121</v>
      </c>
      <c r="N37" s="259">
        <v>105</v>
      </c>
      <c r="O37" s="320">
        <v>9.4</v>
      </c>
    </row>
    <row r="38" spans="1:15" s="47" customFormat="1" ht="20.149999999999999" customHeight="1" x14ac:dyDescent="0.6">
      <c r="A38" s="274" t="s">
        <v>21</v>
      </c>
      <c r="B38" s="285" t="s">
        <v>102</v>
      </c>
      <c r="C38" s="370" t="s">
        <v>51</v>
      </c>
      <c r="D38" s="308">
        <v>104</v>
      </c>
      <c r="E38" s="259">
        <v>18</v>
      </c>
      <c r="F38" s="320">
        <v>17.3</v>
      </c>
      <c r="G38" s="308">
        <v>105</v>
      </c>
      <c r="H38" s="259">
        <v>22</v>
      </c>
      <c r="I38" s="320">
        <v>21</v>
      </c>
      <c r="J38" s="308">
        <v>0</v>
      </c>
      <c r="K38" s="259">
        <v>0</v>
      </c>
      <c r="L38" s="309" t="s">
        <v>512</v>
      </c>
      <c r="M38" s="308">
        <f t="shared" si="0"/>
        <v>209</v>
      </c>
      <c r="N38" s="259">
        <v>40</v>
      </c>
      <c r="O38" s="320">
        <v>19.100000000000001</v>
      </c>
    </row>
    <row r="39" spans="1:15" s="47" customFormat="1" ht="20.149999999999999" customHeight="1" x14ac:dyDescent="0.6">
      <c r="A39" s="274" t="s">
        <v>103</v>
      </c>
      <c r="B39" s="285" t="s">
        <v>498</v>
      </c>
      <c r="C39" s="370" t="s">
        <v>54</v>
      </c>
      <c r="D39" s="308">
        <v>562</v>
      </c>
      <c r="E39" s="259">
        <v>38</v>
      </c>
      <c r="F39" s="320">
        <v>6.8</v>
      </c>
      <c r="G39" s="308">
        <v>649</v>
      </c>
      <c r="H39" s="259">
        <v>42</v>
      </c>
      <c r="I39" s="320">
        <v>6.5</v>
      </c>
      <c r="J39" s="308">
        <v>0</v>
      </c>
      <c r="K39" s="259">
        <v>0</v>
      </c>
      <c r="L39" s="309" t="s">
        <v>512</v>
      </c>
      <c r="M39" s="308">
        <f t="shared" si="0"/>
        <v>1211</v>
      </c>
      <c r="N39" s="259">
        <v>80</v>
      </c>
      <c r="O39" s="320">
        <v>6.6</v>
      </c>
    </row>
    <row r="40" spans="1:15" s="47" customFormat="1" ht="20.149999999999999" customHeight="1" x14ac:dyDescent="0.6">
      <c r="A40" s="274" t="s">
        <v>103</v>
      </c>
      <c r="B40" s="285" t="s">
        <v>104</v>
      </c>
      <c r="C40" s="370" t="s">
        <v>51</v>
      </c>
      <c r="D40" s="308">
        <v>429</v>
      </c>
      <c r="E40" s="259">
        <v>40</v>
      </c>
      <c r="F40" s="320">
        <v>9.3000000000000007</v>
      </c>
      <c r="G40" s="308">
        <v>449</v>
      </c>
      <c r="H40" s="259">
        <v>69</v>
      </c>
      <c r="I40" s="320">
        <v>15.4</v>
      </c>
      <c r="J40" s="308">
        <v>0</v>
      </c>
      <c r="K40" s="259">
        <v>0</v>
      </c>
      <c r="L40" s="309" t="s">
        <v>512</v>
      </c>
      <c r="M40" s="308">
        <f t="shared" si="0"/>
        <v>878</v>
      </c>
      <c r="N40" s="259">
        <v>109</v>
      </c>
      <c r="O40" s="320">
        <v>12.4</v>
      </c>
    </row>
    <row r="41" spans="1:15" s="47" customFormat="1" ht="20.149999999999999" customHeight="1" x14ac:dyDescent="0.6">
      <c r="A41" s="274" t="s">
        <v>103</v>
      </c>
      <c r="B41" s="285" t="s">
        <v>105</v>
      </c>
      <c r="C41" s="370" t="s">
        <v>54</v>
      </c>
      <c r="D41" s="308">
        <v>674</v>
      </c>
      <c r="E41" s="259">
        <v>26</v>
      </c>
      <c r="F41" s="320">
        <v>3.9</v>
      </c>
      <c r="G41" s="308">
        <v>824</v>
      </c>
      <c r="H41" s="259">
        <v>38</v>
      </c>
      <c r="I41" s="320">
        <v>4.5999999999999996</v>
      </c>
      <c r="J41" s="308">
        <v>2</v>
      </c>
      <c r="K41" s="259">
        <v>1</v>
      </c>
      <c r="L41" s="320">
        <v>50</v>
      </c>
      <c r="M41" s="308">
        <f t="shared" si="0"/>
        <v>1500</v>
      </c>
      <c r="N41" s="259">
        <v>65</v>
      </c>
      <c r="O41" s="320">
        <v>4.3</v>
      </c>
    </row>
    <row r="42" spans="1:15" s="47" customFormat="1" ht="20.149999999999999" customHeight="1" x14ac:dyDescent="0.6">
      <c r="A42" s="274" t="s">
        <v>106</v>
      </c>
      <c r="B42" s="285" t="s">
        <v>107</v>
      </c>
      <c r="C42" s="370" t="s">
        <v>54</v>
      </c>
      <c r="D42" s="308">
        <v>916</v>
      </c>
      <c r="E42" s="259">
        <v>67</v>
      </c>
      <c r="F42" s="320">
        <v>7.3</v>
      </c>
      <c r="G42" s="308">
        <v>873</v>
      </c>
      <c r="H42" s="259">
        <v>50</v>
      </c>
      <c r="I42" s="320">
        <v>5.7</v>
      </c>
      <c r="J42" s="308">
        <v>2</v>
      </c>
      <c r="K42" s="259">
        <v>0</v>
      </c>
      <c r="L42" s="309">
        <v>0</v>
      </c>
      <c r="M42" s="308">
        <f t="shared" si="0"/>
        <v>1791</v>
      </c>
      <c r="N42" s="259">
        <v>117</v>
      </c>
      <c r="O42" s="320">
        <v>6.5</v>
      </c>
    </row>
    <row r="43" spans="1:15" s="47" customFormat="1" ht="20.149999999999999" customHeight="1" x14ac:dyDescent="0.6">
      <c r="A43" s="274" t="s">
        <v>106</v>
      </c>
      <c r="B43" s="285" t="s">
        <v>108</v>
      </c>
      <c r="C43" s="370" t="s">
        <v>51</v>
      </c>
      <c r="D43" s="308">
        <v>327</v>
      </c>
      <c r="E43" s="259">
        <v>24</v>
      </c>
      <c r="F43" s="320">
        <v>7.3</v>
      </c>
      <c r="G43" s="308">
        <v>308</v>
      </c>
      <c r="H43" s="259">
        <v>28</v>
      </c>
      <c r="I43" s="320">
        <v>9.1</v>
      </c>
      <c r="J43" s="308">
        <v>0</v>
      </c>
      <c r="K43" s="259">
        <v>0</v>
      </c>
      <c r="L43" s="309" t="s">
        <v>512</v>
      </c>
      <c r="M43" s="308">
        <f t="shared" si="0"/>
        <v>635</v>
      </c>
      <c r="N43" s="259">
        <v>52</v>
      </c>
      <c r="O43" s="320">
        <v>8.1999999999999993</v>
      </c>
    </row>
    <row r="44" spans="1:15" s="47" customFormat="1" ht="20.149999999999999" customHeight="1" x14ac:dyDescent="0.6">
      <c r="A44" s="274" t="s">
        <v>109</v>
      </c>
      <c r="B44" s="285" t="s">
        <v>110</v>
      </c>
      <c r="C44" s="370" t="s">
        <v>51</v>
      </c>
      <c r="D44" s="308">
        <v>792</v>
      </c>
      <c r="E44" s="259">
        <v>38</v>
      </c>
      <c r="F44" s="320">
        <v>4.8</v>
      </c>
      <c r="G44" s="308">
        <v>782</v>
      </c>
      <c r="H44" s="259">
        <v>42</v>
      </c>
      <c r="I44" s="320">
        <v>5.4</v>
      </c>
      <c r="J44" s="308">
        <v>3</v>
      </c>
      <c r="K44" s="259">
        <v>0</v>
      </c>
      <c r="L44" s="309">
        <v>0</v>
      </c>
      <c r="M44" s="308">
        <f t="shared" si="0"/>
        <v>1577</v>
      </c>
      <c r="N44" s="259">
        <v>80</v>
      </c>
      <c r="O44" s="320">
        <v>5.0999999999999996</v>
      </c>
    </row>
    <row r="45" spans="1:15" s="47" customFormat="1" ht="20.149999999999999" customHeight="1" x14ac:dyDescent="0.6">
      <c r="A45" s="274" t="s">
        <v>111</v>
      </c>
      <c r="B45" s="285" t="s">
        <v>112</v>
      </c>
      <c r="C45" s="370" t="s">
        <v>51</v>
      </c>
      <c r="D45" s="308">
        <v>957</v>
      </c>
      <c r="E45" s="259">
        <v>40</v>
      </c>
      <c r="F45" s="320">
        <v>4.2</v>
      </c>
      <c r="G45" s="308">
        <v>1517</v>
      </c>
      <c r="H45" s="259">
        <v>52</v>
      </c>
      <c r="I45" s="320">
        <v>3.4</v>
      </c>
      <c r="J45" s="308">
        <v>2</v>
      </c>
      <c r="K45" s="259">
        <v>0</v>
      </c>
      <c r="L45" s="309">
        <v>0</v>
      </c>
      <c r="M45" s="308">
        <f t="shared" si="0"/>
        <v>2476</v>
      </c>
      <c r="N45" s="259">
        <v>92</v>
      </c>
      <c r="O45" s="320">
        <v>3.7</v>
      </c>
    </row>
    <row r="46" spans="1:15" s="47" customFormat="1" ht="20.149999999999999" customHeight="1" x14ac:dyDescent="0.6">
      <c r="A46" s="274" t="s">
        <v>113</v>
      </c>
      <c r="B46" s="285" t="s">
        <v>114</v>
      </c>
      <c r="C46" s="370" t="s">
        <v>54</v>
      </c>
      <c r="D46" s="308">
        <v>683</v>
      </c>
      <c r="E46" s="259">
        <v>42</v>
      </c>
      <c r="F46" s="320">
        <v>6.1</v>
      </c>
      <c r="G46" s="308">
        <v>924</v>
      </c>
      <c r="H46" s="259">
        <v>42</v>
      </c>
      <c r="I46" s="320">
        <v>4.5</v>
      </c>
      <c r="J46" s="308">
        <v>2</v>
      </c>
      <c r="K46" s="259">
        <v>0</v>
      </c>
      <c r="L46" s="309">
        <v>0</v>
      </c>
      <c r="M46" s="308">
        <f t="shared" si="0"/>
        <v>1609</v>
      </c>
      <c r="N46" s="259">
        <v>84</v>
      </c>
      <c r="O46" s="320">
        <v>5.2</v>
      </c>
    </row>
    <row r="47" spans="1:15" s="47" customFormat="1" ht="20.149999999999999" customHeight="1" x14ac:dyDescent="0.6">
      <c r="A47" s="274" t="s">
        <v>113</v>
      </c>
      <c r="B47" s="285" t="s">
        <v>115</v>
      </c>
      <c r="C47" s="370" t="s">
        <v>54</v>
      </c>
      <c r="D47" s="308">
        <v>1219</v>
      </c>
      <c r="E47" s="259">
        <v>147</v>
      </c>
      <c r="F47" s="320">
        <v>12.1</v>
      </c>
      <c r="G47" s="308">
        <v>1852</v>
      </c>
      <c r="H47" s="259">
        <v>225</v>
      </c>
      <c r="I47" s="320">
        <v>12.1</v>
      </c>
      <c r="J47" s="308">
        <v>3</v>
      </c>
      <c r="K47" s="259">
        <v>0</v>
      </c>
      <c r="L47" s="320">
        <v>0</v>
      </c>
      <c r="M47" s="308">
        <f t="shared" si="0"/>
        <v>3074</v>
      </c>
      <c r="N47" s="259">
        <v>372</v>
      </c>
      <c r="O47" s="320">
        <v>12.1</v>
      </c>
    </row>
    <row r="48" spans="1:15" s="47" customFormat="1" ht="20.149999999999999" customHeight="1" x14ac:dyDescent="0.6">
      <c r="A48" s="274" t="s">
        <v>113</v>
      </c>
      <c r="B48" s="285" t="s">
        <v>116</v>
      </c>
      <c r="C48" s="370" t="s">
        <v>51</v>
      </c>
      <c r="D48" s="308">
        <v>337</v>
      </c>
      <c r="E48" s="259">
        <v>9</v>
      </c>
      <c r="F48" s="320">
        <v>2.7</v>
      </c>
      <c r="G48" s="308">
        <v>553</v>
      </c>
      <c r="H48" s="259">
        <v>36</v>
      </c>
      <c r="I48" s="320">
        <v>6.5</v>
      </c>
      <c r="J48" s="308">
        <v>2</v>
      </c>
      <c r="K48" s="259">
        <v>0</v>
      </c>
      <c r="L48" s="309">
        <v>0</v>
      </c>
      <c r="M48" s="308">
        <f t="shared" si="0"/>
        <v>892</v>
      </c>
      <c r="N48" s="259">
        <v>45</v>
      </c>
      <c r="O48" s="320">
        <v>5</v>
      </c>
    </row>
    <row r="49" spans="1:15" s="47" customFormat="1" ht="20.149999999999999" customHeight="1" x14ac:dyDescent="0.6">
      <c r="A49" s="274" t="s">
        <v>113</v>
      </c>
      <c r="B49" s="285" t="s">
        <v>117</v>
      </c>
      <c r="C49" s="370" t="s">
        <v>54</v>
      </c>
      <c r="D49" s="308">
        <v>1059</v>
      </c>
      <c r="E49" s="259">
        <v>97</v>
      </c>
      <c r="F49" s="320">
        <v>9.1999999999999993</v>
      </c>
      <c r="G49" s="308">
        <v>1583</v>
      </c>
      <c r="H49" s="259">
        <v>93</v>
      </c>
      <c r="I49" s="320">
        <v>5.9</v>
      </c>
      <c r="J49" s="308">
        <v>2</v>
      </c>
      <c r="K49" s="259">
        <v>0</v>
      </c>
      <c r="L49" s="309">
        <v>0</v>
      </c>
      <c r="M49" s="308">
        <f t="shared" si="0"/>
        <v>2644</v>
      </c>
      <c r="N49" s="259">
        <v>190</v>
      </c>
      <c r="O49" s="320">
        <v>7.2</v>
      </c>
    </row>
    <row r="50" spans="1:15" s="47" customFormat="1" ht="20.149999999999999" customHeight="1" x14ac:dyDescent="0.6">
      <c r="A50" s="274" t="s">
        <v>113</v>
      </c>
      <c r="B50" s="285" t="s">
        <v>118</v>
      </c>
      <c r="C50" s="370" t="s">
        <v>51</v>
      </c>
      <c r="D50" s="308">
        <v>910</v>
      </c>
      <c r="E50" s="259">
        <v>36</v>
      </c>
      <c r="F50" s="320">
        <v>4</v>
      </c>
      <c r="G50" s="308">
        <v>1263</v>
      </c>
      <c r="H50" s="259">
        <v>58</v>
      </c>
      <c r="I50" s="320">
        <v>4.5999999999999996</v>
      </c>
      <c r="J50" s="308">
        <v>2</v>
      </c>
      <c r="K50" s="259">
        <v>0</v>
      </c>
      <c r="L50" s="320">
        <v>0</v>
      </c>
      <c r="M50" s="308">
        <f t="shared" si="0"/>
        <v>2175</v>
      </c>
      <c r="N50" s="259">
        <v>94</v>
      </c>
      <c r="O50" s="320">
        <v>4.3</v>
      </c>
    </row>
    <row r="51" spans="1:15" s="47" customFormat="1" ht="20.149999999999999" customHeight="1" x14ac:dyDescent="0.6">
      <c r="A51" s="274" t="s">
        <v>119</v>
      </c>
      <c r="B51" s="285" t="s">
        <v>120</v>
      </c>
      <c r="C51" s="370" t="s">
        <v>51</v>
      </c>
      <c r="D51" s="308">
        <v>418</v>
      </c>
      <c r="E51" s="259">
        <v>38</v>
      </c>
      <c r="F51" s="320">
        <v>9.1</v>
      </c>
      <c r="G51" s="308">
        <v>489</v>
      </c>
      <c r="H51" s="259">
        <v>44</v>
      </c>
      <c r="I51" s="320">
        <v>9</v>
      </c>
      <c r="J51" s="308">
        <v>1</v>
      </c>
      <c r="K51" s="259">
        <v>0</v>
      </c>
      <c r="L51" s="309">
        <v>0</v>
      </c>
      <c r="M51" s="308">
        <f t="shared" si="0"/>
        <v>908</v>
      </c>
      <c r="N51" s="259">
        <v>82</v>
      </c>
      <c r="O51" s="320">
        <v>9</v>
      </c>
    </row>
    <row r="52" spans="1:15" s="47" customFormat="1" ht="20.149999999999999" customHeight="1" x14ac:dyDescent="0.6">
      <c r="A52" s="274" t="s">
        <v>119</v>
      </c>
      <c r="B52" s="285" t="s">
        <v>121</v>
      </c>
      <c r="C52" s="370" t="s">
        <v>51</v>
      </c>
      <c r="D52" s="308">
        <v>145</v>
      </c>
      <c r="E52" s="259">
        <v>30</v>
      </c>
      <c r="F52" s="320">
        <v>20.7</v>
      </c>
      <c r="G52" s="308">
        <v>169</v>
      </c>
      <c r="H52" s="259">
        <v>23</v>
      </c>
      <c r="I52" s="320">
        <v>13.6</v>
      </c>
      <c r="J52" s="308">
        <v>0</v>
      </c>
      <c r="K52" s="259">
        <v>0</v>
      </c>
      <c r="L52" s="309" t="s">
        <v>512</v>
      </c>
      <c r="M52" s="308">
        <f t="shared" si="0"/>
        <v>314</v>
      </c>
      <c r="N52" s="259">
        <v>53</v>
      </c>
      <c r="O52" s="320">
        <v>16.899999999999999</v>
      </c>
    </row>
    <row r="53" spans="1:15" s="47" customFormat="1" ht="20.149999999999999" customHeight="1" x14ac:dyDescent="0.6">
      <c r="A53" s="274" t="s">
        <v>122</v>
      </c>
      <c r="B53" s="285" t="s">
        <v>123</v>
      </c>
      <c r="C53" s="370" t="s">
        <v>51</v>
      </c>
      <c r="D53" s="308">
        <v>547</v>
      </c>
      <c r="E53" s="259">
        <v>51</v>
      </c>
      <c r="F53" s="320">
        <v>9.3000000000000007</v>
      </c>
      <c r="G53" s="308">
        <v>590</v>
      </c>
      <c r="H53" s="259">
        <v>69</v>
      </c>
      <c r="I53" s="320">
        <v>11.7</v>
      </c>
      <c r="J53" s="308">
        <v>1</v>
      </c>
      <c r="K53" s="259">
        <v>0</v>
      </c>
      <c r="L53" s="320">
        <v>0</v>
      </c>
      <c r="M53" s="308">
        <f t="shared" si="0"/>
        <v>1138</v>
      </c>
      <c r="N53" s="259">
        <v>120</v>
      </c>
      <c r="O53" s="320">
        <v>10.5</v>
      </c>
    </row>
    <row r="54" spans="1:15" s="47" customFormat="1" ht="20.149999999999999" customHeight="1" x14ac:dyDescent="0.6">
      <c r="A54" s="274" t="s">
        <v>122</v>
      </c>
      <c r="B54" s="285" t="s">
        <v>124</v>
      </c>
      <c r="C54" s="370" t="s">
        <v>54</v>
      </c>
      <c r="D54" s="308">
        <v>708</v>
      </c>
      <c r="E54" s="259">
        <v>33</v>
      </c>
      <c r="F54" s="320">
        <v>4.7</v>
      </c>
      <c r="G54" s="308">
        <v>961</v>
      </c>
      <c r="H54" s="259">
        <v>45</v>
      </c>
      <c r="I54" s="320">
        <v>4.7</v>
      </c>
      <c r="J54" s="308">
        <v>2</v>
      </c>
      <c r="K54" s="259">
        <v>0</v>
      </c>
      <c r="L54" s="309">
        <v>0</v>
      </c>
      <c r="M54" s="308">
        <f t="shared" si="0"/>
        <v>1671</v>
      </c>
      <c r="N54" s="259">
        <v>78</v>
      </c>
      <c r="O54" s="320">
        <v>4.7</v>
      </c>
    </row>
    <row r="55" spans="1:15" s="47" customFormat="1" ht="20.149999999999999" customHeight="1" x14ac:dyDescent="0.6">
      <c r="A55" s="274" t="s">
        <v>125</v>
      </c>
      <c r="B55" s="285" t="s">
        <v>126</v>
      </c>
      <c r="C55" s="370" t="s">
        <v>51</v>
      </c>
      <c r="D55" s="308">
        <v>348</v>
      </c>
      <c r="E55" s="259">
        <v>29</v>
      </c>
      <c r="F55" s="320">
        <v>8.3000000000000007</v>
      </c>
      <c r="G55" s="308">
        <v>337</v>
      </c>
      <c r="H55" s="259">
        <v>24</v>
      </c>
      <c r="I55" s="320">
        <v>7.1</v>
      </c>
      <c r="J55" s="308">
        <v>0</v>
      </c>
      <c r="K55" s="259">
        <v>0</v>
      </c>
      <c r="L55" s="309" t="s">
        <v>512</v>
      </c>
      <c r="M55" s="308">
        <f t="shared" si="0"/>
        <v>685</v>
      </c>
      <c r="N55" s="259">
        <v>53</v>
      </c>
      <c r="O55" s="320">
        <v>7.7</v>
      </c>
    </row>
    <row r="56" spans="1:15" s="47" customFormat="1" ht="20.149999999999999" customHeight="1" x14ac:dyDescent="0.6">
      <c r="A56" s="274" t="s">
        <v>127</v>
      </c>
      <c r="B56" s="285" t="s">
        <v>128</v>
      </c>
      <c r="C56" s="370" t="s">
        <v>51</v>
      </c>
      <c r="D56" s="308">
        <v>376</v>
      </c>
      <c r="E56" s="259">
        <v>43</v>
      </c>
      <c r="F56" s="320">
        <v>11.4</v>
      </c>
      <c r="G56" s="308">
        <v>361</v>
      </c>
      <c r="H56" s="259">
        <v>31</v>
      </c>
      <c r="I56" s="320">
        <v>8.6</v>
      </c>
      <c r="J56" s="308">
        <v>0</v>
      </c>
      <c r="K56" s="259">
        <v>0</v>
      </c>
      <c r="L56" s="309" t="s">
        <v>512</v>
      </c>
      <c r="M56" s="308">
        <f t="shared" si="0"/>
        <v>737</v>
      </c>
      <c r="N56" s="259">
        <v>74</v>
      </c>
      <c r="O56" s="320">
        <v>10</v>
      </c>
    </row>
    <row r="57" spans="1:15" s="47" customFormat="1" ht="20.149999999999999" customHeight="1" x14ac:dyDescent="0.6">
      <c r="A57" s="274" t="s">
        <v>129</v>
      </c>
      <c r="B57" s="285" t="s">
        <v>130</v>
      </c>
      <c r="C57" s="370" t="s">
        <v>131</v>
      </c>
      <c r="D57" s="308">
        <v>1122</v>
      </c>
      <c r="E57" s="259">
        <v>62</v>
      </c>
      <c r="F57" s="320">
        <v>5.5</v>
      </c>
      <c r="G57" s="308">
        <v>1655</v>
      </c>
      <c r="H57" s="259">
        <v>77</v>
      </c>
      <c r="I57" s="320">
        <v>4.7</v>
      </c>
      <c r="J57" s="308">
        <v>3</v>
      </c>
      <c r="K57" s="259">
        <v>0</v>
      </c>
      <c r="L57" s="320">
        <v>0</v>
      </c>
      <c r="M57" s="308">
        <f t="shared" si="0"/>
        <v>2780</v>
      </c>
      <c r="N57" s="259">
        <v>139</v>
      </c>
      <c r="O57" s="320">
        <v>5</v>
      </c>
    </row>
    <row r="58" spans="1:15" s="47" customFormat="1" ht="20.149999999999999" customHeight="1" x14ac:dyDescent="0.6">
      <c r="A58" s="274" t="s">
        <v>129</v>
      </c>
      <c r="B58" s="285" t="s">
        <v>132</v>
      </c>
      <c r="C58" s="370" t="s">
        <v>54</v>
      </c>
      <c r="D58" s="308">
        <v>1045</v>
      </c>
      <c r="E58" s="259">
        <v>59</v>
      </c>
      <c r="F58" s="320">
        <v>5.6</v>
      </c>
      <c r="G58" s="308">
        <v>1494</v>
      </c>
      <c r="H58" s="259">
        <v>99</v>
      </c>
      <c r="I58" s="320">
        <v>6.6</v>
      </c>
      <c r="J58" s="308">
        <v>3</v>
      </c>
      <c r="K58" s="259">
        <v>0</v>
      </c>
      <c r="L58" s="309">
        <v>0</v>
      </c>
      <c r="M58" s="308">
        <f t="shared" si="0"/>
        <v>2542</v>
      </c>
      <c r="N58" s="259">
        <v>158</v>
      </c>
      <c r="O58" s="320">
        <v>6.2</v>
      </c>
    </row>
    <row r="59" spans="1:15" s="47" customFormat="1" ht="20.149999999999999" customHeight="1" x14ac:dyDescent="0.6">
      <c r="A59" s="274" t="s">
        <v>129</v>
      </c>
      <c r="B59" s="285" t="s">
        <v>133</v>
      </c>
      <c r="C59" s="370" t="s">
        <v>131</v>
      </c>
      <c r="D59" s="308">
        <v>778</v>
      </c>
      <c r="E59" s="259">
        <v>29</v>
      </c>
      <c r="F59" s="320">
        <v>3.7</v>
      </c>
      <c r="G59" s="308">
        <v>1070</v>
      </c>
      <c r="H59" s="259">
        <v>51</v>
      </c>
      <c r="I59" s="320">
        <v>4.8</v>
      </c>
      <c r="J59" s="308">
        <v>0</v>
      </c>
      <c r="K59" s="259">
        <v>0</v>
      </c>
      <c r="L59" s="309" t="s">
        <v>512</v>
      </c>
      <c r="M59" s="308">
        <f t="shared" si="0"/>
        <v>1848</v>
      </c>
      <c r="N59" s="259">
        <v>80</v>
      </c>
      <c r="O59" s="320">
        <v>4.3</v>
      </c>
    </row>
    <row r="60" spans="1:15" s="47" customFormat="1" ht="20.149999999999999" customHeight="1" x14ac:dyDescent="0.6">
      <c r="A60" s="274" t="s">
        <v>134</v>
      </c>
      <c r="B60" s="285" t="s">
        <v>135</v>
      </c>
      <c r="C60" s="370" t="s">
        <v>51</v>
      </c>
      <c r="D60" s="308">
        <v>555</v>
      </c>
      <c r="E60" s="259">
        <v>32</v>
      </c>
      <c r="F60" s="320">
        <v>5.8</v>
      </c>
      <c r="G60" s="308">
        <v>908</v>
      </c>
      <c r="H60" s="259">
        <v>46</v>
      </c>
      <c r="I60" s="320">
        <v>5.0999999999999996</v>
      </c>
      <c r="J60" s="308">
        <v>152</v>
      </c>
      <c r="K60" s="259">
        <v>0</v>
      </c>
      <c r="L60" s="309">
        <v>0</v>
      </c>
      <c r="M60" s="308">
        <f t="shared" si="0"/>
        <v>1615</v>
      </c>
      <c r="N60" s="259">
        <v>78</v>
      </c>
      <c r="O60" s="320">
        <v>4.8</v>
      </c>
    </row>
    <row r="61" spans="1:15" s="47" customFormat="1" ht="20.149999999999999" customHeight="1" x14ac:dyDescent="0.6">
      <c r="A61" s="274" t="s">
        <v>136</v>
      </c>
      <c r="B61" s="285" t="s">
        <v>249</v>
      </c>
      <c r="C61" s="370" t="s">
        <v>54</v>
      </c>
      <c r="D61" s="308">
        <v>126</v>
      </c>
      <c r="E61" s="259">
        <v>39</v>
      </c>
      <c r="F61" s="320">
        <v>31</v>
      </c>
      <c r="G61" s="308">
        <v>202</v>
      </c>
      <c r="H61" s="259">
        <v>40</v>
      </c>
      <c r="I61" s="320">
        <v>19.8</v>
      </c>
      <c r="J61" s="308">
        <v>0</v>
      </c>
      <c r="K61" s="259">
        <v>0</v>
      </c>
      <c r="L61" s="309" t="s">
        <v>512</v>
      </c>
      <c r="M61" s="308">
        <f t="shared" si="0"/>
        <v>328</v>
      </c>
      <c r="N61" s="259">
        <v>79</v>
      </c>
      <c r="O61" s="320">
        <v>24.1</v>
      </c>
    </row>
    <row r="62" spans="1:15" s="47" customFormat="1" ht="20.149999999999999" customHeight="1" x14ac:dyDescent="0.6">
      <c r="A62" s="274" t="s">
        <v>136</v>
      </c>
      <c r="B62" s="285" t="s">
        <v>138</v>
      </c>
      <c r="C62" s="370" t="s">
        <v>54</v>
      </c>
      <c r="D62" s="308">
        <v>886</v>
      </c>
      <c r="E62" s="259">
        <v>22</v>
      </c>
      <c r="F62" s="320">
        <v>2.5</v>
      </c>
      <c r="G62" s="308">
        <v>1697</v>
      </c>
      <c r="H62" s="259">
        <v>53</v>
      </c>
      <c r="I62" s="320">
        <v>3.1</v>
      </c>
      <c r="J62" s="308">
        <v>0</v>
      </c>
      <c r="K62" s="259">
        <v>0</v>
      </c>
      <c r="L62" s="309" t="s">
        <v>512</v>
      </c>
      <c r="M62" s="308">
        <f t="shared" si="0"/>
        <v>2583</v>
      </c>
      <c r="N62" s="259">
        <v>75</v>
      </c>
      <c r="O62" s="320">
        <v>2.9</v>
      </c>
    </row>
    <row r="63" spans="1:15" s="47" customFormat="1" ht="20.149999999999999" customHeight="1" x14ac:dyDescent="0.6">
      <c r="A63" s="274" t="s">
        <v>136</v>
      </c>
      <c r="B63" s="285" t="s">
        <v>139</v>
      </c>
      <c r="C63" s="370" t="s">
        <v>51</v>
      </c>
      <c r="D63" s="308">
        <v>612</v>
      </c>
      <c r="E63" s="259">
        <v>60</v>
      </c>
      <c r="F63" s="320">
        <v>9.8000000000000007</v>
      </c>
      <c r="G63" s="308">
        <v>721</v>
      </c>
      <c r="H63" s="259">
        <v>61</v>
      </c>
      <c r="I63" s="320">
        <v>8.5</v>
      </c>
      <c r="J63" s="308">
        <v>0</v>
      </c>
      <c r="K63" s="259">
        <v>0</v>
      </c>
      <c r="L63" s="309" t="s">
        <v>512</v>
      </c>
      <c r="M63" s="308">
        <f t="shared" si="0"/>
        <v>1333</v>
      </c>
      <c r="N63" s="259">
        <v>121</v>
      </c>
      <c r="O63" s="320">
        <v>9.1</v>
      </c>
    </row>
    <row r="64" spans="1:15" s="47" customFormat="1" ht="20.149999999999999" customHeight="1" x14ac:dyDescent="0.6">
      <c r="A64" s="274" t="s">
        <v>140</v>
      </c>
      <c r="B64" s="285" t="s">
        <v>141</v>
      </c>
      <c r="C64" s="370" t="s">
        <v>51</v>
      </c>
      <c r="D64" s="308">
        <v>752</v>
      </c>
      <c r="E64" s="259">
        <v>50</v>
      </c>
      <c r="F64" s="320">
        <v>6.6</v>
      </c>
      <c r="G64" s="308">
        <v>903</v>
      </c>
      <c r="H64" s="259">
        <v>56</v>
      </c>
      <c r="I64" s="320">
        <v>6.2</v>
      </c>
      <c r="J64" s="308">
        <v>0</v>
      </c>
      <c r="K64" s="259">
        <v>0</v>
      </c>
      <c r="L64" s="309" t="s">
        <v>512</v>
      </c>
      <c r="M64" s="308">
        <f t="shared" si="0"/>
        <v>1655</v>
      </c>
      <c r="N64" s="259">
        <v>106</v>
      </c>
      <c r="O64" s="320">
        <v>6.4</v>
      </c>
    </row>
    <row r="65" spans="1:18" s="47" customFormat="1" ht="20.149999999999999" customHeight="1" x14ac:dyDescent="0.6">
      <c r="A65" s="274" t="s">
        <v>140</v>
      </c>
      <c r="B65" s="285" t="s">
        <v>214</v>
      </c>
      <c r="C65" s="370" t="s">
        <v>51</v>
      </c>
      <c r="D65" s="308">
        <v>403</v>
      </c>
      <c r="E65" s="259">
        <v>29</v>
      </c>
      <c r="F65" s="320">
        <v>7.2</v>
      </c>
      <c r="G65" s="308">
        <v>542</v>
      </c>
      <c r="H65" s="259">
        <v>31</v>
      </c>
      <c r="I65" s="320">
        <v>5.7</v>
      </c>
      <c r="J65" s="308">
        <v>1</v>
      </c>
      <c r="K65" s="259">
        <v>0</v>
      </c>
      <c r="L65" s="309">
        <v>0</v>
      </c>
      <c r="M65" s="308">
        <f t="shared" si="0"/>
        <v>946</v>
      </c>
      <c r="N65" s="259">
        <v>60</v>
      </c>
      <c r="O65" s="320">
        <v>6.3</v>
      </c>
    </row>
    <row r="66" spans="1:18" s="47" customFormat="1" ht="20.149999999999999" customHeight="1" x14ac:dyDescent="0.6">
      <c r="A66" s="274" t="s">
        <v>140</v>
      </c>
      <c r="B66" s="285" t="s">
        <v>142</v>
      </c>
      <c r="C66" s="370" t="s">
        <v>51</v>
      </c>
      <c r="D66" s="308">
        <v>752</v>
      </c>
      <c r="E66" s="259">
        <v>38</v>
      </c>
      <c r="F66" s="320">
        <v>5.0999999999999996</v>
      </c>
      <c r="G66" s="308">
        <v>970</v>
      </c>
      <c r="H66" s="259">
        <v>68</v>
      </c>
      <c r="I66" s="320">
        <v>7</v>
      </c>
      <c r="J66" s="308">
        <v>1</v>
      </c>
      <c r="K66" s="259">
        <v>0</v>
      </c>
      <c r="L66" s="309">
        <v>0</v>
      </c>
      <c r="M66" s="308">
        <f t="shared" si="0"/>
        <v>1723</v>
      </c>
      <c r="N66" s="259">
        <v>106</v>
      </c>
      <c r="O66" s="320">
        <v>6.2</v>
      </c>
    </row>
    <row r="67" spans="1:18" s="47" customFormat="1" ht="20.149999999999999" customHeight="1" x14ac:dyDescent="0.6">
      <c r="A67" s="274" t="s">
        <v>140</v>
      </c>
      <c r="B67" s="285" t="s">
        <v>143</v>
      </c>
      <c r="C67" s="370" t="s">
        <v>51</v>
      </c>
      <c r="D67" s="308">
        <v>428</v>
      </c>
      <c r="E67" s="259">
        <v>41</v>
      </c>
      <c r="F67" s="320">
        <v>9.6</v>
      </c>
      <c r="G67" s="308">
        <v>576</v>
      </c>
      <c r="H67" s="259">
        <v>61</v>
      </c>
      <c r="I67" s="320">
        <v>10.6</v>
      </c>
      <c r="J67" s="308">
        <v>1</v>
      </c>
      <c r="K67" s="259">
        <v>0</v>
      </c>
      <c r="L67" s="309">
        <v>0</v>
      </c>
      <c r="M67" s="308">
        <f t="shared" si="0"/>
        <v>1005</v>
      </c>
      <c r="N67" s="259">
        <v>102</v>
      </c>
      <c r="O67" s="320">
        <v>10.1</v>
      </c>
    </row>
    <row r="68" spans="1:18" s="47" customFormat="1" ht="20.149999999999999" customHeight="1" x14ac:dyDescent="0.6">
      <c r="A68" s="274" t="s">
        <v>144</v>
      </c>
      <c r="B68" s="285" t="s">
        <v>145</v>
      </c>
      <c r="C68" s="370" t="s">
        <v>54</v>
      </c>
      <c r="D68" s="308">
        <v>936</v>
      </c>
      <c r="E68" s="259">
        <v>49</v>
      </c>
      <c r="F68" s="320">
        <v>5.2</v>
      </c>
      <c r="G68" s="308">
        <v>989</v>
      </c>
      <c r="H68" s="259">
        <v>51</v>
      </c>
      <c r="I68" s="320">
        <v>5.2</v>
      </c>
      <c r="J68" s="308">
        <v>2</v>
      </c>
      <c r="K68" s="259">
        <v>0</v>
      </c>
      <c r="L68" s="309">
        <v>0</v>
      </c>
      <c r="M68" s="308">
        <f t="shared" si="0"/>
        <v>1927</v>
      </c>
      <c r="N68" s="259">
        <v>100</v>
      </c>
      <c r="O68" s="320">
        <v>5.2</v>
      </c>
    </row>
    <row r="69" spans="1:18" s="47" customFormat="1" ht="20.149999999999999" customHeight="1" x14ac:dyDescent="0.6">
      <c r="A69" s="274" t="s">
        <v>144</v>
      </c>
      <c r="B69" s="285" t="s">
        <v>146</v>
      </c>
      <c r="C69" s="370" t="s">
        <v>51</v>
      </c>
      <c r="D69" s="308">
        <v>306</v>
      </c>
      <c r="E69" s="259">
        <v>24</v>
      </c>
      <c r="F69" s="320">
        <v>7.8</v>
      </c>
      <c r="G69" s="308">
        <v>208</v>
      </c>
      <c r="H69" s="259">
        <v>27</v>
      </c>
      <c r="I69" s="320">
        <v>13</v>
      </c>
      <c r="J69" s="308">
        <v>1</v>
      </c>
      <c r="K69" s="259">
        <v>0</v>
      </c>
      <c r="L69" s="309">
        <v>0</v>
      </c>
      <c r="M69" s="308">
        <f t="shared" si="0"/>
        <v>515</v>
      </c>
      <c r="N69" s="259">
        <v>51</v>
      </c>
      <c r="O69" s="320">
        <v>9.9</v>
      </c>
    </row>
    <row r="70" spans="1:18" s="47" customFormat="1" ht="20.149999999999999" customHeight="1" x14ac:dyDescent="0.6">
      <c r="A70" s="274" t="s">
        <v>147</v>
      </c>
      <c r="B70" s="285" t="s">
        <v>148</v>
      </c>
      <c r="C70" s="370" t="s">
        <v>51</v>
      </c>
      <c r="D70" s="308">
        <v>889</v>
      </c>
      <c r="E70" s="259">
        <v>46</v>
      </c>
      <c r="F70" s="320">
        <v>5.2</v>
      </c>
      <c r="G70" s="308">
        <v>1070</v>
      </c>
      <c r="H70" s="259">
        <v>53</v>
      </c>
      <c r="I70" s="320">
        <v>5</v>
      </c>
      <c r="J70" s="308">
        <v>2</v>
      </c>
      <c r="K70" s="259">
        <v>0</v>
      </c>
      <c r="L70" s="309">
        <v>0</v>
      </c>
      <c r="M70" s="308">
        <f t="shared" ref="M70:M74" si="1">SUM(D70,G70,J70)</f>
        <v>1961</v>
      </c>
      <c r="N70" s="259">
        <v>99</v>
      </c>
      <c r="O70" s="320">
        <v>5</v>
      </c>
    </row>
    <row r="71" spans="1:18" s="47" customFormat="1" ht="20.149999999999999" customHeight="1" x14ac:dyDescent="0.6">
      <c r="A71" s="274" t="s">
        <v>149</v>
      </c>
      <c r="B71" s="285" t="s">
        <v>150</v>
      </c>
      <c r="C71" s="370" t="s">
        <v>51</v>
      </c>
      <c r="D71" s="308">
        <v>321</v>
      </c>
      <c r="E71" s="259">
        <v>22</v>
      </c>
      <c r="F71" s="320">
        <v>6.9</v>
      </c>
      <c r="G71" s="308">
        <v>406</v>
      </c>
      <c r="H71" s="259">
        <v>41</v>
      </c>
      <c r="I71" s="320">
        <v>10.1</v>
      </c>
      <c r="J71" s="308">
        <v>1</v>
      </c>
      <c r="K71" s="259">
        <v>0</v>
      </c>
      <c r="L71" s="320">
        <v>0</v>
      </c>
      <c r="M71" s="308">
        <f t="shared" si="1"/>
        <v>728</v>
      </c>
      <c r="N71" s="259">
        <v>63</v>
      </c>
      <c r="O71" s="320">
        <v>8.6999999999999993</v>
      </c>
    </row>
    <row r="72" spans="1:18" s="47" customFormat="1" ht="20.149999999999999" customHeight="1" x14ac:dyDescent="0.6">
      <c r="A72" s="274" t="s">
        <v>151</v>
      </c>
      <c r="B72" s="285" t="s">
        <v>152</v>
      </c>
      <c r="C72" s="370" t="s">
        <v>51</v>
      </c>
      <c r="D72" s="308">
        <v>360</v>
      </c>
      <c r="E72" s="259">
        <v>23</v>
      </c>
      <c r="F72" s="320">
        <v>6.4</v>
      </c>
      <c r="G72" s="308">
        <v>367</v>
      </c>
      <c r="H72" s="259">
        <v>25</v>
      </c>
      <c r="I72" s="320">
        <v>6.8</v>
      </c>
      <c r="J72" s="308">
        <v>1</v>
      </c>
      <c r="K72" s="259">
        <v>0</v>
      </c>
      <c r="L72" s="309">
        <v>0</v>
      </c>
      <c r="M72" s="308">
        <f t="shared" si="1"/>
        <v>728</v>
      </c>
      <c r="N72" s="259">
        <v>48</v>
      </c>
      <c r="O72" s="320">
        <v>6.6</v>
      </c>
    </row>
    <row r="73" spans="1:18" s="47" customFormat="1" ht="20.149999999999999" customHeight="1" x14ac:dyDescent="0.6">
      <c r="A73" s="274" t="s">
        <v>153</v>
      </c>
      <c r="B73" s="285" t="s">
        <v>154</v>
      </c>
      <c r="C73" s="370" t="s">
        <v>54</v>
      </c>
      <c r="D73" s="308">
        <v>1135</v>
      </c>
      <c r="E73" s="259">
        <v>46</v>
      </c>
      <c r="F73" s="320">
        <v>4.0999999999999996</v>
      </c>
      <c r="G73" s="308">
        <v>1343</v>
      </c>
      <c r="H73" s="259">
        <v>55</v>
      </c>
      <c r="I73" s="320">
        <v>4.0999999999999996</v>
      </c>
      <c r="J73" s="308">
        <v>1</v>
      </c>
      <c r="K73" s="259">
        <v>0</v>
      </c>
      <c r="L73" s="309">
        <v>0</v>
      </c>
      <c r="M73" s="308">
        <f t="shared" si="1"/>
        <v>2479</v>
      </c>
      <c r="N73" s="259">
        <v>101</v>
      </c>
      <c r="O73" s="320">
        <v>4.0999999999999996</v>
      </c>
      <c r="R73" s="116"/>
    </row>
    <row r="74" spans="1:18" s="47" customFormat="1" ht="20.149999999999999" customHeight="1" x14ac:dyDescent="0.6">
      <c r="A74" s="274" t="s">
        <v>155</v>
      </c>
      <c r="B74" s="285" t="s">
        <v>156</v>
      </c>
      <c r="C74" s="370" t="s">
        <v>51</v>
      </c>
      <c r="D74" s="308">
        <v>159</v>
      </c>
      <c r="E74" s="259">
        <v>8</v>
      </c>
      <c r="F74" s="320">
        <v>5</v>
      </c>
      <c r="G74" s="308">
        <v>215</v>
      </c>
      <c r="H74" s="259">
        <v>32</v>
      </c>
      <c r="I74" s="320">
        <v>14.9</v>
      </c>
      <c r="J74" s="308">
        <v>0</v>
      </c>
      <c r="K74" s="259">
        <v>0</v>
      </c>
      <c r="L74" s="309" t="s">
        <v>512</v>
      </c>
      <c r="M74" s="308">
        <f t="shared" si="1"/>
        <v>374</v>
      </c>
      <c r="N74" s="259">
        <v>40</v>
      </c>
      <c r="O74" s="320">
        <v>10.7</v>
      </c>
      <c r="R74" s="116"/>
    </row>
    <row r="75" spans="1:18" s="47" customFormat="1" ht="24.9" customHeight="1" x14ac:dyDescent="0.6">
      <c r="A75" s="89"/>
      <c r="B75" s="90" t="s">
        <v>299</v>
      </c>
      <c r="C75" s="385"/>
      <c r="D75" s="95">
        <f>SUM(D5:D74)</f>
        <v>47614</v>
      </c>
      <c r="E75" s="593">
        <f>SUM(E5:E74)</f>
        <v>2846</v>
      </c>
      <c r="F75" s="94">
        <f>E75/D75*100</f>
        <v>5.9772335867601969</v>
      </c>
      <c r="G75" s="95">
        <f>SUM(G5:G74)</f>
        <v>61493</v>
      </c>
      <c r="H75" s="593">
        <f>SUM(H5:H74)</f>
        <v>3849</v>
      </c>
      <c r="I75" s="94">
        <f>H75/G75*100</f>
        <v>6.2592490202136819</v>
      </c>
      <c r="J75" s="95">
        <f>SUM(J5:J74)</f>
        <v>449</v>
      </c>
      <c r="K75" s="593">
        <f>SUM(K5:K74)</f>
        <v>13</v>
      </c>
      <c r="L75" s="94">
        <f>K75/J75*100</f>
        <v>2.8953229398663698</v>
      </c>
      <c r="M75" s="95">
        <f>SUM(M5:M74)</f>
        <v>109556</v>
      </c>
      <c r="N75" s="593">
        <f>SUM(N5:N74)</f>
        <v>6708</v>
      </c>
      <c r="O75" s="94">
        <f>N75/M75*100</f>
        <v>6.1228960531600274</v>
      </c>
    </row>
    <row r="76" spans="1:18" s="47" customFormat="1" ht="24.9" customHeight="1" x14ac:dyDescent="0.6">
      <c r="A76" s="89"/>
      <c r="B76" s="90" t="s">
        <v>159</v>
      </c>
      <c r="C76" s="385"/>
      <c r="D76" s="628">
        <v>680.2</v>
      </c>
      <c r="E76" s="629">
        <v>40.657142856999997</v>
      </c>
      <c r="F76" s="630"/>
      <c r="G76" s="628">
        <v>878.47142856999994</v>
      </c>
      <c r="H76" s="629">
        <v>54.985714285999997</v>
      </c>
      <c r="I76" s="630"/>
      <c r="J76" s="628">
        <v>10.441860465</v>
      </c>
      <c r="K76" s="629">
        <v>3.25</v>
      </c>
      <c r="L76" s="630"/>
      <c r="M76" s="631">
        <v>1565.09</v>
      </c>
      <c r="N76" s="629">
        <f>AVERAGE(N5:N74)</f>
        <v>95.828571428571422</v>
      </c>
      <c r="O76" s="93"/>
      <c r="R76" s="116"/>
    </row>
    <row r="77" spans="1:18" s="47" customFormat="1" ht="24.9" customHeight="1" thickBot="1" x14ac:dyDescent="0.75">
      <c r="A77" s="151"/>
      <c r="B77" s="152" t="s">
        <v>300</v>
      </c>
      <c r="C77" s="386"/>
      <c r="D77" s="153"/>
      <c r="E77" s="154"/>
      <c r="F77" s="155"/>
      <c r="G77" s="156"/>
      <c r="H77" s="157"/>
      <c r="I77" s="158"/>
      <c r="J77" s="156"/>
      <c r="K77" s="157"/>
      <c r="L77" s="158"/>
      <c r="M77" s="598"/>
      <c r="N77" s="157">
        <v>96</v>
      </c>
      <c r="O77" s="158"/>
    </row>
    <row r="78" spans="1:18" s="47" customFormat="1" ht="24.9" customHeight="1" thickTop="1" x14ac:dyDescent="0.6">
      <c r="A78" s="96"/>
      <c r="B78" s="100" t="s">
        <v>288</v>
      </c>
      <c r="C78" s="100"/>
      <c r="D78" s="97"/>
      <c r="E78" s="97"/>
      <c r="F78" s="98"/>
      <c r="G78" s="99"/>
      <c r="H78" s="99"/>
      <c r="I78" s="99"/>
      <c r="J78" s="99"/>
      <c r="K78" s="99"/>
      <c r="L78" s="99"/>
      <c r="M78" s="99"/>
      <c r="N78" s="99"/>
      <c r="O78" s="99"/>
    </row>
    <row r="79" spans="1:18" s="47" customFormat="1" ht="20.149999999999999" customHeight="1" thickBot="1" x14ac:dyDescent="0.75">
      <c r="A79" s="159" t="s">
        <v>289</v>
      </c>
      <c r="B79" s="160" t="s">
        <v>301</v>
      </c>
      <c r="C79" s="384" t="s">
        <v>51</v>
      </c>
      <c r="D79" s="161">
        <v>350</v>
      </c>
      <c r="E79" s="162">
        <v>53</v>
      </c>
      <c r="F79" s="163">
        <v>15.142857142857144</v>
      </c>
      <c r="G79" s="161">
        <v>440</v>
      </c>
      <c r="H79" s="162">
        <v>53</v>
      </c>
      <c r="I79" s="163">
        <v>12.045454545454545</v>
      </c>
      <c r="J79" s="161">
        <v>0</v>
      </c>
      <c r="K79" s="162">
        <v>0</v>
      </c>
      <c r="L79" s="164">
        <v>0</v>
      </c>
      <c r="M79" s="161">
        <v>790</v>
      </c>
      <c r="N79" s="162">
        <v>106</v>
      </c>
      <c r="O79" s="163">
        <v>13.41772151898734</v>
      </c>
    </row>
    <row r="80" spans="1:18" s="47" customFormat="1" ht="24.9" customHeight="1" thickTop="1" x14ac:dyDescent="0.6">
      <c r="A80" s="101"/>
      <c r="B80" s="100" t="s">
        <v>291</v>
      </c>
      <c r="C80" s="100"/>
      <c r="D80" s="102"/>
      <c r="E80" s="102"/>
      <c r="F80" s="102"/>
      <c r="G80" s="102"/>
      <c r="H80" s="102"/>
      <c r="I80" s="102"/>
      <c r="J80" s="102"/>
      <c r="K80" s="102"/>
      <c r="L80" s="102"/>
      <c r="M80" s="102"/>
      <c r="N80" s="102"/>
      <c r="O80" s="102"/>
    </row>
    <row r="81" spans="1:17" s="47" customFormat="1" ht="20.149999999999999" customHeight="1" x14ac:dyDescent="0.6">
      <c r="A81" s="10" t="s">
        <v>175</v>
      </c>
      <c r="B81" s="11" t="s">
        <v>176</v>
      </c>
      <c r="C81" s="373" t="s">
        <v>51</v>
      </c>
      <c r="D81" s="381">
        <v>131</v>
      </c>
      <c r="E81" s="86">
        <v>14</v>
      </c>
      <c r="F81" s="234">
        <f>E81/D81*100</f>
        <v>10.687022900763358</v>
      </c>
      <c r="G81" s="88">
        <v>187</v>
      </c>
      <c r="H81" s="86">
        <v>18</v>
      </c>
      <c r="I81" s="234">
        <f t="shared" ref="I81:I90" si="2">H81/G81*100</f>
        <v>9.6256684491978604</v>
      </c>
      <c r="J81" s="50">
        <v>2</v>
      </c>
      <c r="K81" s="51">
        <v>0</v>
      </c>
      <c r="L81" s="594">
        <f t="shared" ref="L81:L90" si="3">K81/J81*100</f>
        <v>0</v>
      </c>
      <c r="M81" s="50">
        <f>SUM(D81,G81,J81)</f>
        <v>320</v>
      </c>
      <c r="N81" s="51">
        <v>32</v>
      </c>
      <c r="O81" s="594">
        <v>10</v>
      </c>
    </row>
    <row r="82" spans="1:17" s="47" customFormat="1" ht="20.149999999999999" customHeight="1" x14ac:dyDescent="0.6">
      <c r="A82" s="8" t="s">
        <v>177</v>
      </c>
      <c r="B82" s="9" t="s">
        <v>178</v>
      </c>
      <c r="C82" s="387" t="s">
        <v>51</v>
      </c>
      <c r="D82" s="84">
        <v>126</v>
      </c>
      <c r="E82" s="84">
        <v>22</v>
      </c>
      <c r="F82" s="233">
        <f t="shared" ref="F82:F90" si="4">E82/D82*100</f>
        <v>17.460317460317459</v>
      </c>
      <c r="G82" s="83">
        <v>170</v>
      </c>
      <c r="H82" s="84">
        <v>46</v>
      </c>
      <c r="I82" s="233">
        <f t="shared" si="2"/>
        <v>27.058823529411764</v>
      </c>
      <c r="J82" s="53">
        <v>0</v>
      </c>
      <c r="K82" s="54">
        <v>0</v>
      </c>
      <c r="L82" s="595">
        <v>0</v>
      </c>
      <c r="M82" s="53">
        <f t="shared" ref="M82:M90" si="5">SUM(D82,G82,J82)</f>
        <v>296</v>
      </c>
      <c r="N82" s="54">
        <v>68</v>
      </c>
      <c r="O82" s="595">
        <v>23</v>
      </c>
    </row>
    <row r="83" spans="1:17" s="47" customFormat="1" ht="20.149999999999999" customHeight="1" x14ac:dyDescent="0.6">
      <c r="A83" s="10" t="s">
        <v>179</v>
      </c>
      <c r="B83" s="11" t="s">
        <v>180</v>
      </c>
      <c r="C83" s="373" t="s">
        <v>51</v>
      </c>
      <c r="D83" s="381">
        <v>86</v>
      </c>
      <c r="E83" s="86">
        <v>14</v>
      </c>
      <c r="F83" s="234">
        <f t="shared" si="4"/>
        <v>16.279069767441861</v>
      </c>
      <c r="G83" s="88">
        <v>123</v>
      </c>
      <c r="H83" s="86">
        <v>13</v>
      </c>
      <c r="I83" s="234">
        <f t="shared" si="2"/>
        <v>10.569105691056912</v>
      </c>
      <c r="J83" s="50">
        <v>2</v>
      </c>
      <c r="K83" s="51">
        <v>2</v>
      </c>
      <c r="L83" s="594">
        <f t="shared" si="3"/>
        <v>100</v>
      </c>
      <c r="M83" s="50">
        <f t="shared" si="5"/>
        <v>211</v>
      </c>
      <c r="N83" s="51">
        <v>29</v>
      </c>
      <c r="O83" s="594">
        <v>13.7</v>
      </c>
    </row>
    <row r="84" spans="1:17" s="47" customFormat="1" ht="20.149999999999999" customHeight="1" x14ac:dyDescent="0.6">
      <c r="A84" s="8" t="s">
        <v>181</v>
      </c>
      <c r="B84" s="9" t="s">
        <v>182</v>
      </c>
      <c r="C84" s="361" t="s">
        <v>51</v>
      </c>
      <c r="D84" s="383">
        <v>238</v>
      </c>
      <c r="E84" s="84">
        <v>21</v>
      </c>
      <c r="F84" s="233">
        <f t="shared" si="4"/>
        <v>8.8235294117647065</v>
      </c>
      <c r="G84" s="85">
        <v>296</v>
      </c>
      <c r="H84" s="84">
        <v>20</v>
      </c>
      <c r="I84" s="233">
        <f t="shared" si="2"/>
        <v>6.756756756756757</v>
      </c>
      <c r="J84" s="53">
        <v>0</v>
      </c>
      <c r="K84" s="54">
        <v>0</v>
      </c>
      <c r="L84" s="595">
        <v>0</v>
      </c>
      <c r="M84" s="55">
        <f t="shared" si="5"/>
        <v>534</v>
      </c>
      <c r="N84" s="54">
        <v>41</v>
      </c>
      <c r="O84" s="595">
        <v>7.7</v>
      </c>
    </row>
    <row r="85" spans="1:17" s="47" customFormat="1" ht="20.149999999999999" customHeight="1" x14ac:dyDescent="0.6">
      <c r="A85" s="10" t="s">
        <v>183</v>
      </c>
      <c r="B85" s="11" t="s">
        <v>184</v>
      </c>
      <c r="C85" s="373" t="s">
        <v>51</v>
      </c>
      <c r="D85" s="381">
        <v>272</v>
      </c>
      <c r="E85" s="86">
        <v>48</v>
      </c>
      <c r="F85" s="234">
        <f t="shared" si="4"/>
        <v>17.647058823529413</v>
      </c>
      <c r="G85" s="88">
        <v>467</v>
      </c>
      <c r="H85" s="86">
        <v>48</v>
      </c>
      <c r="I85" s="234">
        <f t="shared" si="2"/>
        <v>10.278372591006423</v>
      </c>
      <c r="J85" s="50">
        <v>0</v>
      </c>
      <c r="K85" s="51">
        <v>0</v>
      </c>
      <c r="L85" s="594">
        <v>0</v>
      </c>
      <c r="M85" s="50">
        <f t="shared" si="5"/>
        <v>739</v>
      </c>
      <c r="N85" s="51">
        <v>96</v>
      </c>
      <c r="O85" s="594">
        <v>13</v>
      </c>
    </row>
    <row r="86" spans="1:17" s="47" customFormat="1" ht="20.149999999999999" customHeight="1" x14ac:dyDescent="0.6">
      <c r="A86" s="8" t="s">
        <v>183</v>
      </c>
      <c r="B86" s="9" t="s">
        <v>185</v>
      </c>
      <c r="C86" s="387" t="s">
        <v>51</v>
      </c>
      <c r="D86" s="382">
        <v>115</v>
      </c>
      <c r="E86" s="84">
        <v>21</v>
      </c>
      <c r="F86" s="233">
        <f t="shared" si="4"/>
        <v>18.260869565217391</v>
      </c>
      <c r="G86" s="83">
        <v>217</v>
      </c>
      <c r="H86" s="84">
        <v>33</v>
      </c>
      <c r="I86" s="233">
        <f t="shared" si="2"/>
        <v>15.207373271889402</v>
      </c>
      <c r="J86" s="83">
        <v>268</v>
      </c>
      <c r="K86" s="84">
        <v>2</v>
      </c>
      <c r="L86" s="596">
        <f t="shared" si="3"/>
        <v>0.74626865671641784</v>
      </c>
      <c r="M86" s="83">
        <f t="shared" si="5"/>
        <v>600</v>
      </c>
      <c r="N86" s="84">
        <v>56</v>
      </c>
      <c r="O86" s="596">
        <v>9.3000000000000007</v>
      </c>
    </row>
    <row r="87" spans="1:17" s="47" customFormat="1" ht="20.149999999999999" customHeight="1" x14ac:dyDescent="0.6">
      <c r="A87" s="10" t="s">
        <v>187</v>
      </c>
      <c r="B87" s="11" t="s">
        <v>188</v>
      </c>
      <c r="C87" s="373" t="s">
        <v>51</v>
      </c>
      <c r="D87" s="381">
        <v>370</v>
      </c>
      <c r="E87" s="86">
        <v>19</v>
      </c>
      <c r="F87" s="234">
        <f t="shared" si="4"/>
        <v>5.1351351351351351</v>
      </c>
      <c r="G87" s="88">
        <v>562</v>
      </c>
      <c r="H87" s="86">
        <v>19</v>
      </c>
      <c r="I87" s="234">
        <f t="shared" si="2"/>
        <v>3.3807829181494666</v>
      </c>
      <c r="J87" s="50">
        <v>2</v>
      </c>
      <c r="K87" s="51">
        <v>0</v>
      </c>
      <c r="L87" s="594">
        <v>0</v>
      </c>
      <c r="M87" s="476">
        <f t="shared" si="5"/>
        <v>934</v>
      </c>
      <c r="N87" s="477">
        <v>38</v>
      </c>
      <c r="O87" s="597">
        <v>4.0999999999999996</v>
      </c>
    </row>
    <row r="88" spans="1:17" s="47" customFormat="1" ht="20.149999999999999" customHeight="1" x14ac:dyDescent="0.6">
      <c r="A88" s="8" t="s">
        <v>187</v>
      </c>
      <c r="B88" s="9" t="s">
        <v>372</v>
      </c>
      <c r="C88" s="361" t="s">
        <v>51</v>
      </c>
      <c r="D88" s="382">
        <v>506</v>
      </c>
      <c r="E88" s="84">
        <v>29</v>
      </c>
      <c r="F88" s="233">
        <f t="shared" si="4"/>
        <v>5.7312252964426875</v>
      </c>
      <c r="G88" s="83">
        <v>916</v>
      </c>
      <c r="H88" s="84">
        <v>60</v>
      </c>
      <c r="I88" s="233">
        <f t="shared" si="2"/>
        <v>6.5502183406113534</v>
      </c>
      <c r="J88" s="53">
        <v>0</v>
      </c>
      <c r="K88" s="54">
        <v>0</v>
      </c>
      <c r="L88" s="595">
        <v>0</v>
      </c>
      <c r="M88" s="53">
        <f t="shared" si="5"/>
        <v>1422</v>
      </c>
      <c r="N88" s="84">
        <v>89</v>
      </c>
      <c r="O88" s="596">
        <v>6.3</v>
      </c>
    </row>
    <row r="89" spans="1:17" s="47" customFormat="1" ht="20.149999999999999" customHeight="1" x14ac:dyDescent="0.6">
      <c r="A89" s="10" t="s">
        <v>187</v>
      </c>
      <c r="B89" s="11" t="s">
        <v>373</v>
      </c>
      <c r="C89" s="373" t="s">
        <v>186</v>
      </c>
      <c r="D89" s="381" t="s">
        <v>186</v>
      </c>
      <c r="E89" s="86" t="s">
        <v>186</v>
      </c>
      <c r="F89" s="234" t="s">
        <v>186</v>
      </c>
      <c r="G89" s="88" t="s">
        <v>186</v>
      </c>
      <c r="H89" s="86" t="s">
        <v>186</v>
      </c>
      <c r="I89" s="234" t="s">
        <v>186</v>
      </c>
      <c r="J89" s="50" t="s">
        <v>186</v>
      </c>
      <c r="K89" s="51" t="s">
        <v>186</v>
      </c>
      <c r="L89" s="594" t="s">
        <v>186</v>
      </c>
      <c r="M89" s="88" t="s">
        <v>186</v>
      </c>
      <c r="N89" s="86" t="s">
        <v>186</v>
      </c>
      <c r="O89" s="597" t="s">
        <v>186</v>
      </c>
    </row>
    <row r="90" spans="1:17" s="47" customFormat="1" ht="20.149999999999999" customHeight="1" x14ac:dyDescent="0.6">
      <c r="A90" s="8" t="s">
        <v>189</v>
      </c>
      <c r="B90" s="9" t="s">
        <v>190</v>
      </c>
      <c r="C90" s="361" t="s">
        <v>51</v>
      </c>
      <c r="D90" s="382">
        <v>100</v>
      </c>
      <c r="E90" s="84">
        <v>17</v>
      </c>
      <c r="F90" s="233">
        <f t="shared" si="4"/>
        <v>17</v>
      </c>
      <c r="G90" s="83">
        <v>152</v>
      </c>
      <c r="H90" s="84">
        <v>19</v>
      </c>
      <c r="I90" s="233">
        <f t="shared" si="2"/>
        <v>12.5</v>
      </c>
      <c r="J90" s="53">
        <v>2</v>
      </c>
      <c r="K90" s="54">
        <v>0</v>
      </c>
      <c r="L90" s="595">
        <f t="shared" si="3"/>
        <v>0</v>
      </c>
      <c r="M90" s="53">
        <f t="shared" si="5"/>
        <v>254</v>
      </c>
      <c r="N90" s="478">
        <v>36</v>
      </c>
      <c r="O90" s="596">
        <v>14.2</v>
      </c>
    </row>
    <row r="91" spans="1:17" ht="14.25" customHeight="1" x14ac:dyDescent="0.65">
      <c r="B91" s="216"/>
      <c r="C91" s="216"/>
    </row>
    <row r="92" spans="1:17" ht="27.75" customHeight="1" x14ac:dyDescent="0.65">
      <c r="A92" s="667" t="s">
        <v>302</v>
      </c>
      <c r="B92" s="667"/>
      <c r="C92" s="667"/>
      <c r="E92" s="258"/>
      <c r="F92" s="258"/>
      <c r="G92" s="258"/>
      <c r="H92" s="258"/>
      <c r="I92" s="258"/>
      <c r="J92" s="258"/>
      <c r="K92" s="258"/>
      <c r="L92" s="258"/>
      <c r="M92" s="258"/>
      <c r="N92" s="258"/>
      <c r="O92" s="258"/>
      <c r="P92" s="258"/>
      <c r="Q92" s="258"/>
    </row>
    <row r="93" spans="1:17" ht="14.25" customHeight="1" x14ac:dyDescent="0.65">
      <c r="A93" s="667" t="s">
        <v>303</v>
      </c>
      <c r="B93" s="667"/>
      <c r="C93" s="667"/>
      <c r="E93" s="258"/>
      <c r="F93" s="258"/>
      <c r="G93" s="258"/>
      <c r="H93" s="258"/>
      <c r="I93" s="258"/>
      <c r="J93" s="258"/>
      <c r="K93" s="258"/>
      <c r="L93" s="258"/>
      <c r="M93" s="258"/>
      <c r="N93" s="258"/>
      <c r="O93" s="258"/>
      <c r="P93" s="258"/>
      <c r="Q93" s="258"/>
    </row>
    <row r="94" spans="1:17" ht="18.75" customHeight="1" x14ac:dyDescent="0.65">
      <c r="A94" s="667"/>
      <c r="B94" s="667"/>
      <c r="C94" s="667"/>
      <c r="E94" s="107"/>
      <c r="F94" s="107"/>
      <c r="G94" s="107"/>
      <c r="H94" s="107"/>
      <c r="I94" s="107"/>
      <c r="J94" s="107"/>
      <c r="K94" s="107"/>
      <c r="L94" s="107"/>
      <c r="M94" s="258"/>
      <c r="N94" s="258"/>
      <c r="O94" s="258"/>
      <c r="P94" s="258"/>
      <c r="Q94" s="258"/>
    </row>
    <row r="95" spans="1:17" x14ac:dyDescent="0.65">
      <c r="A95" s="44" t="s">
        <v>304</v>
      </c>
      <c r="B95" s="216"/>
      <c r="C95" s="216"/>
      <c r="E95" s="107"/>
      <c r="F95" s="202"/>
      <c r="G95" s="202"/>
      <c r="H95" s="202"/>
      <c r="I95" s="202"/>
      <c r="J95" s="202"/>
      <c r="K95" s="202"/>
      <c r="L95" s="202"/>
      <c r="M95" s="258"/>
      <c r="N95" s="258"/>
      <c r="O95" s="258"/>
      <c r="P95" s="258"/>
      <c r="Q95" s="258"/>
    </row>
    <row r="96" spans="1:17" x14ac:dyDescent="0.65">
      <c r="A96" s="44" t="s">
        <v>509</v>
      </c>
      <c r="B96" s="216"/>
      <c r="C96" s="216"/>
      <c r="E96" s="258"/>
      <c r="F96" s="258"/>
      <c r="G96" s="258"/>
      <c r="H96" s="258"/>
      <c r="I96" s="258"/>
      <c r="J96" s="258"/>
      <c r="K96" s="258"/>
      <c r="L96" s="258"/>
      <c r="M96" s="258"/>
      <c r="N96" s="258"/>
      <c r="O96" s="258"/>
      <c r="P96" s="258"/>
      <c r="Q96" s="258"/>
    </row>
    <row r="97" spans="1:21" ht="12.75" customHeight="1" x14ac:dyDescent="0.65">
      <c r="A97" s="689"/>
      <c r="B97" s="689"/>
      <c r="C97" s="359"/>
      <c r="E97" s="258"/>
      <c r="F97" s="258"/>
      <c r="G97" s="258"/>
      <c r="H97" s="258"/>
      <c r="I97" s="258"/>
      <c r="J97" s="258"/>
      <c r="K97" s="258"/>
      <c r="L97" s="258"/>
      <c r="M97" s="258"/>
      <c r="N97" s="258"/>
      <c r="O97" s="258"/>
      <c r="P97" s="258"/>
      <c r="Q97" s="258"/>
    </row>
    <row r="98" spans="1:21" ht="14.25" customHeight="1" x14ac:dyDescent="0.65">
      <c r="A98" s="669" t="s">
        <v>511</v>
      </c>
      <c r="B98" s="669"/>
      <c r="C98" s="669"/>
      <c r="E98" s="258"/>
      <c r="F98" s="258"/>
      <c r="G98" s="258"/>
      <c r="H98" s="258"/>
      <c r="I98" s="258"/>
      <c r="J98" s="258"/>
      <c r="K98" s="258"/>
      <c r="L98" s="258"/>
      <c r="M98" s="258"/>
      <c r="N98" s="258"/>
      <c r="O98" s="258"/>
      <c r="P98" s="258"/>
      <c r="Q98" s="258"/>
    </row>
    <row r="99" spans="1:21" ht="21" customHeight="1" x14ac:dyDescent="0.65">
      <c r="A99" s="669"/>
      <c r="B99" s="669"/>
      <c r="C99" s="669"/>
      <c r="E99" s="258"/>
      <c r="F99" s="258"/>
      <c r="G99" s="258"/>
      <c r="H99" s="258"/>
      <c r="I99" s="258"/>
      <c r="J99" s="258"/>
      <c r="K99" s="258"/>
      <c r="L99" s="258"/>
      <c r="M99" s="258"/>
      <c r="N99" s="258"/>
      <c r="O99" s="258"/>
      <c r="P99" s="258"/>
      <c r="Q99" s="258"/>
    </row>
    <row r="100" spans="1:21" x14ac:dyDescent="0.65">
      <c r="A100" s="44" t="s">
        <v>470</v>
      </c>
      <c r="B100" s="44"/>
      <c r="C100" s="44"/>
    </row>
    <row r="102" spans="1:21" x14ac:dyDescent="0.65">
      <c r="G102" s="559"/>
      <c r="H102" s="559"/>
      <c r="I102" s="559"/>
      <c r="J102" s="559"/>
      <c r="K102" s="559"/>
      <c r="L102" s="559"/>
      <c r="M102" s="559"/>
      <c r="N102" s="559"/>
      <c r="O102" s="559"/>
      <c r="P102" s="559"/>
      <c r="Q102" s="559"/>
      <c r="R102" s="559"/>
      <c r="S102" s="559"/>
      <c r="T102" s="559"/>
      <c r="U102" s="561"/>
    </row>
    <row r="103" spans="1:21" x14ac:dyDescent="0.65">
      <c r="G103" s="559"/>
      <c r="H103" s="560"/>
      <c r="I103" s="560"/>
      <c r="J103" s="560"/>
      <c r="K103" s="560"/>
      <c r="L103" s="560"/>
      <c r="M103" s="560"/>
      <c r="N103" s="560"/>
      <c r="O103" s="560"/>
      <c r="P103" s="560"/>
      <c r="Q103" s="560"/>
      <c r="R103" s="560"/>
      <c r="S103" s="560"/>
      <c r="T103" s="560"/>
      <c r="U103" s="561"/>
    </row>
  </sheetData>
  <autoFilter ref="A4:O4" xr:uid="{00000000-0009-0000-0000-000011000000}"/>
  <mergeCells count="11">
    <mergeCell ref="A1:C1"/>
    <mergeCell ref="A97:B97"/>
    <mergeCell ref="C3:C4"/>
    <mergeCell ref="A92:C92"/>
    <mergeCell ref="A93:C94"/>
    <mergeCell ref="A98:C99"/>
    <mergeCell ref="J3:L3"/>
    <mergeCell ref="M3:O3"/>
    <mergeCell ref="A2:B2"/>
    <mergeCell ref="D3:F3"/>
    <mergeCell ref="G3:I3"/>
  </mergeCells>
  <conditionalFormatting sqref="A5:O74">
    <cfRule type="expression" dxfId="24" priority="1">
      <formula>MOD(ROW(),2)=0</formula>
    </cfRule>
  </conditionalFormatting>
  <hyperlinks>
    <hyperlink ref="A2:B2" location="TOC!A1" display="Return to Table of Contents" xr:uid="{00000000-0004-0000-1100-000000000000}"/>
  </hyperlinks>
  <pageMargins left="0.25" right="0.25" top="0.75" bottom="0.75" header="0.3" footer="0.3"/>
  <pageSetup scale="60" fitToWidth="0" orientation="portrait" horizontalDpi="1200" verticalDpi="1200" r:id="rId1"/>
  <headerFooter>
    <oddHeader>&amp;L2023-24 &amp;"Arial,Italic"Survey of Dental Education
&amp;"Arial,Regular"Report 2 - Tuition, Admission, and Attrition</oddHeader>
  </headerFooter>
  <rowBreaks count="1" manualBreakCount="1">
    <brk id="59" max="14" man="1"/>
  </rowBreaks>
  <colBreaks count="1" manualBreakCount="1">
    <brk id="9" max="96" man="1"/>
  </colBreaks>
  <ignoredErrors>
    <ignoredError sqref="F75 I75 L75"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26689-D16A-4D06-842E-F5176FAC1708}">
  <sheetPr>
    <tabColor rgb="FF0070C0"/>
  </sheetPr>
  <dimension ref="A1:AU95"/>
  <sheetViews>
    <sheetView zoomScaleNormal="100" workbookViewId="0">
      <pane xSplit="3" ySplit="4" topLeftCell="D5" activePane="bottomRight" state="frozen"/>
      <selection activeCell="A2" sqref="A2:C2"/>
      <selection pane="topRight" activeCell="A2" sqref="A2:C2"/>
      <selection pane="bottomLeft" activeCell="A2" sqref="A2:C2"/>
      <selection pane="bottomRight" sqref="A1:C1"/>
    </sheetView>
  </sheetViews>
  <sheetFormatPr defaultColWidth="9.08984375" defaultRowHeight="13" x14ac:dyDescent="0.6"/>
  <cols>
    <col min="1" max="1" width="11.453125" style="1" customWidth="1"/>
    <col min="2" max="2" width="58.31640625" style="1" customWidth="1"/>
    <col min="3" max="3" width="24.86328125" style="1" customWidth="1"/>
    <col min="4" max="42" width="9.453125" style="1" customWidth="1"/>
    <col min="43" max="43" width="10" style="1" customWidth="1"/>
    <col min="44" max="16384" width="9.08984375" style="1"/>
  </cols>
  <sheetData>
    <row r="1" spans="1:43" ht="35.25" customHeight="1" x14ac:dyDescent="0.7">
      <c r="A1" s="655" t="s">
        <v>454</v>
      </c>
      <c r="B1" s="655"/>
      <c r="C1" s="655"/>
      <c r="E1" s="409"/>
    </row>
    <row r="2" spans="1:43" ht="23.25" customHeight="1" thickBot="1" x14ac:dyDescent="0.75">
      <c r="A2" s="656" t="s">
        <v>8</v>
      </c>
      <c r="B2" s="656"/>
    </row>
    <row r="3" spans="1:43" ht="46.5" customHeight="1" x14ac:dyDescent="0.7">
      <c r="A3" s="695"/>
      <c r="B3" s="696"/>
      <c r="C3" s="479"/>
      <c r="D3" s="691" t="s">
        <v>305</v>
      </c>
      <c r="E3" s="691"/>
      <c r="F3" s="691"/>
      <c r="G3" s="691"/>
      <c r="H3" s="691" t="s">
        <v>306</v>
      </c>
      <c r="I3" s="691"/>
      <c r="J3" s="691"/>
      <c r="K3" s="691"/>
      <c r="L3" s="691" t="s">
        <v>307</v>
      </c>
      <c r="M3" s="691"/>
      <c r="N3" s="691"/>
      <c r="O3" s="691"/>
      <c r="P3" s="691" t="s">
        <v>308</v>
      </c>
      <c r="Q3" s="691"/>
      <c r="R3" s="691"/>
      <c r="S3" s="691"/>
      <c r="T3" s="691" t="s">
        <v>309</v>
      </c>
      <c r="U3" s="691"/>
      <c r="V3" s="691"/>
      <c r="W3" s="691"/>
      <c r="X3" s="691" t="s">
        <v>310</v>
      </c>
      <c r="Y3" s="691"/>
      <c r="Z3" s="691"/>
      <c r="AA3" s="691"/>
      <c r="AB3" s="691" t="s">
        <v>311</v>
      </c>
      <c r="AC3" s="691"/>
      <c r="AD3" s="691"/>
      <c r="AE3" s="691"/>
      <c r="AF3" s="691" t="s">
        <v>312</v>
      </c>
      <c r="AG3" s="691"/>
      <c r="AH3" s="691"/>
      <c r="AI3" s="691"/>
      <c r="AJ3" s="691" t="s">
        <v>313</v>
      </c>
      <c r="AK3" s="691"/>
      <c r="AL3" s="691"/>
      <c r="AM3" s="691"/>
      <c r="AN3" s="692" t="s">
        <v>314</v>
      </c>
      <c r="AO3" s="693"/>
      <c r="AP3" s="693"/>
      <c r="AQ3" s="694"/>
    </row>
    <row r="4" spans="1:43" ht="31.5" customHeight="1" x14ac:dyDescent="0.6">
      <c r="A4" s="480" t="s">
        <v>44</v>
      </c>
      <c r="B4" s="481" t="s">
        <v>45</v>
      </c>
      <c r="C4" s="401" t="s">
        <v>243</v>
      </c>
      <c r="D4" s="505" t="s">
        <v>270</v>
      </c>
      <c r="E4" s="506" t="s">
        <v>271</v>
      </c>
      <c r="F4" s="506" t="s">
        <v>315</v>
      </c>
      <c r="G4" s="507" t="s">
        <v>43</v>
      </c>
      <c r="H4" s="505" t="s">
        <v>270</v>
      </c>
      <c r="I4" s="506" t="s">
        <v>271</v>
      </c>
      <c r="J4" s="506" t="s">
        <v>315</v>
      </c>
      <c r="K4" s="507" t="s">
        <v>43</v>
      </c>
      <c r="L4" s="505" t="s">
        <v>270</v>
      </c>
      <c r="M4" s="506" t="s">
        <v>271</v>
      </c>
      <c r="N4" s="506" t="s">
        <v>315</v>
      </c>
      <c r="O4" s="507" t="s">
        <v>43</v>
      </c>
      <c r="P4" s="505" t="s">
        <v>270</v>
      </c>
      <c r="Q4" s="506" t="s">
        <v>271</v>
      </c>
      <c r="R4" s="506" t="s">
        <v>315</v>
      </c>
      <c r="S4" s="507" t="s">
        <v>43</v>
      </c>
      <c r="T4" s="505" t="s">
        <v>270</v>
      </c>
      <c r="U4" s="506" t="s">
        <v>271</v>
      </c>
      <c r="V4" s="506" t="s">
        <v>315</v>
      </c>
      <c r="W4" s="507" t="s">
        <v>43</v>
      </c>
      <c r="X4" s="505" t="s">
        <v>270</v>
      </c>
      <c r="Y4" s="506" t="s">
        <v>271</v>
      </c>
      <c r="Z4" s="506" t="s">
        <v>315</v>
      </c>
      <c r="AA4" s="507" t="s">
        <v>43</v>
      </c>
      <c r="AB4" s="505" t="s">
        <v>270</v>
      </c>
      <c r="AC4" s="506" t="s">
        <v>271</v>
      </c>
      <c r="AD4" s="506" t="s">
        <v>315</v>
      </c>
      <c r="AE4" s="507" t="s">
        <v>43</v>
      </c>
      <c r="AF4" s="505" t="s">
        <v>270</v>
      </c>
      <c r="AG4" s="506" t="s">
        <v>271</v>
      </c>
      <c r="AH4" s="506" t="s">
        <v>315</v>
      </c>
      <c r="AI4" s="507" t="s">
        <v>43</v>
      </c>
      <c r="AJ4" s="505" t="s">
        <v>270</v>
      </c>
      <c r="AK4" s="506" t="s">
        <v>271</v>
      </c>
      <c r="AL4" s="506" t="s">
        <v>315</v>
      </c>
      <c r="AM4" s="507" t="s">
        <v>43</v>
      </c>
      <c r="AN4" s="505" t="s">
        <v>270</v>
      </c>
      <c r="AO4" s="506" t="s">
        <v>271</v>
      </c>
      <c r="AP4" s="506" t="s">
        <v>315</v>
      </c>
      <c r="AQ4" s="508" t="s">
        <v>43</v>
      </c>
    </row>
    <row r="5" spans="1:43" ht="18" customHeight="1" x14ac:dyDescent="0.6">
      <c r="A5" s="482" t="s">
        <v>49</v>
      </c>
      <c r="B5" s="376" t="s">
        <v>50</v>
      </c>
      <c r="C5" s="376" t="s">
        <v>51</v>
      </c>
      <c r="D5" s="306">
        <v>331</v>
      </c>
      <c r="E5" s="306">
        <v>354</v>
      </c>
      <c r="F5" s="306">
        <v>0</v>
      </c>
      <c r="G5" s="483">
        <v>685</v>
      </c>
      <c r="H5" s="306">
        <v>26</v>
      </c>
      <c r="I5" s="306">
        <v>66</v>
      </c>
      <c r="J5" s="306">
        <v>0</v>
      </c>
      <c r="K5" s="483">
        <v>92</v>
      </c>
      <c r="L5" s="306">
        <v>48</v>
      </c>
      <c r="M5" s="306">
        <v>71</v>
      </c>
      <c r="N5" s="306">
        <v>0</v>
      </c>
      <c r="O5" s="483">
        <v>119</v>
      </c>
      <c r="P5" s="306">
        <v>8</v>
      </c>
      <c r="Q5" s="306">
        <v>10</v>
      </c>
      <c r="R5" s="306">
        <v>0</v>
      </c>
      <c r="S5" s="483">
        <v>18</v>
      </c>
      <c r="T5" s="306">
        <v>107</v>
      </c>
      <c r="U5" s="306">
        <v>139</v>
      </c>
      <c r="V5" s="306">
        <v>0</v>
      </c>
      <c r="W5" s="483">
        <v>246</v>
      </c>
      <c r="X5" s="306">
        <v>1</v>
      </c>
      <c r="Y5" s="306">
        <v>3</v>
      </c>
      <c r="Z5" s="306">
        <v>0</v>
      </c>
      <c r="AA5" s="483">
        <v>4</v>
      </c>
      <c r="AB5" s="306">
        <v>3</v>
      </c>
      <c r="AC5" s="306">
        <v>2</v>
      </c>
      <c r="AD5" s="306">
        <v>0</v>
      </c>
      <c r="AE5" s="483">
        <v>5</v>
      </c>
      <c r="AF5" s="306">
        <v>9</v>
      </c>
      <c r="AG5" s="306">
        <v>11</v>
      </c>
      <c r="AH5" s="306">
        <v>0</v>
      </c>
      <c r="AI5" s="483">
        <v>20</v>
      </c>
      <c r="AJ5" s="306">
        <v>8</v>
      </c>
      <c r="AK5" s="306">
        <v>8</v>
      </c>
      <c r="AL5" s="306">
        <v>1</v>
      </c>
      <c r="AM5" s="483">
        <v>17</v>
      </c>
      <c r="AN5" s="306">
        <v>541</v>
      </c>
      <c r="AO5" s="306">
        <v>664</v>
      </c>
      <c r="AP5" s="306">
        <v>1</v>
      </c>
      <c r="AQ5" s="484">
        <v>1206</v>
      </c>
    </row>
    <row r="6" spans="1:43" ht="18" customHeight="1" x14ac:dyDescent="0.6">
      <c r="A6" s="482" t="s">
        <v>52</v>
      </c>
      <c r="B6" s="376" t="s">
        <v>53</v>
      </c>
      <c r="C6" s="376" t="s">
        <v>54</v>
      </c>
      <c r="D6" s="306">
        <v>607</v>
      </c>
      <c r="E6" s="306">
        <v>615</v>
      </c>
      <c r="F6" s="306">
        <v>0</v>
      </c>
      <c r="G6" s="483">
        <v>1222</v>
      </c>
      <c r="H6" s="306">
        <v>45</v>
      </c>
      <c r="I6" s="306">
        <v>52</v>
      </c>
      <c r="J6" s="306">
        <v>0</v>
      </c>
      <c r="K6" s="483">
        <v>97</v>
      </c>
      <c r="L6" s="306">
        <v>112</v>
      </c>
      <c r="M6" s="306">
        <v>143</v>
      </c>
      <c r="N6" s="306">
        <v>0</v>
      </c>
      <c r="O6" s="483">
        <v>255</v>
      </c>
      <c r="P6" s="306">
        <v>4</v>
      </c>
      <c r="Q6" s="306">
        <v>4</v>
      </c>
      <c r="R6" s="306">
        <v>0</v>
      </c>
      <c r="S6" s="483">
        <v>8</v>
      </c>
      <c r="T6" s="306">
        <v>281</v>
      </c>
      <c r="U6" s="306">
        <v>423</v>
      </c>
      <c r="V6" s="306">
        <v>0</v>
      </c>
      <c r="W6" s="483">
        <v>704</v>
      </c>
      <c r="X6" s="306">
        <v>2</v>
      </c>
      <c r="Y6" s="306">
        <v>2</v>
      </c>
      <c r="Z6" s="306">
        <v>0</v>
      </c>
      <c r="AA6" s="483">
        <v>4</v>
      </c>
      <c r="AB6" s="306">
        <v>45</v>
      </c>
      <c r="AC6" s="306">
        <v>79</v>
      </c>
      <c r="AD6" s="306">
        <v>0</v>
      </c>
      <c r="AE6" s="483">
        <v>124</v>
      </c>
      <c r="AF6" s="306">
        <v>20</v>
      </c>
      <c r="AG6" s="306">
        <v>25</v>
      </c>
      <c r="AH6" s="306">
        <v>0</v>
      </c>
      <c r="AI6" s="483">
        <v>45</v>
      </c>
      <c r="AJ6" s="306">
        <v>22</v>
      </c>
      <c r="AK6" s="306">
        <v>35</v>
      </c>
      <c r="AL6" s="306">
        <v>0</v>
      </c>
      <c r="AM6" s="483">
        <v>57</v>
      </c>
      <c r="AN6" s="306">
        <v>1138</v>
      </c>
      <c r="AO6" s="306">
        <v>1378</v>
      </c>
      <c r="AP6" s="306">
        <v>0</v>
      </c>
      <c r="AQ6" s="484">
        <v>2516</v>
      </c>
    </row>
    <row r="7" spans="1:43" ht="18" customHeight="1" x14ac:dyDescent="0.6">
      <c r="A7" s="482" t="s">
        <v>52</v>
      </c>
      <c r="B7" s="376" t="s">
        <v>55</v>
      </c>
      <c r="C7" s="376" t="s">
        <v>54</v>
      </c>
      <c r="D7" s="306">
        <v>574</v>
      </c>
      <c r="E7" s="306">
        <v>570</v>
      </c>
      <c r="F7" s="306">
        <v>2</v>
      </c>
      <c r="G7" s="483">
        <v>1146</v>
      </c>
      <c r="H7" s="306">
        <v>33</v>
      </c>
      <c r="I7" s="306">
        <v>37</v>
      </c>
      <c r="J7" s="306">
        <v>0</v>
      </c>
      <c r="K7" s="483">
        <v>70</v>
      </c>
      <c r="L7" s="306">
        <v>89</v>
      </c>
      <c r="M7" s="306">
        <v>132</v>
      </c>
      <c r="N7" s="306">
        <v>0</v>
      </c>
      <c r="O7" s="483">
        <v>221</v>
      </c>
      <c r="P7" s="306">
        <v>0</v>
      </c>
      <c r="Q7" s="306">
        <v>5</v>
      </c>
      <c r="R7" s="306">
        <v>0</v>
      </c>
      <c r="S7" s="483">
        <v>5</v>
      </c>
      <c r="T7" s="306">
        <v>307</v>
      </c>
      <c r="U7" s="306">
        <v>459</v>
      </c>
      <c r="V7" s="306">
        <v>0</v>
      </c>
      <c r="W7" s="483">
        <v>766</v>
      </c>
      <c r="X7" s="306">
        <v>1</v>
      </c>
      <c r="Y7" s="306">
        <v>2</v>
      </c>
      <c r="Z7" s="306">
        <v>0</v>
      </c>
      <c r="AA7" s="483">
        <v>3</v>
      </c>
      <c r="AB7" s="306">
        <v>59</v>
      </c>
      <c r="AC7" s="306">
        <v>55</v>
      </c>
      <c r="AD7" s="306">
        <v>1</v>
      </c>
      <c r="AE7" s="483">
        <v>115</v>
      </c>
      <c r="AF7" s="306">
        <v>27</v>
      </c>
      <c r="AG7" s="306">
        <v>37</v>
      </c>
      <c r="AH7" s="306">
        <v>0</v>
      </c>
      <c r="AI7" s="483">
        <v>64</v>
      </c>
      <c r="AJ7" s="306">
        <v>102</v>
      </c>
      <c r="AK7" s="306">
        <v>114</v>
      </c>
      <c r="AL7" s="306">
        <v>0</v>
      </c>
      <c r="AM7" s="483">
        <v>216</v>
      </c>
      <c r="AN7" s="306">
        <v>1192</v>
      </c>
      <c r="AO7" s="306">
        <v>1411</v>
      </c>
      <c r="AP7" s="306">
        <v>3</v>
      </c>
      <c r="AQ7" s="484">
        <v>2606</v>
      </c>
    </row>
    <row r="8" spans="1:43" ht="18" customHeight="1" x14ac:dyDescent="0.6">
      <c r="A8" s="482" t="s">
        <v>56</v>
      </c>
      <c r="B8" s="376" t="s">
        <v>250</v>
      </c>
      <c r="C8" s="376" t="s">
        <v>58</v>
      </c>
      <c r="D8" s="306">
        <v>114</v>
      </c>
      <c r="E8" s="306">
        <v>119</v>
      </c>
      <c r="F8" s="306">
        <v>0</v>
      </c>
      <c r="G8" s="483">
        <v>233</v>
      </c>
      <c r="H8" s="306">
        <v>19</v>
      </c>
      <c r="I8" s="306">
        <v>12</v>
      </c>
      <c r="J8" s="306">
        <v>0</v>
      </c>
      <c r="K8" s="483">
        <v>31</v>
      </c>
      <c r="L8" s="306">
        <v>10</v>
      </c>
      <c r="M8" s="306">
        <v>11</v>
      </c>
      <c r="N8" s="306">
        <v>0</v>
      </c>
      <c r="O8" s="483">
        <v>21</v>
      </c>
      <c r="P8" s="306">
        <v>0</v>
      </c>
      <c r="Q8" s="306">
        <v>1</v>
      </c>
      <c r="R8" s="306">
        <v>0</v>
      </c>
      <c r="S8" s="483">
        <v>1</v>
      </c>
      <c r="T8" s="306">
        <v>131</v>
      </c>
      <c r="U8" s="306">
        <v>156</v>
      </c>
      <c r="V8" s="306">
        <v>0</v>
      </c>
      <c r="W8" s="483">
        <v>287</v>
      </c>
      <c r="X8" s="306">
        <v>0</v>
      </c>
      <c r="Y8" s="306">
        <v>0</v>
      </c>
      <c r="Z8" s="306">
        <v>0</v>
      </c>
      <c r="AA8" s="483">
        <v>0</v>
      </c>
      <c r="AB8" s="306">
        <v>29</v>
      </c>
      <c r="AC8" s="306">
        <v>42</v>
      </c>
      <c r="AD8" s="306">
        <v>0</v>
      </c>
      <c r="AE8" s="483">
        <v>71</v>
      </c>
      <c r="AF8" s="306">
        <v>12</v>
      </c>
      <c r="AG8" s="306">
        <v>11</v>
      </c>
      <c r="AH8" s="306">
        <v>0</v>
      </c>
      <c r="AI8" s="483">
        <v>23</v>
      </c>
      <c r="AJ8" s="306">
        <v>7</v>
      </c>
      <c r="AK8" s="306">
        <v>11</v>
      </c>
      <c r="AL8" s="306">
        <v>0</v>
      </c>
      <c r="AM8" s="483">
        <v>18</v>
      </c>
      <c r="AN8" s="306">
        <v>322</v>
      </c>
      <c r="AO8" s="306">
        <v>363</v>
      </c>
      <c r="AP8" s="306">
        <v>0</v>
      </c>
      <c r="AQ8" s="484">
        <v>685</v>
      </c>
    </row>
    <row r="9" spans="1:43" ht="18" customHeight="1" x14ac:dyDescent="0.6">
      <c r="A9" s="482" t="s">
        <v>56</v>
      </c>
      <c r="B9" s="376" t="s">
        <v>217</v>
      </c>
      <c r="C9" s="376" t="s">
        <v>54</v>
      </c>
      <c r="D9" s="306">
        <v>290</v>
      </c>
      <c r="E9" s="306">
        <v>296</v>
      </c>
      <c r="F9" s="306">
        <v>0</v>
      </c>
      <c r="G9" s="483">
        <v>586</v>
      </c>
      <c r="H9" s="306">
        <v>27</v>
      </c>
      <c r="I9" s="306">
        <v>37</v>
      </c>
      <c r="J9" s="306">
        <v>0</v>
      </c>
      <c r="K9" s="483">
        <v>64</v>
      </c>
      <c r="L9" s="306">
        <v>78</v>
      </c>
      <c r="M9" s="306">
        <v>112</v>
      </c>
      <c r="N9" s="306">
        <v>0</v>
      </c>
      <c r="O9" s="483">
        <v>190</v>
      </c>
      <c r="P9" s="306">
        <v>2</v>
      </c>
      <c r="Q9" s="306">
        <v>0</v>
      </c>
      <c r="R9" s="306">
        <v>0</v>
      </c>
      <c r="S9" s="483">
        <v>2</v>
      </c>
      <c r="T9" s="306">
        <v>366</v>
      </c>
      <c r="U9" s="306">
        <v>502</v>
      </c>
      <c r="V9" s="306">
        <v>0</v>
      </c>
      <c r="W9" s="483">
        <v>868</v>
      </c>
      <c r="X9" s="306">
        <v>0</v>
      </c>
      <c r="Y9" s="306">
        <v>2</v>
      </c>
      <c r="Z9" s="306">
        <v>0</v>
      </c>
      <c r="AA9" s="483">
        <v>2</v>
      </c>
      <c r="AB9" s="306">
        <v>39</v>
      </c>
      <c r="AC9" s="306">
        <v>46</v>
      </c>
      <c r="AD9" s="306">
        <v>0</v>
      </c>
      <c r="AE9" s="483">
        <v>85</v>
      </c>
      <c r="AF9" s="306">
        <v>117</v>
      </c>
      <c r="AG9" s="306">
        <v>166</v>
      </c>
      <c r="AH9" s="306">
        <v>0</v>
      </c>
      <c r="AI9" s="483">
        <v>283</v>
      </c>
      <c r="AJ9" s="306">
        <v>27</v>
      </c>
      <c r="AK9" s="306">
        <v>32</v>
      </c>
      <c r="AL9" s="306">
        <v>0</v>
      </c>
      <c r="AM9" s="483">
        <v>59</v>
      </c>
      <c r="AN9" s="306">
        <v>946</v>
      </c>
      <c r="AO9" s="306">
        <v>1193</v>
      </c>
      <c r="AP9" s="306">
        <v>0</v>
      </c>
      <c r="AQ9" s="484">
        <v>2139</v>
      </c>
    </row>
    <row r="10" spans="1:43" ht="18" customHeight="1" x14ac:dyDescent="0.6">
      <c r="A10" s="482" t="s">
        <v>56</v>
      </c>
      <c r="B10" s="376" t="s">
        <v>60</v>
      </c>
      <c r="C10" s="376" t="s">
        <v>51</v>
      </c>
      <c r="D10" s="306">
        <v>164</v>
      </c>
      <c r="E10" s="306">
        <v>234</v>
      </c>
      <c r="F10" s="306">
        <v>0</v>
      </c>
      <c r="G10" s="483">
        <v>398</v>
      </c>
      <c r="H10" s="306">
        <v>26</v>
      </c>
      <c r="I10" s="306">
        <v>33</v>
      </c>
      <c r="J10" s="306">
        <v>0</v>
      </c>
      <c r="K10" s="483">
        <v>59</v>
      </c>
      <c r="L10" s="306">
        <v>60</v>
      </c>
      <c r="M10" s="306">
        <v>67</v>
      </c>
      <c r="N10" s="306">
        <v>0</v>
      </c>
      <c r="O10" s="483">
        <v>127</v>
      </c>
      <c r="P10" s="306">
        <v>1</v>
      </c>
      <c r="Q10" s="306">
        <v>1</v>
      </c>
      <c r="R10" s="306">
        <v>0</v>
      </c>
      <c r="S10" s="483">
        <v>2</v>
      </c>
      <c r="T10" s="306">
        <v>255</v>
      </c>
      <c r="U10" s="306">
        <v>387</v>
      </c>
      <c r="V10" s="306">
        <v>0</v>
      </c>
      <c r="W10" s="483">
        <v>642</v>
      </c>
      <c r="X10" s="306">
        <v>3</v>
      </c>
      <c r="Y10" s="306">
        <v>2</v>
      </c>
      <c r="Z10" s="306">
        <v>0</v>
      </c>
      <c r="AA10" s="483">
        <v>5</v>
      </c>
      <c r="AB10" s="306">
        <v>33</v>
      </c>
      <c r="AC10" s="306">
        <v>36</v>
      </c>
      <c r="AD10" s="306">
        <v>0</v>
      </c>
      <c r="AE10" s="483">
        <v>69</v>
      </c>
      <c r="AF10" s="306">
        <v>28</v>
      </c>
      <c r="AG10" s="306">
        <v>55</v>
      </c>
      <c r="AH10" s="306">
        <v>0</v>
      </c>
      <c r="AI10" s="483">
        <v>83</v>
      </c>
      <c r="AJ10" s="306">
        <v>7</v>
      </c>
      <c r="AK10" s="306">
        <v>20</v>
      </c>
      <c r="AL10" s="306">
        <v>0</v>
      </c>
      <c r="AM10" s="483">
        <v>27</v>
      </c>
      <c r="AN10" s="306">
        <v>577</v>
      </c>
      <c r="AO10" s="306">
        <v>835</v>
      </c>
      <c r="AP10" s="306">
        <v>0</v>
      </c>
      <c r="AQ10" s="484">
        <v>1412</v>
      </c>
    </row>
    <row r="11" spans="1:43" ht="18" customHeight="1" x14ac:dyDescent="0.6">
      <c r="A11" s="482" t="s">
        <v>56</v>
      </c>
      <c r="B11" s="376" t="s">
        <v>61</v>
      </c>
      <c r="C11" s="376" t="s">
        <v>51</v>
      </c>
      <c r="D11" s="306">
        <v>219</v>
      </c>
      <c r="E11" s="306">
        <v>261</v>
      </c>
      <c r="F11" s="306">
        <v>0</v>
      </c>
      <c r="G11" s="483">
        <v>480</v>
      </c>
      <c r="H11" s="306">
        <v>35</v>
      </c>
      <c r="I11" s="306">
        <v>42</v>
      </c>
      <c r="J11" s="306">
        <v>0</v>
      </c>
      <c r="K11" s="483">
        <v>77</v>
      </c>
      <c r="L11" s="306">
        <v>71</v>
      </c>
      <c r="M11" s="306">
        <v>96</v>
      </c>
      <c r="N11" s="306">
        <v>0</v>
      </c>
      <c r="O11" s="483">
        <v>167</v>
      </c>
      <c r="P11" s="306">
        <v>1</v>
      </c>
      <c r="Q11" s="306">
        <v>4</v>
      </c>
      <c r="R11" s="306">
        <v>0</v>
      </c>
      <c r="S11" s="483">
        <v>5</v>
      </c>
      <c r="T11" s="306">
        <v>281</v>
      </c>
      <c r="U11" s="306">
        <v>392</v>
      </c>
      <c r="V11" s="306">
        <v>0</v>
      </c>
      <c r="W11" s="483">
        <v>673</v>
      </c>
      <c r="X11" s="306">
        <v>2</v>
      </c>
      <c r="Y11" s="306">
        <v>1</v>
      </c>
      <c r="Z11" s="306">
        <v>0</v>
      </c>
      <c r="AA11" s="483">
        <v>3</v>
      </c>
      <c r="AB11" s="306">
        <v>38</v>
      </c>
      <c r="AC11" s="306">
        <v>42</v>
      </c>
      <c r="AD11" s="306">
        <v>0</v>
      </c>
      <c r="AE11" s="483">
        <v>80</v>
      </c>
      <c r="AF11" s="306">
        <v>20</v>
      </c>
      <c r="AG11" s="306">
        <v>45</v>
      </c>
      <c r="AH11" s="306">
        <v>0</v>
      </c>
      <c r="AI11" s="483">
        <v>65</v>
      </c>
      <c r="AJ11" s="306">
        <v>16</v>
      </c>
      <c r="AK11" s="306">
        <v>24</v>
      </c>
      <c r="AL11" s="306">
        <v>1</v>
      </c>
      <c r="AM11" s="483">
        <v>41</v>
      </c>
      <c r="AN11" s="306">
        <v>683</v>
      </c>
      <c r="AO11" s="306">
        <v>907</v>
      </c>
      <c r="AP11" s="306">
        <v>1</v>
      </c>
      <c r="AQ11" s="484">
        <v>1591</v>
      </c>
    </row>
    <row r="12" spans="1:43" ht="18" customHeight="1" x14ac:dyDescent="0.6">
      <c r="A12" s="482" t="s">
        <v>56</v>
      </c>
      <c r="B12" s="376" t="s">
        <v>62</v>
      </c>
      <c r="C12" s="376" t="s">
        <v>54</v>
      </c>
      <c r="D12" s="306">
        <v>335</v>
      </c>
      <c r="E12" s="306">
        <v>415</v>
      </c>
      <c r="F12" s="306">
        <v>0</v>
      </c>
      <c r="G12" s="483">
        <v>750</v>
      </c>
      <c r="H12" s="306">
        <v>41</v>
      </c>
      <c r="I12" s="306">
        <v>79</v>
      </c>
      <c r="J12" s="306">
        <v>0</v>
      </c>
      <c r="K12" s="483">
        <v>120</v>
      </c>
      <c r="L12" s="306">
        <v>95</v>
      </c>
      <c r="M12" s="306">
        <v>134</v>
      </c>
      <c r="N12" s="306">
        <v>0</v>
      </c>
      <c r="O12" s="483">
        <v>229</v>
      </c>
      <c r="P12" s="306">
        <v>1</v>
      </c>
      <c r="Q12" s="306">
        <v>1</v>
      </c>
      <c r="R12" s="306">
        <v>0</v>
      </c>
      <c r="S12" s="483">
        <v>2</v>
      </c>
      <c r="T12" s="306">
        <v>466</v>
      </c>
      <c r="U12" s="306">
        <v>633</v>
      </c>
      <c r="V12" s="306">
        <v>0</v>
      </c>
      <c r="W12" s="483">
        <v>1099</v>
      </c>
      <c r="X12" s="306">
        <v>2</v>
      </c>
      <c r="Y12" s="306">
        <v>1</v>
      </c>
      <c r="Z12" s="306">
        <v>0</v>
      </c>
      <c r="AA12" s="483">
        <v>3</v>
      </c>
      <c r="AB12" s="306">
        <v>50</v>
      </c>
      <c r="AC12" s="306">
        <v>55</v>
      </c>
      <c r="AD12" s="306">
        <v>0</v>
      </c>
      <c r="AE12" s="483">
        <v>105</v>
      </c>
      <c r="AF12" s="306">
        <v>0</v>
      </c>
      <c r="AG12" s="306">
        <v>0</v>
      </c>
      <c r="AH12" s="306">
        <v>0</v>
      </c>
      <c r="AI12" s="483">
        <v>0</v>
      </c>
      <c r="AJ12" s="306">
        <v>37</v>
      </c>
      <c r="AK12" s="306">
        <v>51</v>
      </c>
      <c r="AL12" s="306">
        <v>0</v>
      </c>
      <c r="AM12" s="483">
        <v>88</v>
      </c>
      <c r="AN12" s="306">
        <v>1027</v>
      </c>
      <c r="AO12" s="306">
        <v>1369</v>
      </c>
      <c r="AP12" s="306">
        <v>0</v>
      </c>
      <c r="AQ12" s="484">
        <v>2396</v>
      </c>
    </row>
    <row r="13" spans="1:43" ht="18" customHeight="1" x14ac:dyDescent="0.6">
      <c r="A13" s="482" t="s">
        <v>56</v>
      </c>
      <c r="B13" s="376" t="s">
        <v>63</v>
      </c>
      <c r="C13" s="376" t="s">
        <v>54</v>
      </c>
      <c r="D13" s="306">
        <v>196</v>
      </c>
      <c r="E13" s="306">
        <v>185</v>
      </c>
      <c r="F13" s="306">
        <v>0</v>
      </c>
      <c r="G13" s="483">
        <v>381</v>
      </c>
      <c r="H13" s="306">
        <v>23</v>
      </c>
      <c r="I13" s="306">
        <v>26</v>
      </c>
      <c r="J13" s="306">
        <v>0</v>
      </c>
      <c r="K13" s="483">
        <v>49</v>
      </c>
      <c r="L13" s="306">
        <v>52</v>
      </c>
      <c r="M13" s="306">
        <v>65</v>
      </c>
      <c r="N13" s="306">
        <v>0</v>
      </c>
      <c r="O13" s="483">
        <v>117</v>
      </c>
      <c r="P13" s="306">
        <v>0</v>
      </c>
      <c r="Q13" s="306">
        <v>2</v>
      </c>
      <c r="R13" s="306">
        <v>0</v>
      </c>
      <c r="S13" s="483">
        <v>2</v>
      </c>
      <c r="T13" s="306">
        <v>166</v>
      </c>
      <c r="U13" s="306">
        <v>189</v>
      </c>
      <c r="V13" s="306">
        <v>0</v>
      </c>
      <c r="W13" s="483">
        <v>355</v>
      </c>
      <c r="X13" s="306">
        <v>1</v>
      </c>
      <c r="Y13" s="306">
        <v>0</v>
      </c>
      <c r="Z13" s="306">
        <v>0</v>
      </c>
      <c r="AA13" s="483">
        <v>1</v>
      </c>
      <c r="AB13" s="306">
        <v>32</v>
      </c>
      <c r="AC13" s="306">
        <v>24</v>
      </c>
      <c r="AD13" s="306">
        <v>0</v>
      </c>
      <c r="AE13" s="483">
        <v>56</v>
      </c>
      <c r="AF13" s="306">
        <v>51</v>
      </c>
      <c r="AG13" s="306">
        <v>62</v>
      </c>
      <c r="AH13" s="306">
        <v>0</v>
      </c>
      <c r="AI13" s="483">
        <v>113</v>
      </c>
      <c r="AJ13" s="306">
        <v>11</v>
      </c>
      <c r="AK13" s="306">
        <v>13</v>
      </c>
      <c r="AL13" s="306">
        <v>0</v>
      </c>
      <c r="AM13" s="483">
        <v>24</v>
      </c>
      <c r="AN13" s="306">
        <v>532</v>
      </c>
      <c r="AO13" s="306">
        <v>566</v>
      </c>
      <c r="AP13" s="306">
        <v>0</v>
      </c>
      <c r="AQ13" s="484">
        <v>1098</v>
      </c>
    </row>
    <row r="14" spans="1:43" ht="18" customHeight="1" x14ac:dyDescent="0.6">
      <c r="A14" s="482" t="s">
        <v>56</v>
      </c>
      <c r="B14" s="376" t="s">
        <v>64</v>
      </c>
      <c r="C14" s="376" t="s">
        <v>54</v>
      </c>
      <c r="D14" s="306">
        <v>346</v>
      </c>
      <c r="E14" s="306">
        <v>427</v>
      </c>
      <c r="F14" s="306">
        <v>1</v>
      </c>
      <c r="G14" s="483">
        <v>774</v>
      </c>
      <c r="H14" s="306">
        <v>47</v>
      </c>
      <c r="I14" s="306">
        <v>63</v>
      </c>
      <c r="J14" s="306">
        <v>1</v>
      </c>
      <c r="K14" s="483">
        <v>111</v>
      </c>
      <c r="L14" s="306">
        <v>115</v>
      </c>
      <c r="M14" s="306">
        <v>162</v>
      </c>
      <c r="N14" s="306">
        <v>0</v>
      </c>
      <c r="O14" s="483">
        <v>277</v>
      </c>
      <c r="P14" s="306">
        <v>0</v>
      </c>
      <c r="Q14" s="306">
        <v>1</v>
      </c>
      <c r="R14" s="306">
        <v>0</v>
      </c>
      <c r="S14" s="483">
        <v>1</v>
      </c>
      <c r="T14" s="306">
        <v>431</v>
      </c>
      <c r="U14" s="306">
        <v>606</v>
      </c>
      <c r="V14" s="306">
        <v>0</v>
      </c>
      <c r="W14" s="483">
        <v>1037</v>
      </c>
      <c r="X14" s="306">
        <v>3</v>
      </c>
      <c r="Y14" s="306">
        <v>1</v>
      </c>
      <c r="Z14" s="306">
        <v>0</v>
      </c>
      <c r="AA14" s="483">
        <v>4</v>
      </c>
      <c r="AB14" s="306">
        <v>51</v>
      </c>
      <c r="AC14" s="306">
        <v>66</v>
      </c>
      <c r="AD14" s="306">
        <v>0</v>
      </c>
      <c r="AE14" s="483">
        <v>117</v>
      </c>
      <c r="AF14" s="306">
        <v>23</v>
      </c>
      <c r="AG14" s="306">
        <v>40</v>
      </c>
      <c r="AH14" s="306">
        <v>1</v>
      </c>
      <c r="AI14" s="483">
        <v>64</v>
      </c>
      <c r="AJ14" s="306">
        <v>7</v>
      </c>
      <c r="AK14" s="306">
        <v>22</v>
      </c>
      <c r="AL14" s="306">
        <v>31</v>
      </c>
      <c r="AM14" s="483">
        <v>60</v>
      </c>
      <c r="AN14" s="306">
        <v>1023</v>
      </c>
      <c r="AO14" s="306">
        <v>1388</v>
      </c>
      <c r="AP14" s="306">
        <v>34</v>
      </c>
      <c r="AQ14" s="484">
        <v>2445</v>
      </c>
    </row>
    <row r="15" spans="1:43" ht="18" customHeight="1" x14ac:dyDescent="0.6">
      <c r="A15" s="482" t="s">
        <v>65</v>
      </c>
      <c r="B15" s="376" t="s">
        <v>66</v>
      </c>
      <c r="C15" s="376" t="s">
        <v>51</v>
      </c>
      <c r="D15" s="306">
        <v>475</v>
      </c>
      <c r="E15" s="306">
        <v>503</v>
      </c>
      <c r="F15" s="306">
        <v>81</v>
      </c>
      <c r="G15" s="483">
        <v>1059</v>
      </c>
      <c r="H15" s="306">
        <v>24</v>
      </c>
      <c r="I15" s="306">
        <v>28</v>
      </c>
      <c r="J15" s="306">
        <v>7</v>
      </c>
      <c r="K15" s="483">
        <v>59</v>
      </c>
      <c r="L15" s="306">
        <v>81</v>
      </c>
      <c r="M15" s="306">
        <v>116</v>
      </c>
      <c r="N15" s="306">
        <v>24</v>
      </c>
      <c r="O15" s="483">
        <v>221</v>
      </c>
      <c r="P15" s="306">
        <v>6</v>
      </c>
      <c r="Q15" s="306">
        <v>1</v>
      </c>
      <c r="R15" s="306">
        <v>3</v>
      </c>
      <c r="S15" s="483">
        <v>10</v>
      </c>
      <c r="T15" s="306">
        <v>165</v>
      </c>
      <c r="U15" s="306">
        <v>230</v>
      </c>
      <c r="V15" s="306">
        <v>43</v>
      </c>
      <c r="W15" s="483">
        <v>438</v>
      </c>
      <c r="X15" s="306">
        <v>1</v>
      </c>
      <c r="Y15" s="306">
        <v>0</v>
      </c>
      <c r="Z15" s="306">
        <v>0</v>
      </c>
      <c r="AA15" s="483">
        <v>1</v>
      </c>
      <c r="AB15" s="306">
        <v>38</v>
      </c>
      <c r="AC15" s="306">
        <v>52</v>
      </c>
      <c r="AD15" s="306">
        <v>8</v>
      </c>
      <c r="AE15" s="483">
        <v>98</v>
      </c>
      <c r="AF15" s="306">
        <v>21</v>
      </c>
      <c r="AG15" s="306">
        <v>25</v>
      </c>
      <c r="AH15" s="306">
        <v>5</v>
      </c>
      <c r="AI15" s="483">
        <v>51</v>
      </c>
      <c r="AJ15" s="306">
        <v>9</v>
      </c>
      <c r="AK15" s="306">
        <v>15</v>
      </c>
      <c r="AL15" s="306">
        <v>21</v>
      </c>
      <c r="AM15" s="483">
        <v>45</v>
      </c>
      <c r="AN15" s="306">
        <v>820</v>
      </c>
      <c r="AO15" s="306">
        <v>970</v>
      </c>
      <c r="AP15" s="306">
        <v>192</v>
      </c>
      <c r="AQ15" s="484">
        <v>1982</v>
      </c>
    </row>
    <row r="16" spans="1:43" ht="18" customHeight="1" x14ac:dyDescent="0.6">
      <c r="A16" s="482" t="s">
        <v>67</v>
      </c>
      <c r="B16" s="376" t="s">
        <v>68</v>
      </c>
      <c r="C16" s="376" t="s">
        <v>51</v>
      </c>
      <c r="D16" s="306">
        <v>279</v>
      </c>
      <c r="E16" s="306">
        <v>338</v>
      </c>
      <c r="F16" s="306">
        <v>0</v>
      </c>
      <c r="G16" s="483">
        <v>617</v>
      </c>
      <c r="H16" s="306">
        <v>30</v>
      </c>
      <c r="I16" s="306">
        <v>45</v>
      </c>
      <c r="J16" s="306">
        <v>0</v>
      </c>
      <c r="K16" s="483">
        <v>75</v>
      </c>
      <c r="L16" s="306">
        <v>35</v>
      </c>
      <c r="M16" s="306">
        <v>68</v>
      </c>
      <c r="N16" s="306">
        <v>1</v>
      </c>
      <c r="O16" s="483">
        <v>104</v>
      </c>
      <c r="P16" s="306">
        <v>1</v>
      </c>
      <c r="Q16" s="306">
        <v>6</v>
      </c>
      <c r="R16" s="306">
        <v>0</v>
      </c>
      <c r="S16" s="483">
        <v>7</v>
      </c>
      <c r="T16" s="306">
        <v>179</v>
      </c>
      <c r="U16" s="306">
        <v>259</v>
      </c>
      <c r="V16" s="306">
        <v>0</v>
      </c>
      <c r="W16" s="483">
        <v>438</v>
      </c>
      <c r="X16" s="306">
        <v>1</v>
      </c>
      <c r="Y16" s="306">
        <v>2</v>
      </c>
      <c r="Z16" s="306">
        <v>0</v>
      </c>
      <c r="AA16" s="483">
        <v>3</v>
      </c>
      <c r="AB16" s="306">
        <v>0</v>
      </c>
      <c r="AC16" s="306">
        <v>0</v>
      </c>
      <c r="AD16" s="306">
        <v>0</v>
      </c>
      <c r="AE16" s="483">
        <v>0</v>
      </c>
      <c r="AF16" s="306">
        <v>22</v>
      </c>
      <c r="AG16" s="306">
        <v>26</v>
      </c>
      <c r="AH16" s="306">
        <v>0</v>
      </c>
      <c r="AI16" s="483">
        <v>48</v>
      </c>
      <c r="AJ16" s="306">
        <v>16</v>
      </c>
      <c r="AK16" s="306">
        <v>23</v>
      </c>
      <c r="AL16" s="306">
        <v>0</v>
      </c>
      <c r="AM16" s="483">
        <v>39</v>
      </c>
      <c r="AN16" s="306">
        <v>563</v>
      </c>
      <c r="AO16" s="306">
        <v>767</v>
      </c>
      <c r="AP16" s="306">
        <v>1</v>
      </c>
      <c r="AQ16" s="484">
        <v>1331</v>
      </c>
    </row>
    <row r="17" spans="1:43" ht="18" customHeight="1" x14ac:dyDescent="0.6">
      <c r="A17" s="482" t="s">
        <v>69</v>
      </c>
      <c r="B17" s="376" t="s">
        <v>70</v>
      </c>
      <c r="C17" s="376" t="s">
        <v>54</v>
      </c>
      <c r="D17" s="306">
        <v>58</v>
      </c>
      <c r="E17" s="306">
        <v>73</v>
      </c>
      <c r="F17" s="306">
        <v>0</v>
      </c>
      <c r="G17" s="483">
        <v>131</v>
      </c>
      <c r="H17" s="306">
        <v>85</v>
      </c>
      <c r="I17" s="306">
        <v>195</v>
      </c>
      <c r="J17" s="306">
        <v>0</v>
      </c>
      <c r="K17" s="483">
        <v>280</v>
      </c>
      <c r="L17" s="306">
        <v>31</v>
      </c>
      <c r="M17" s="306">
        <v>47</v>
      </c>
      <c r="N17" s="306">
        <v>0</v>
      </c>
      <c r="O17" s="483">
        <v>78</v>
      </c>
      <c r="P17" s="306">
        <v>2</v>
      </c>
      <c r="Q17" s="306">
        <v>0</v>
      </c>
      <c r="R17" s="306">
        <v>0</v>
      </c>
      <c r="S17" s="483">
        <v>2</v>
      </c>
      <c r="T17" s="306">
        <v>75</v>
      </c>
      <c r="U17" s="306">
        <v>90</v>
      </c>
      <c r="V17" s="306">
        <v>0</v>
      </c>
      <c r="W17" s="483">
        <v>165</v>
      </c>
      <c r="X17" s="306">
        <v>0</v>
      </c>
      <c r="Y17" s="306">
        <v>0</v>
      </c>
      <c r="Z17" s="306">
        <v>0</v>
      </c>
      <c r="AA17" s="483">
        <v>0</v>
      </c>
      <c r="AB17" s="306">
        <v>14</v>
      </c>
      <c r="AC17" s="306">
        <v>16</v>
      </c>
      <c r="AD17" s="306">
        <v>0</v>
      </c>
      <c r="AE17" s="483">
        <v>30</v>
      </c>
      <c r="AF17" s="306">
        <v>26</v>
      </c>
      <c r="AG17" s="306">
        <v>37</v>
      </c>
      <c r="AH17" s="306">
        <v>0</v>
      </c>
      <c r="AI17" s="483">
        <v>63</v>
      </c>
      <c r="AJ17" s="306">
        <v>2</v>
      </c>
      <c r="AK17" s="306">
        <v>8</v>
      </c>
      <c r="AL17" s="306">
        <v>0</v>
      </c>
      <c r="AM17" s="483">
        <v>10</v>
      </c>
      <c r="AN17" s="306">
        <v>293</v>
      </c>
      <c r="AO17" s="306">
        <v>466</v>
      </c>
      <c r="AP17" s="306">
        <v>0</v>
      </c>
      <c r="AQ17" s="484">
        <v>759</v>
      </c>
    </row>
    <row r="18" spans="1:43" ht="18" customHeight="1" x14ac:dyDescent="0.6">
      <c r="A18" s="482" t="s">
        <v>71</v>
      </c>
      <c r="B18" s="376" t="s">
        <v>72</v>
      </c>
      <c r="C18" s="376" t="s">
        <v>51</v>
      </c>
      <c r="D18" s="306">
        <v>375</v>
      </c>
      <c r="E18" s="306">
        <v>459</v>
      </c>
      <c r="F18" s="306">
        <v>0</v>
      </c>
      <c r="G18" s="483">
        <v>834</v>
      </c>
      <c r="H18" s="306">
        <v>31</v>
      </c>
      <c r="I18" s="306">
        <v>73</v>
      </c>
      <c r="J18" s="306">
        <v>0</v>
      </c>
      <c r="K18" s="483">
        <v>104</v>
      </c>
      <c r="L18" s="306">
        <v>122</v>
      </c>
      <c r="M18" s="306">
        <v>210</v>
      </c>
      <c r="N18" s="306">
        <v>0</v>
      </c>
      <c r="O18" s="483">
        <v>332</v>
      </c>
      <c r="P18" s="306">
        <v>0</v>
      </c>
      <c r="Q18" s="306">
        <v>0</v>
      </c>
      <c r="R18" s="306">
        <v>0</v>
      </c>
      <c r="S18" s="483">
        <v>0</v>
      </c>
      <c r="T18" s="306">
        <v>165</v>
      </c>
      <c r="U18" s="306">
        <v>213</v>
      </c>
      <c r="V18" s="306">
        <v>0</v>
      </c>
      <c r="W18" s="483">
        <v>378</v>
      </c>
      <c r="X18" s="306">
        <v>2</v>
      </c>
      <c r="Y18" s="306">
        <v>0</v>
      </c>
      <c r="Z18" s="306">
        <v>0</v>
      </c>
      <c r="AA18" s="483">
        <v>2</v>
      </c>
      <c r="AB18" s="306">
        <v>47</v>
      </c>
      <c r="AC18" s="306">
        <v>46</v>
      </c>
      <c r="AD18" s="306">
        <v>0</v>
      </c>
      <c r="AE18" s="483">
        <v>93</v>
      </c>
      <c r="AF18" s="306">
        <v>0</v>
      </c>
      <c r="AG18" s="306">
        <v>0</v>
      </c>
      <c r="AH18" s="306">
        <v>0</v>
      </c>
      <c r="AI18" s="483">
        <v>0</v>
      </c>
      <c r="AJ18" s="306">
        <v>14</v>
      </c>
      <c r="AK18" s="306">
        <v>21</v>
      </c>
      <c r="AL18" s="306">
        <v>1</v>
      </c>
      <c r="AM18" s="483">
        <v>36</v>
      </c>
      <c r="AN18" s="306">
        <v>756</v>
      </c>
      <c r="AO18" s="306">
        <v>1022</v>
      </c>
      <c r="AP18" s="306">
        <v>1</v>
      </c>
      <c r="AQ18" s="484">
        <v>1779</v>
      </c>
    </row>
    <row r="19" spans="1:43" ht="18" customHeight="1" x14ac:dyDescent="0.6">
      <c r="A19" s="482" t="s">
        <v>71</v>
      </c>
      <c r="B19" s="376" t="s">
        <v>73</v>
      </c>
      <c r="C19" s="376" t="s">
        <v>54</v>
      </c>
      <c r="D19" s="306">
        <v>359</v>
      </c>
      <c r="E19" s="306">
        <v>408</v>
      </c>
      <c r="F19" s="306">
        <v>0</v>
      </c>
      <c r="G19" s="483">
        <v>767</v>
      </c>
      <c r="H19" s="306">
        <v>35</v>
      </c>
      <c r="I19" s="306">
        <v>36</v>
      </c>
      <c r="J19" s="306">
        <v>0</v>
      </c>
      <c r="K19" s="483">
        <v>71</v>
      </c>
      <c r="L19" s="306">
        <v>92</v>
      </c>
      <c r="M19" s="306">
        <v>176</v>
      </c>
      <c r="N19" s="306">
        <v>0</v>
      </c>
      <c r="O19" s="483">
        <v>268</v>
      </c>
      <c r="P19" s="306">
        <v>4</v>
      </c>
      <c r="Q19" s="306">
        <v>8</v>
      </c>
      <c r="R19" s="306">
        <v>0</v>
      </c>
      <c r="S19" s="483">
        <v>12</v>
      </c>
      <c r="T19" s="306">
        <v>186</v>
      </c>
      <c r="U19" s="306">
        <v>315</v>
      </c>
      <c r="V19" s="306">
        <v>0</v>
      </c>
      <c r="W19" s="483">
        <v>501</v>
      </c>
      <c r="X19" s="306">
        <v>2</v>
      </c>
      <c r="Y19" s="306">
        <v>1</v>
      </c>
      <c r="Z19" s="306">
        <v>0</v>
      </c>
      <c r="AA19" s="483">
        <v>3</v>
      </c>
      <c r="AB19" s="306">
        <v>0</v>
      </c>
      <c r="AC19" s="306">
        <v>0</v>
      </c>
      <c r="AD19" s="306">
        <v>0</v>
      </c>
      <c r="AE19" s="483">
        <v>0</v>
      </c>
      <c r="AF19" s="306">
        <v>0</v>
      </c>
      <c r="AG19" s="306">
        <v>0</v>
      </c>
      <c r="AH19" s="306">
        <v>0</v>
      </c>
      <c r="AI19" s="483">
        <v>0</v>
      </c>
      <c r="AJ19" s="306">
        <v>321</v>
      </c>
      <c r="AK19" s="306">
        <v>431</v>
      </c>
      <c r="AL19" s="306">
        <v>0</v>
      </c>
      <c r="AM19" s="483">
        <v>752</v>
      </c>
      <c r="AN19" s="306">
        <v>999</v>
      </c>
      <c r="AO19" s="306">
        <v>1375</v>
      </c>
      <c r="AP19" s="306">
        <v>0</v>
      </c>
      <c r="AQ19" s="484">
        <v>2374</v>
      </c>
    </row>
    <row r="20" spans="1:43" ht="18" customHeight="1" x14ac:dyDescent="0.6">
      <c r="A20" s="482" t="s">
        <v>71</v>
      </c>
      <c r="B20" s="376" t="s">
        <v>74</v>
      </c>
      <c r="C20" s="376" t="s">
        <v>54</v>
      </c>
      <c r="D20" s="306">
        <v>751</v>
      </c>
      <c r="E20" s="306">
        <v>860</v>
      </c>
      <c r="F20" s="306">
        <v>0</v>
      </c>
      <c r="G20" s="483">
        <v>1611</v>
      </c>
      <c r="H20" s="306">
        <v>45</v>
      </c>
      <c r="I20" s="306">
        <v>77</v>
      </c>
      <c r="J20" s="306">
        <v>1</v>
      </c>
      <c r="K20" s="483">
        <v>123</v>
      </c>
      <c r="L20" s="306">
        <v>119</v>
      </c>
      <c r="M20" s="306">
        <v>199</v>
      </c>
      <c r="N20" s="306">
        <v>0</v>
      </c>
      <c r="O20" s="483">
        <v>318</v>
      </c>
      <c r="P20" s="306">
        <v>4</v>
      </c>
      <c r="Q20" s="306">
        <v>6</v>
      </c>
      <c r="R20" s="306">
        <v>0</v>
      </c>
      <c r="S20" s="483">
        <v>10</v>
      </c>
      <c r="T20" s="306">
        <v>383</v>
      </c>
      <c r="U20" s="306">
        <v>533</v>
      </c>
      <c r="V20" s="306">
        <v>0</v>
      </c>
      <c r="W20" s="483">
        <v>916</v>
      </c>
      <c r="X20" s="306">
        <v>5</v>
      </c>
      <c r="Y20" s="306">
        <v>1</v>
      </c>
      <c r="Z20" s="306">
        <v>0</v>
      </c>
      <c r="AA20" s="483">
        <v>6</v>
      </c>
      <c r="AB20" s="306">
        <v>60</v>
      </c>
      <c r="AC20" s="306">
        <v>94</v>
      </c>
      <c r="AD20" s="306">
        <v>0</v>
      </c>
      <c r="AE20" s="483">
        <v>154</v>
      </c>
      <c r="AF20" s="306">
        <v>11</v>
      </c>
      <c r="AG20" s="306">
        <v>9</v>
      </c>
      <c r="AH20" s="306">
        <v>0</v>
      </c>
      <c r="AI20" s="483">
        <v>20</v>
      </c>
      <c r="AJ20" s="306">
        <v>194</v>
      </c>
      <c r="AK20" s="306">
        <v>290</v>
      </c>
      <c r="AL20" s="306">
        <v>0</v>
      </c>
      <c r="AM20" s="483">
        <v>484</v>
      </c>
      <c r="AN20" s="306">
        <v>1572</v>
      </c>
      <c r="AO20" s="306">
        <v>2069</v>
      </c>
      <c r="AP20" s="306">
        <v>1</v>
      </c>
      <c r="AQ20" s="484">
        <v>3642</v>
      </c>
    </row>
    <row r="21" spans="1:43" ht="18" customHeight="1" x14ac:dyDescent="0.6">
      <c r="A21" s="482" t="s">
        <v>75</v>
      </c>
      <c r="B21" s="376" t="s">
        <v>76</v>
      </c>
      <c r="C21" s="376" t="s">
        <v>51</v>
      </c>
      <c r="D21" s="306">
        <v>238</v>
      </c>
      <c r="E21" s="306">
        <v>278</v>
      </c>
      <c r="F21" s="306">
        <v>0</v>
      </c>
      <c r="G21" s="483">
        <v>516</v>
      </c>
      <c r="H21" s="306">
        <v>27</v>
      </c>
      <c r="I21" s="306">
        <v>56</v>
      </c>
      <c r="J21" s="306">
        <v>0</v>
      </c>
      <c r="K21" s="483">
        <v>83</v>
      </c>
      <c r="L21" s="306">
        <v>36</v>
      </c>
      <c r="M21" s="306">
        <v>55</v>
      </c>
      <c r="N21" s="306">
        <v>0</v>
      </c>
      <c r="O21" s="483">
        <v>91</v>
      </c>
      <c r="P21" s="306">
        <v>7</v>
      </c>
      <c r="Q21" s="306">
        <v>7</v>
      </c>
      <c r="R21" s="306">
        <v>0</v>
      </c>
      <c r="S21" s="483">
        <v>14</v>
      </c>
      <c r="T21" s="306">
        <v>112</v>
      </c>
      <c r="U21" s="306">
        <v>142</v>
      </c>
      <c r="V21" s="306">
        <v>0</v>
      </c>
      <c r="W21" s="483">
        <v>254</v>
      </c>
      <c r="X21" s="306">
        <v>3</v>
      </c>
      <c r="Y21" s="306">
        <v>4</v>
      </c>
      <c r="Z21" s="306">
        <v>0</v>
      </c>
      <c r="AA21" s="483">
        <v>7</v>
      </c>
      <c r="AB21" s="306">
        <v>5</v>
      </c>
      <c r="AC21" s="306">
        <v>4</v>
      </c>
      <c r="AD21" s="306">
        <v>0</v>
      </c>
      <c r="AE21" s="483">
        <v>9</v>
      </c>
      <c r="AF21" s="306">
        <v>0</v>
      </c>
      <c r="AG21" s="306">
        <v>0</v>
      </c>
      <c r="AH21" s="306">
        <v>0</v>
      </c>
      <c r="AI21" s="483">
        <v>0</v>
      </c>
      <c r="AJ21" s="306">
        <v>4</v>
      </c>
      <c r="AK21" s="306">
        <v>13</v>
      </c>
      <c r="AL21" s="306">
        <v>1</v>
      </c>
      <c r="AM21" s="483">
        <v>18</v>
      </c>
      <c r="AN21" s="306">
        <v>432</v>
      </c>
      <c r="AO21" s="306">
        <v>559</v>
      </c>
      <c r="AP21" s="306">
        <v>1</v>
      </c>
      <c r="AQ21" s="484">
        <v>992</v>
      </c>
    </row>
    <row r="22" spans="1:43" ht="18" customHeight="1" x14ac:dyDescent="0.6">
      <c r="A22" s="482" t="s">
        <v>77</v>
      </c>
      <c r="B22" s="376" t="s">
        <v>78</v>
      </c>
      <c r="C22" s="376" t="s">
        <v>51</v>
      </c>
      <c r="D22" s="306">
        <v>176</v>
      </c>
      <c r="E22" s="306">
        <v>182</v>
      </c>
      <c r="F22" s="306">
        <v>0</v>
      </c>
      <c r="G22" s="483">
        <v>358</v>
      </c>
      <c r="H22" s="306">
        <v>17</v>
      </c>
      <c r="I22" s="306">
        <v>17</v>
      </c>
      <c r="J22" s="306">
        <v>0</v>
      </c>
      <c r="K22" s="483">
        <v>34</v>
      </c>
      <c r="L22" s="306">
        <v>20</v>
      </c>
      <c r="M22" s="306">
        <v>28</v>
      </c>
      <c r="N22" s="306">
        <v>0</v>
      </c>
      <c r="O22" s="483">
        <v>48</v>
      </c>
      <c r="P22" s="306">
        <v>1</v>
      </c>
      <c r="Q22" s="306">
        <v>0</v>
      </c>
      <c r="R22" s="306">
        <v>0</v>
      </c>
      <c r="S22" s="483">
        <v>1</v>
      </c>
      <c r="T22" s="306">
        <v>57</v>
      </c>
      <c r="U22" s="306">
        <v>106</v>
      </c>
      <c r="V22" s="306">
        <v>0</v>
      </c>
      <c r="W22" s="483">
        <v>163</v>
      </c>
      <c r="X22" s="306">
        <v>0</v>
      </c>
      <c r="Y22" s="306">
        <v>1</v>
      </c>
      <c r="Z22" s="306">
        <v>0</v>
      </c>
      <c r="AA22" s="483">
        <v>1</v>
      </c>
      <c r="AB22" s="306">
        <v>14</v>
      </c>
      <c r="AC22" s="306">
        <v>19</v>
      </c>
      <c r="AD22" s="306">
        <v>0</v>
      </c>
      <c r="AE22" s="483">
        <v>33</v>
      </c>
      <c r="AF22" s="306">
        <v>7</v>
      </c>
      <c r="AG22" s="306">
        <v>11</v>
      </c>
      <c r="AH22" s="306">
        <v>0</v>
      </c>
      <c r="AI22" s="483">
        <v>18</v>
      </c>
      <c r="AJ22" s="306">
        <v>5</v>
      </c>
      <c r="AK22" s="306">
        <v>7</v>
      </c>
      <c r="AL22" s="306">
        <v>0</v>
      </c>
      <c r="AM22" s="483">
        <v>12</v>
      </c>
      <c r="AN22" s="306">
        <v>297</v>
      </c>
      <c r="AO22" s="306">
        <v>371</v>
      </c>
      <c r="AP22" s="306">
        <v>0</v>
      </c>
      <c r="AQ22" s="484">
        <v>668</v>
      </c>
    </row>
    <row r="23" spans="1:43" ht="18" customHeight="1" x14ac:dyDescent="0.6">
      <c r="A23" s="482" t="s">
        <v>77</v>
      </c>
      <c r="B23" s="376" t="s">
        <v>79</v>
      </c>
      <c r="C23" s="376" t="s">
        <v>51</v>
      </c>
      <c r="D23" s="306">
        <v>270</v>
      </c>
      <c r="E23" s="306">
        <v>370</v>
      </c>
      <c r="F23" s="306">
        <v>0</v>
      </c>
      <c r="G23" s="483">
        <v>640</v>
      </c>
      <c r="H23" s="306">
        <v>30</v>
      </c>
      <c r="I23" s="306">
        <v>53</v>
      </c>
      <c r="J23" s="306">
        <v>0</v>
      </c>
      <c r="K23" s="483">
        <v>83</v>
      </c>
      <c r="L23" s="306">
        <v>58</v>
      </c>
      <c r="M23" s="306">
        <v>101</v>
      </c>
      <c r="N23" s="306">
        <v>0</v>
      </c>
      <c r="O23" s="483">
        <v>159</v>
      </c>
      <c r="P23" s="306">
        <v>0</v>
      </c>
      <c r="Q23" s="306">
        <v>0</v>
      </c>
      <c r="R23" s="306">
        <v>0</v>
      </c>
      <c r="S23" s="483">
        <v>0</v>
      </c>
      <c r="T23" s="306">
        <v>179</v>
      </c>
      <c r="U23" s="306">
        <v>320</v>
      </c>
      <c r="V23" s="306">
        <v>0</v>
      </c>
      <c r="W23" s="483">
        <v>499</v>
      </c>
      <c r="X23" s="306">
        <v>0</v>
      </c>
      <c r="Y23" s="306">
        <v>1</v>
      </c>
      <c r="Z23" s="306">
        <v>0</v>
      </c>
      <c r="AA23" s="483">
        <v>1</v>
      </c>
      <c r="AB23" s="306">
        <v>27</v>
      </c>
      <c r="AC23" s="306">
        <v>39</v>
      </c>
      <c r="AD23" s="306">
        <v>0</v>
      </c>
      <c r="AE23" s="483">
        <v>66</v>
      </c>
      <c r="AF23" s="306">
        <v>0</v>
      </c>
      <c r="AG23" s="306">
        <v>0</v>
      </c>
      <c r="AH23" s="306">
        <v>0</v>
      </c>
      <c r="AI23" s="483">
        <v>0</v>
      </c>
      <c r="AJ23" s="306">
        <v>13</v>
      </c>
      <c r="AK23" s="306">
        <v>21</v>
      </c>
      <c r="AL23" s="306">
        <v>0</v>
      </c>
      <c r="AM23" s="483">
        <v>34</v>
      </c>
      <c r="AN23" s="306">
        <v>577</v>
      </c>
      <c r="AO23" s="306">
        <v>905</v>
      </c>
      <c r="AP23" s="306">
        <v>0</v>
      </c>
      <c r="AQ23" s="484">
        <v>1482</v>
      </c>
    </row>
    <row r="24" spans="1:43" ht="18" customHeight="1" x14ac:dyDescent="0.6">
      <c r="A24" s="482" t="s">
        <v>77</v>
      </c>
      <c r="B24" s="376" t="s">
        <v>80</v>
      </c>
      <c r="C24" s="376" t="s">
        <v>54</v>
      </c>
      <c r="D24" s="306">
        <v>526</v>
      </c>
      <c r="E24" s="306">
        <v>622</v>
      </c>
      <c r="F24" s="306">
        <v>0</v>
      </c>
      <c r="G24" s="483">
        <v>1148</v>
      </c>
      <c r="H24" s="306">
        <v>38</v>
      </c>
      <c r="I24" s="306">
        <v>49</v>
      </c>
      <c r="J24" s="306">
        <v>0</v>
      </c>
      <c r="K24" s="483">
        <v>87</v>
      </c>
      <c r="L24" s="306">
        <v>95</v>
      </c>
      <c r="M24" s="306">
        <v>150</v>
      </c>
      <c r="N24" s="306">
        <v>0</v>
      </c>
      <c r="O24" s="483">
        <v>245</v>
      </c>
      <c r="P24" s="306">
        <v>1</v>
      </c>
      <c r="Q24" s="306">
        <v>4</v>
      </c>
      <c r="R24" s="306">
        <v>0</v>
      </c>
      <c r="S24" s="483">
        <v>5</v>
      </c>
      <c r="T24" s="306">
        <v>301</v>
      </c>
      <c r="U24" s="306">
        <v>476</v>
      </c>
      <c r="V24" s="306">
        <v>0</v>
      </c>
      <c r="W24" s="483">
        <v>777</v>
      </c>
      <c r="X24" s="306">
        <v>0</v>
      </c>
      <c r="Y24" s="306">
        <v>1</v>
      </c>
      <c r="Z24" s="306">
        <v>0</v>
      </c>
      <c r="AA24" s="483">
        <v>1</v>
      </c>
      <c r="AB24" s="306">
        <v>61</v>
      </c>
      <c r="AC24" s="306">
        <v>67</v>
      </c>
      <c r="AD24" s="306">
        <v>0</v>
      </c>
      <c r="AE24" s="483">
        <v>128</v>
      </c>
      <c r="AF24" s="306">
        <v>38</v>
      </c>
      <c r="AG24" s="306">
        <v>62</v>
      </c>
      <c r="AH24" s="306">
        <v>0</v>
      </c>
      <c r="AI24" s="483">
        <v>100</v>
      </c>
      <c r="AJ24" s="306">
        <v>8</v>
      </c>
      <c r="AK24" s="306">
        <v>13</v>
      </c>
      <c r="AL24" s="306">
        <v>1</v>
      </c>
      <c r="AM24" s="483">
        <v>22</v>
      </c>
      <c r="AN24" s="306">
        <v>1068</v>
      </c>
      <c r="AO24" s="306">
        <v>1444</v>
      </c>
      <c r="AP24" s="306">
        <v>1</v>
      </c>
      <c r="AQ24" s="484">
        <v>2513</v>
      </c>
    </row>
    <row r="25" spans="1:43" ht="18" customHeight="1" x14ac:dyDescent="0.6">
      <c r="A25" s="482" t="s">
        <v>81</v>
      </c>
      <c r="B25" s="376" t="s">
        <v>82</v>
      </c>
      <c r="C25" s="376" t="s">
        <v>51</v>
      </c>
      <c r="D25" s="306">
        <v>246</v>
      </c>
      <c r="E25" s="306">
        <v>285</v>
      </c>
      <c r="F25" s="306">
        <v>0</v>
      </c>
      <c r="G25" s="483">
        <v>531</v>
      </c>
      <c r="H25" s="306">
        <v>11</v>
      </c>
      <c r="I25" s="306">
        <v>18</v>
      </c>
      <c r="J25" s="306">
        <v>0</v>
      </c>
      <c r="K25" s="483">
        <v>29</v>
      </c>
      <c r="L25" s="306">
        <v>17</v>
      </c>
      <c r="M25" s="306">
        <v>30</v>
      </c>
      <c r="N25" s="306">
        <v>0</v>
      </c>
      <c r="O25" s="483">
        <v>47</v>
      </c>
      <c r="P25" s="306">
        <v>1</v>
      </c>
      <c r="Q25" s="306">
        <v>1</v>
      </c>
      <c r="R25" s="306">
        <v>0</v>
      </c>
      <c r="S25" s="483">
        <v>2</v>
      </c>
      <c r="T25" s="306">
        <v>65</v>
      </c>
      <c r="U25" s="306">
        <v>114</v>
      </c>
      <c r="V25" s="306">
        <v>0</v>
      </c>
      <c r="W25" s="483">
        <v>179</v>
      </c>
      <c r="X25" s="306">
        <v>0</v>
      </c>
      <c r="Y25" s="306">
        <v>1</v>
      </c>
      <c r="Z25" s="306">
        <v>0</v>
      </c>
      <c r="AA25" s="483">
        <v>1</v>
      </c>
      <c r="AB25" s="306">
        <v>18</v>
      </c>
      <c r="AC25" s="306">
        <v>35</v>
      </c>
      <c r="AD25" s="306">
        <v>0</v>
      </c>
      <c r="AE25" s="483">
        <v>53</v>
      </c>
      <c r="AF25" s="306">
        <v>27</v>
      </c>
      <c r="AG25" s="306">
        <v>25</v>
      </c>
      <c r="AH25" s="306">
        <v>0</v>
      </c>
      <c r="AI25" s="483">
        <v>52</v>
      </c>
      <c r="AJ25" s="306">
        <v>6</v>
      </c>
      <c r="AK25" s="306">
        <v>14</v>
      </c>
      <c r="AL25" s="306">
        <v>1</v>
      </c>
      <c r="AM25" s="483">
        <v>21</v>
      </c>
      <c r="AN25" s="306">
        <v>391</v>
      </c>
      <c r="AO25" s="306">
        <v>523</v>
      </c>
      <c r="AP25" s="306">
        <v>1</v>
      </c>
      <c r="AQ25" s="484">
        <v>915</v>
      </c>
    </row>
    <row r="26" spans="1:43" ht="18" customHeight="1" x14ac:dyDescent="0.6">
      <c r="A26" s="482" t="s">
        <v>83</v>
      </c>
      <c r="B26" s="376" t="s">
        <v>84</v>
      </c>
      <c r="C26" s="376" t="s">
        <v>51</v>
      </c>
      <c r="D26" s="306">
        <v>272</v>
      </c>
      <c r="E26" s="306">
        <v>302</v>
      </c>
      <c r="F26" s="306">
        <v>0</v>
      </c>
      <c r="G26" s="483">
        <v>574</v>
      </c>
      <c r="H26" s="306">
        <v>11</v>
      </c>
      <c r="I26" s="306">
        <v>15</v>
      </c>
      <c r="J26" s="306">
        <v>0</v>
      </c>
      <c r="K26" s="483">
        <v>26</v>
      </c>
      <c r="L26" s="306">
        <v>30</v>
      </c>
      <c r="M26" s="306">
        <v>34</v>
      </c>
      <c r="N26" s="306">
        <v>0</v>
      </c>
      <c r="O26" s="483">
        <v>64</v>
      </c>
      <c r="P26" s="306">
        <v>0</v>
      </c>
      <c r="Q26" s="306">
        <v>0</v>
      </c>
      <c r="R26" s="306">
        <v>0</v>
      </c>
      <c r="S26" s="483">
        <v>0</v>
      </c>
      <c r="T26" s="306">
        <v>63</v>
      </c>
      <c r="U26" s="306">
        <v>75</v>
      </c>
      <c r="V26" s="306">
        <v>0</v>
      </c>
      <c r="W26" s="483">
        <v>138</v>
      </c>
      <c r="X26" s="306">
        <v>2</v>
      </c>
      <c r="Y26" s="306">
        <v>1</v>
      </c>
      <c r="Z26" s="306">
        <v>0</v>
      </c>
      <c r="AA26" s="483">
        <v>3</v>
      </c>
      <c r="AB26" s="306">
        <v>20</v>
      </c>
      <c r="AC26" s="306">
        <v>12</v>
      </c>
      <c r="AD26" s="306">
        <v>0</v>
      </c>
      <c r="AE26" s="483">
        <v>32</v>
      </c>
      <c r="AF26" s="306">
        <v>0</v>
      </c>
      <c r="AG26" s="306">
        <v>0</v>
      </c>
      <c r="AH26" s="306">
        <v>0</v>
      </c>
      <c r="AI26" s="483">
        <v>0</v>
      </c>
      <c r="AJ26" s="306">
        <v>6</v>
      </c>
      <c r="AK26" s="306">
        <v>6</v>
      </c>
      <c r="AL26" s="306">
        <v>0</v>
      </c>
      <c r="AM26" s="483">
        <v>12</v>
      </c>
      <c r="AN26" s="306">
        <v>404</v>
      </c>
      <c r="AO26" s="306">
        <v>445</v>
      </c>
      <c r="AP26" s="306">
        <v>0</v>
      </c>
      <c r="AQ26" s="484">
        <v>849</v>
      </c>
    </row>
    <row r="27" spans="1:43" ht="18" customHeight="1" x14ac:dyDescent="0.6">
      <c r="A27" s="482" t="s">
        <v>85</v>
      </c>
      <c r="B27" s="376" t="s">
        <v>86</v>
      </c>
      <c r="C27" s="376" t="s">
        <v>51</v>
      </c>
      <c r="D27" s="306">
        <v>355</v>
      </c>
      <c r="E27" s="306">
        <v>356</v>
      </c>
      <c r="F27" s="306">
        <v>1</v>
      </c>
      <c r="G27" s="483">
        <v>712</v>
      </c>
      <c r="H27" s="306">
        <v>12</v>
      </c>
      <c r="I27" s="306">
        <v>21</v>
      </c>
      <c r="J27" s="306">
        <v>0</v>
      </c>
      <c r="K27" s="483">
        <v>33</v>
      </c>
      <c r="L27" s="306">
        <v>32</v>
      </c>
      <c r="M27" s="306">
        <v>47</v>
      </c>
      <c r="N27" s="306">
        <v>0</v>
      </c>
      <c r="O27" s="483">
        <v>79</v>
      </c>
      <c r="P27" s="306">
        <v>3</v>
      </c>
      <c r="Q27" s="306">
        <v>1</v>
      </c>
      <c r="R27" s="306">
        <v>0</v>
      </c>
      <c r="S27" s="483">
        <v>4</v>
      </c>
      <c r="T27" s="306">
        <v>83</v>
      </c>
      <c r="U27" s="306">
        <v>95</v>
      </c>
      <c r="V27" s="306">
        <v>0</v>
      </c>
      <c r="W27" s="483">
        <v>178</v>
      </c>
      <c r="X27" s="306">
        <v>1</v>
      </c>
      <c r="Y27" s="306">
        <v>1</v>
      </c>
      <c r="Z27" s="306">
        <v>0</v>
      </c>
      <c r="AA27" s="483">
        <v>2</v>
      </c>
      <c r="AB27" s="306">
        <v>22</v>
      </c>
      <c r="AC27" s="306">
        <v>17</v>
      </c>
      <c r="AD27" s="306">
        <v>0</v>
      </c>
      <c r="AE27" s="483">
        <v>39</v>
      </c>
      <c r="AF27" s="306">
        <v>16</v>
      </c>
      <c r="AG27" s="306">
        <v>14</v>
      </c>
      <c r="AH27" s="306">
        <v>0</v>
      </c>
      <c r="AI27" s="483">
        <v>30</v>
      </c>
      <c r="AJ27" s="306">
        <v>9</v>
      </c>
      <c r="AK27" s="306">
        <v>10</v>
      </c>
      <c r="AL27" s="306">
        <v>2</v>
      </c>
      <c r="AM27" s="483">
        <v>21</v>
      </c>
      <c r="AN27" s="306">
        <v>533</v>
      </c>
      <c r="AO27" s="306">
        <v>562</v>
      </c>
      <c r="AP27" s="306">
        <v>3</v>
      </c>
      <c r="AQ27" s="484">
        <v>1098</v>
      </c>
    </row>
    <row r="28" spans="1:43" ht="18" customHeight="1" x14ac:dyDescent="0.6">
      <c r="A28" s="482" t="s">
        <v>85</v>
      </c>
      <c r="B28" s="376" t="s">
        <v>87</v>
      </c>
      <c r="C28" s="376" t="s">
        <v>51</v>
      </c>
      <c r="D28" s="306">
        <v>427</v>
      </c>
      <c r="E28" s="306">
        <v>406</v>
      </c>
      <c r="F28" s="306">
        <v>1</v>
      </c>
      <c r="G28" s="483">
        <v>834</v>
      </c>
      <c r="H28" s="306">
        <v>24</v>
      </c>
      <c r="I28" s="306">
        <v>42</v>
      </c>
      <c r="J28" s="306">
        <v>0</v>
      </c>
      <c r="K28" s="483">
        <v>66</v>
      </c>
      <c r="L28" s="306">
        <v>37</v>
      </c>
      <c r="M28" s="306">
        <v>59</v>
      </c>
      <c r="N28" s="306">
        <v>0</v>
      </c>
      <c r="O28" s="483">
        <v>96</v>
      </c>
      <c r="P28" s="306">
        <v>3</v>
      </c>
      <c r="Q28" s="306">
        <v>0</v>
      </c>
      <c r="R28" s="306">
        <v>0</v>
      </c>
      <c r="S28" s="483">
        <v>3</v>
      </c>
      <c r="T28" s="306">
        <v>121</v>
      </c>
      <c r="U28" s="306">
        <v>135</v>
      </c>
      <c r="V28" s="306">
        <v>0</v>
      </c>
      <c r="W28" s="483">
        <v>256</v>
      </c>
      <c r="X28" s="306">
        <v>1</v>
      </c>
      <c r="Y28" s="306">
        <v>1</v>
      </c>
      <c r="Z28" s="306">
        <v>0</v>
      </c>
      <c r="AA28" s="483">
        <v>2</v>
      </c>
      <c r="AB28" s="306">
        <v>31</v>
      </c>
      <c r="AC28" s="306">
        <v>31</v>
      </c>
      <c r="AD28" s="306">
        <v>0</v>
      </c>
      <c r="AE28" s="483">
        <v>62</v>
      </c>
      <c r="AF28" s="306">
        <v>13</v>
      </c>
      <c r="AG28" s="306">
        <v>11</v>
      </c>
      <c r="AH28" s="306">
        <v>0</v>
      </c>
      <c r="AI28" s="483">
        <v>24</v>
      </c>
      <c r="AJ28" s="306">
        <v>14</v>
      </c>
      <c r="AK28" s="306">
        <v>9</v>
      </c>
      <c r="AL28" s="306">
        <v>2</v>
      </c>
      <c r="AM28" s="483">
        <v>25</v>
      </c>
      <c r="AN28" s="306">
        <v>671</v>
      </c>
      <c r="AO28" s="306">
        <v>694</v>
      </c>
      <c r="AP28" s="306">
        <v>3</v>
      </c>
      <c r="AQ28" s="484">
        <v>1368</v>
      </c>
    </row>
    <row r="29" spans="1:43" ht="18" customHeight="1" x14ac:dyDescent="0.6">
      <c r="A29" s="482" t="s">
        <v>88</v>
      </c>
      <c r="B29" s="376" t="s">
        <v>89</v>
      </c>
      <c r="C29" s="376" t="s">
        <v>51</v>
      </c>
      <c r="D29" s="306">
        <v>181</v>
      </c>
      <c r="E29" s="306">
        <v>203</v>
      </c>
      <c r="F29" s="306">
        <v>0</v>
      </c>
      <c r="G29" s="483">
        <v>384</v>
      </c>
      <c r="H29" s="306">
        <v>14</v>
      </c>
      <c r="I29" s="306">
        <v>18</v>
      </c>
      <c r="J29" s="306">
        <v>0</v>
      </c>
      <c r="K29" s="483">
        <v>32</v>
      </c>
      <c r="L29" s="306">
        <v>23</v>
      </c>
      <c r="M29" s="306">
        <v>32</v>
      </c>
      <c r="N29" s="306">
        <v>0</v>
      </c>
      <c r="O29" s="483">
        <v>55</v>
      </c>
      <c r="P29" s="306">
        <v>0</v>
      </c>
      <c r="Q29" s="306">
        <v>0</v>
      </c>
      <c r="R29" s="306">
        <v>0</v>
      </c>
      <c r="S29" s="483">
        <v>0</v>
      </c>
      <c r="T29" s="306">
        <v>72</v>
      </c>
      <c r="U29" s="306">
        <v>90</v>
      </c>
      <c r="V29" s="306">
        <v>0</v>
      </c>
      <c r="W29" s="483">
        <v>162</v>
      </c>
      <c r="X29" s="306">
        <v>0</v>
      </c>
      <c r="Y29" s="306">
        <v>0</v>
      </c>
      <c r="Z29" s="306">
        <v>0</v>
      </c>
      <c r="AA29" s="483">
        <v>0</v>
      </c>
      <c r="AB29" s="306">
        <v>15</v>
      </c>
      <c r="AC29" s="306">
        <v>12</v>
      </c>
      <c r="AD29" s="306">
        <v>0</v>
      </c>
      <c r="AE29" s="483">
        <v>27</v>
      </c>
      <c r="AF29" s="306">
        <v>0</v>
      </c>
      <c r="AG29" s="306">
        <v>0</v>
      </c>
      <c r="AH29" s="306">
        <v>0</v>
      </c>
      <c r="AI29" s="483">
        <v>0</v>
      </c>
      <c r="AJ29" s="306">
        <v>6</v>
      </c>
      <c r="AK29" s="306">
        <v>5</v>
      </c>
      <c r="AL29" s="306">
        <v>0</v>
      </c>
      <c r="AM29" s="483">
        <v>11</v>
      </c>
      <c r="AN29" s="306">
        <v>311</v>
      </c>
      <c r="AO29" s="306">
        <v>360</v>
      </c>
      <c r="AP29" s="306">
        <v>0</v>
      </c>
      <c r="AQ29" s="484">
        <v>671</v>
      </c>
    </row>
    <row r="30" spans="1:43" ht="18" customHeight="1" x14ac:dyDescent="0.6">
      <c r="A30" s="482" t="s">
        <v>90</v>
      </c>
      <c r="B30" s="376" t="s">
        <v>91</v>
      </c>
      <c r="C30" s="376" t="s">
        <v>54</v>
      </c>
      <c r="D30" s="306">
        <v>217</v>
      </c>
      <c r="E30" s="306">
        <v>266</v>
      </c>
      <c r="F30" s="306">
        <v>1</v>
      </c>
      <c r="G30" s="483">
        <v>484</v>
      </c>
      <c r="H30" s="306">
        <v>15</v>
      </c>
      <c r="I30" s="306">
        <v>17</v>
      </c>
      <c r="J30" s="306">
        <v>0</v>
      </c>
      <c r="K30" s="483">
        <v>32</v>
      </c>
      <c r="L30" s="306">
        <v>31</v>
      </c>
      <c r="M30" s="306">
        <v>52</v>
      </c>
      <c r="N30" s="306">
        <v>1</v>
      </c>
      <c r="O30" s="483">
        <v>84</v>
      </c>
      <c r="P30" s="306">
        <v>1</v>
      </c>
      <c r="Q30" s="306">
        <v>2</v>
      </c>
      <c r="R30" s="306">
        <v>0</v>
      </c>
      <c r="S30" s="483">
        <v>3</v>
      </c>
      <c r="T30" s="306">
        <v>80</v>
      </c>
      <c r="U30" s="306">
        <v>109</v>
      </c>
      <c r="V30" s="306">
        <v>0</v>
      </c>
      <c r="W30" s="483">
        <v>189</v>
      </c>
      <c r="X30" s="306">
        <v>0</v>
      </c>
      <c r="Y30" s="306">
        <v>0</v>
      </c>
      <c r="Z30" s="306">
        <v>0</v>
      </c>
      <c r="AA30" s="483">
        <v>0</v>
      </c>
      <c r="AB30" s="306">
        <v>21</v>
      </c>
      <c r="AC30" s="306">
        <v>15</v>
      </c>
      <c r="AD30" s="306">
        <v>0</v>
      </c>
      <c r="AE30" s="483">
        <v>36</v>
      </c>
      <c r="AF30" s="306">
        <v>18</v>
      </c>
      <c r="AG30" s="306">
        <v>24</v>
      </c>
      <c r="AH30" s="306">
        <v>0</v>
      </c>
      <c r="AI30" s="483">
        <v>42</v>
      </c>
      <c r="AJ30" s="306">
        <v>7</v>
      </c>
      <c r="AK30" s="306">
        <v>8</v>
      </c>
      <c r="AL30" s="306">
        <v>0</v>
      </c>
      <c r="AM30" s="483">
        <v>15</v>
      </c>
      <c r="AN30" s="306">
        <v>390</v>
      </c>
      <c r="AO30" s="306">
        <v>493</v>
      </c>
      <c r="AP30" s="306">
        <v>2</v>
      </c>
      <c r="AQ30" s="484">
        <v>885</v>
      </c>
    </row>
    <row r="31" spans="1:43" ht="18" customHeight="1" x14ac:dyDescent="0.6">
      <c r="A31" s="482" t="s">
        <v>17</v>
      </c>
      <c r="B31" s="376" t="s">
        <v>92</v>
      </c>
      <c r="C31" s="376" t="s">
        <v>51</v>
      </c>
      <c r="D31" s="306">
        <v>485</v>
      </c>
      <c r="E31" s="306">
        <v>568</v>
      </c>
      <c r="F31" s="306">
        <v>1</v>
      </c>
      <c r="G31" s="483">
        <v>1054</v>
      </c>
      <c r="H31" s="306">
        <v>82</v>
      </c>
      <c r="I31" s="306">
        <v>138</v>
      </c>
      <c r="J31" s="306">
        <v>0</v>
      </c>
      <c r="K31" s="483">
        <v>220</v>
      </c>
      <c r="L31" s="306">
        <v>80</v>
      </c>
      <c r="M31" s="306">
        <v>151</v>
      </c>
      <c r="N31" s="306">
        <v>0</v>
      </c>
      <c r="O31" s="483">
        <v>231</v>
      </c>
      <c r="P31" s="306">
        <v>1</v>
      </c>
      <c r="Q31" s="306">
        <v>0</v>
      </c>
      <c r="R31" s="306">
        <v>0</v>
      </c>
      <c r="S31" s="483">
        <v>1</v>
      </c>
      <c r="T31" s="306">
        <v>322</v>
      </c>
      <c r="U31" s="306">
        <v>560</v>
      </c>
      <c r="V31" s="306">
        <v>1</v>
      </c>
      <c r="W31" s="483">
        <v>883</v>
      </c>
      <c r="X31" s="306">
        <v>0</v>
      </c>
      <c r="Y31" s="306">
        <v>0</v>
      </c>
      <c r="Z31" s="306">
        <v>0</v>
      </c>
      <c r="AA31" s="483">
        <v>0</v>
      </c>
      <c r="AB31" s="306">
        <v>51</v>
      </c>
      <c r="AC31" s="306">
        <v>77</v>
      </c>
      <c r="AD31" s="306">
        <v>0</v>
      </c>
      <c r="AE31" s="483">
        <v>128</v>
      </c>
      <c r="AF31" s="306">
        <v>39</v>
      </c>
      <c r="AG31" s="306">
        <v>63</v>
      </c>
      <c r="AH31" s="306">
        <v>0</v>
      </c>
      <c r="AI31" s="483">
        <v>102</v>
      </c>
      <c r="AJ31" s="306">
        <v>22</v>
      </c>
      <c r="AK31" s="306">
        <v>42</v>
      </c>
      <c r="AL31" s="306">
        <v>0</v>
      </c>
      <c r="AM31" s="483">
        <v>64</v>
      </c>
      <c r="AN31" s="306">
        <v>1082</v>
      </c>
      <c r="AO31" s="306">
        <v>1599</v>
      </c>
      <c r="AP31" s="306">
        <v>2</v>
      </c>
      <c r="AQ31" s="484">
        <v>2683</v>
      </c>
    </row>
    <row r="32" spans="1:43" ht="18" customHeight="1" x14ac:dyDescent="0.6">
      <c r="A32" s="482" t="s">
        <v>93</v>
      </c>
      <c r="B32" s="376" t="s">
        <v>94</v>
      </c>
      <c r="C32" s="376" t="s">
        <v>54</v>
      </c>
      <c r="D32" s="306">
        <v>195</v>
      </c>
      <c r="E32" s="306">
        <v>200</v>
      </c>
      <c r="F32" s="306">
        <v>0</v>
      </c>
      <c r="G32" s="483">
        <v>395</v>
      </c>
      <c r="H32" s="306">
        <v>14</v>
      </c>
      <c r="I32" s="306">
        <v>30</v>
      </c>
      <c r="J32" s="306">
        <v>0</v>
      </c>
      <c r="K32" s="483">
        <v>44</v>
      </c>
      <c r="L32" s="306">
        <v>40</v>
      </c>
      <c r="M32" s="306">
        <v>46</v>
      </c>
      <c r="N32" s="306">
        <v>0</v>
      </c>
      <c r="O32" s="483">
        <v>86</v>
      </c>
      <c r="P32" s="306">
        <v>0</v>
      </c>
      <c r="Q32" s="306">
        <v>0</v>
      </c>
      <c r="R32" s="306">
        <v>0</v>
      </c>
      <c r="S32" s="483">
        <v>0</v>
      </c>
      <c r="T32" s="306">
        <v>134</v>
      </c>
      <c r="U32" s="306">
        <v>216</v>
      </c>
      <c r="V32" s="306">
        <v>0</v>
      </c>
      <c r="W32" s="483">
        <v>350</v>
      </c>
      <c r="X32" s="306">
        <v>0</v>
      </c>
      <c r="Y32" s="306">
        <v>0</v>
      </c>
      <c r="Z32" s="306">
        <v>0</v>
      </c>
      <c r="AA32" s="483">
        <v>0</v>
      </c>
      <c r="AB32" s="306">
        <v>28</v>
      </c>
      <c r="AC32" s="306">
        <v>21</v>
      </c>
      <c r="AD32" s="306">
        <v>0</v>
      </c>
      <c r="AE32" s="483">
        <v>49</v>
      </c>
      <c r="AF32" s="306">
        <v>23</v>
      </c>
      <c r="AG32" s="306">
        <v>32</v>
      </c>
      <c r="AH32" s="306">
        <v>0</v>
      </c>
      <c r="AI32" s="483">
        <v>55</v>
      </c>
      <c r="AJ32" s="306">
        <v>11</v>
      </c>
      <c r="AK32" s="306">
        <v>22</v>
      </c>
      <c r="AL32" s="306">
        <v>0</v>
      </c>
      <c r="AM32" s="483">
        <v>33</v>
      </c>
      <c r="AN32" s="306">
        <v>445</v>
      </c>
      <c r="AO32" s="306">
        <v>567</v>
      </c>
      <c r="AP32" s="306">
        <v>0</v>
      </c>
      <c r="AQ32" s="484">
        <v>1012</v>
      </c>
    </row>
    <row r="33" spans="1:43" ht="18" customHeight="1" x14ac:dyDescent="0.6">
      <c r="A33" s="482" t="s">
        <v>93</v>
      </c>
      <c r="B33" s="376" t="s">
        <v>95</v>
      </c>
      <c r="C33" s="376" t="s">
        <v>54</v>
      </c>
      <c r="D33" s="306">
        <v>371</v>
      </c>
      <c r="E33" s="306">
        <v>552</v>
      </c>
      <c r="F33" s="306">
        <v>0</v>
      </c>
      <c r="G33" s="483">
        <v>923</v>
      </c>
      <c r="H33" s="306">
        <v>42</v>
      </c>
      <c r="I33" s="306">
        <v>73</v>
      </c>
      <c r="J33" s="306">
        <v>0</v>
      </c>
      <c r="K33" s="483">
        <v>115</v>
      </c>
      <c r="L33" s="306">
        <v>92</v>
      </c>
      <c r="M33" s="306">
        <v>150</v>
      </c>
      <c r="N33" s="306">
        <v>1</v>
      </c>
      <c r="O33" s="483">
        <v>243</v>
      </c>
      <c r="P33" s="306">
        <v>0</v>
      </c>
      <c r="Q33" s="306">
        <v>1</v>
      </c>
      <c r="R33" s="306">
        <v>0</v>
      </c>
      <c r="S33" s="483">
        <v>1</v>
      </c>
      <c r="T33" s="306">
        <v>298</v>
      </c>
      <c r="U33" s="306">
        <v>507</v>
      </c>
      <c r="V33" s="306">
        <v>1</v>
      </c>
      <c r="W33" s="483">
        <v>806</v>
      </c>
      <c r="X33" s="306">
        <v>0</v>
      </c>
      <c r="Y33" s="306">
        <v>0</v>
      </c>
      <c r="Z33" s="306">
        <v>0</v>
      </c>
      <c r="AA33" s="483">
        <v>0</v>
      </c>
      <c r="AB33" s="306">
        <v>38</v>
      </c>
      <c r="AC33" s="306">
        <v>56</v>
      </c>
      <c r="AD33" s="306">
        <v>0</v>
      </c>
      <c r="AE33" s="483">
        <v>94</v>
      </c>
      <c r="AF33" s="306">
        <v>142</v>
      </c>
      <c r="AG33" s="306">
        <v>199</v>
      </c>
      <c r="AH33" s="306">
        <v>0</v>
      </c>
      <c r="AI33" s="483">
        <v>341</v>
      </c>
      <c r="AJ33" s="306">
        <v>22</v>
      </c>
      <c r="AK33" s="306">
        <v>39</v>
      </c>
      <c r="AL33" s="306">
        <v>1</v>
      </c>
      <c r="AM33" s="483">
        <v>62</v>
      </c>
      <c r="AN33" s="306">
        <v>1005</v>
      </c>
      <c r="AO33" s="306">
        <v>1577</v>
      </c>
      <c r="AP33" s="306">
        <v>3</v>
      </c>
      <c r="AQ33" s="484">
        <v>2585</v>
      </c>
    </row>
    <row r="34" spans="1:43" ht="18" customHeight="1" x14ac:dyDescent="0.6">
      <c r="A34" s="482" t="s">
        <v>93</v>
      </c>
      <c r="B34" s="376" t="s">
        <v>96</v>
      </c>
      <c r="C34" s="376" t="s">
        <v>54</v>
      </c>
      <c r="D34" s="306">
        <v>617</v>
      </c>
      <c r="E34" s="306">
        <v>817</v>
      </c>
      <c r="F34" s="306">
        <v>0</v>
      </c>
      <c r="G34" s="483">
        <v>1434</v>
      </c>
      <c r="H34" s="306">
        <v>117</v>
      </c>
      <c r="I34" s="306">
        <v>252</v>
      </c>
      <c r="J34" s="306">
        <v>0</v>
      </c>
      <c r="K34" s="483">
        <v>369</v>
      </c>
      <c r="L34" s="306">
        <v>141</v>
      </c>
      <c r="M34" s="306">
        <v>259</v>
      </c>
      <c r="N34" s="306">
        <v>1</v>
      </c>
      <c r="O34" s="483">
        <v>401</v>
      </c>
      <c r="P34" s="306">
        <v>1</v>
      </c>
      <c r="Q34" s="306">
        <v>2</v>
      </c>
      <c r="R34" s="306">
        <v>0</v>
      </c>
      <c r="S34" s="483">
        <v>3</v>
      </c>
      <c r="T34" s="306">
        <v>787</v>
      </c>
      <c r="U34" s="306">
        <v>459</v>
      </c>
      <c r="V34" s="306">
        <v>2</v>
      </c>
      <c r="W34" s="483">
        <v>1248</v>
      </c>
      <c r="X34" s="306">
        <v>0</v>
      </c>
      <c r="Y34" s="306">
        <v>2</v>
      </c>
      <c r="Z34" s="306">
        <v>0</v>
      </c>
      <c r="AA34" s="483">
        <v>2</v>
      </c>
      <c r="AB34" s="306">
        <v>67</v>
      </c>
      <c r="AC34" s="306">
        <v>84</v>
      </c>
      <c r="AD34" s="306">
        <v>0</v>
      </c>
      <c r="AE34" s="483">
        <v>151</v>
      </c>
      <c r="AF34" s="306">
        <v>142</v>
      </c>
      <c r="AG34" s="306">
        <v>226</v>
      </c>
      <c r="AH34" s="306">
        <v>0</v>
      </c>
      <c r="AI34" s="483">
        <v>368</v>
      </c>
      <c r="AJ34" s="306">
        <v>33</v>
      </c>
      <c r="AK34" s="306">
        <v>51</v>
      </c>
      <c r="AL34" s="306">
        <v>1</v>
      </c>
      <c r="AM34" s="483">
        <v>85</v>
      </c>
      <c r="AN34" s="306">
        <v>1905</v>
      </c>
      <c r="AO34" s="306">
        <v>2152</v>
      </c>
      <c r="AP34" s="306">
        <v>4</v>
      </c>
      <c r="AQ34" s="484">
        <v>4061</v>
      </c>
    </row>
    <row r="35" spans="1:43" ht="18" customHeight="1" x14ac:dyDescent="0.6">
      <c r="A35" s="482" t="s">
        <v>97</v>
      </c>
      <c r="B35" s="376" t="s">
        <v>98</v>
      </c>
      <c r="C35" s="376" t="s">
        <v>54</v>
      </c>
      <c r="D35" s="306">
        <v>331</v>
      </c>
      <c r="E35" s="306">
        <v>365</v>
      </c>
      <c r="F35" s="306">
        <v>0</v>
      </c>
      <c r="G35" s="483">
        <v>696</v>
      </c>
      <c r="H35" s="306">
        <v>33</v>
      </c>
      <c r="I35" s="306">
        <v>56</v>
      </c>
      <c r="J35" s="306">
        <v>0</v>
      </c>
      <c r="K35" s="483">
        <v>89</v>
      </c>
      <c r="L35" s="306">
        <v>43</v>
      </c>
      <c r="M35" s="306">
        <v>69</v>
      </c>
      <c r="N35" s="306">
        <v>0</v>
      </c>
      <c r="O35" s="483">
        <v>112</v>
      </c>
      <c r="P35" s="306">
        <v>0</v>
      </c>
      <c r="Q35" s="306">
        <v>0</v>
      </c>
      <c r="R35" s="306">
        <v>0</v>
      </c>
      <c r="S35" s="483">
        <v>0</v>
      </c>
      <c r="T35" s="306">
        <v>199</v>
      </c>
      <c r="U35" s="306">
        <v>301</v>
      </c>
      <c r="V35" s="306">
        <v>0</v>
      </c>
      <c r="W35" s="483">
        <v>500</v>
      </c>
      <c r="X35" s="306">
        <v>0</v>
      </c>
      <c r="Y35" s="306">
        <v>2</v>
      </c>
      <c r="Z35" s="306">
        <v>0</v>
      </c>
      <c r="AA35" s="483">
        <v>2</v>
      </c>
      <c r="AB35" s="306">
        <v>31</v>
      </c>
      <c r="AC35" s="306">
        <v>40</v>
      </c>
      <c r="AD35" s="306">
        <v>1</v>
      </c>
      <c r="AE35" s="483">
        <v>72</v>
      </c>
      <c r="AF35" s="306">
        <v>145</v>
      </c>
      <c r="AG35" s="306">
        <v>186</v>
      </c>
      <c r="AH35" s="306">
        <v>0</v>
      </c>
      <c r="AI35" s="483">
        <v>331</v>
      </c>
      <c r="AJ35" s="306">
        <v>18</v>
      </c>
      <c r="AK35" s="306">
        <v>23</v>
      </c>
      <c r="AL35" s="306">
        <v>0</v>
      </c>
      <c r="AM35" s="483">
        <v>41</v>
      </c>
      <c r="AN35" s="306">
        <v>800</v>
      </c>
      <c r="AO35" s="306">
        <v>1042</v>
      </c>
      <c r="AP35" s="306">
        <v>1</v>
      </c>
      <c r="AQ35" s="484">
        <v>1843</v>
      </c>
    </row>
    <row r="36" spans="1:43" ht="18" customHeight="1" x14ac:dyDescent="0.6">
      <c r="A36" s="482" t="s">
        <v>97</v>
      </c>
      <c r="B36" s="376" t="s">
        <v>99</v>
      </c>
      <c r="C36" s="376" t="s">
        <v>51</v>
      </c>
      <c r="D36" s="306">
        <v>406</v>
      </c>
      <c r="E36" s="306">
        <v>430</v>
      </c>
      <c r="F36" s="306">
        <v>0</v>
      </c>
      <c r="G36" s="483">
        <v>836</v>
      </c>
      <c r="H36" s="306">
        <v>32</v>
      </c>
      <c r="I36" s="306">
        <v>43</v>
      </c>
      <c r="J36" s="306">
        <v>0</v>
      </c>
      <c r="K36" s="483">
        <v>75</v>
      </c>
      <c r="L36" s="306">
        <v>33</v>
      </c>
      <c r="M36" s="306">
        <v>76</v>
      </c>
      <c r="N36" s="306">
        <v>0</v>
      </c>
      <c r="O36" s="483">
        <v>109</v>
      </c>
      <c r="P36" s="306">
        <v>2</v>
      </c>
      <c r="Q36" s="306">
        <v>1</v>
      </c>
      <c r="R36" s="306">
        <v>0</v>
      </c>
      <c r="S36" s="483">
        <v>3</v>
      </c>
      <c r="T36" s="306">
        <v>190</v>
      </c>
      <c r="U36" s="306">
        <v>321</v>
      </c>
      <c r="V36" s="306">
        <v>0</v>
      </c>
      <c r="W36" s="483">
        <v>511</v>
      </c>
      <c r="X36" s="306">
        <v>0</v>
      </c>
      <c r="Y36" s="306">
        <v>2</v>
      </c>
      <c r="Z36" s="306">
        <v>0</v>
      </c>
      <c r="AA36" s="483">
        <v>2</v>
      </c>
      <c r="AB36" s="306">
        <v>39</v>
      </c>
      <c r="AC36" s="306">
        <v>38</v>
      </c>
      <c r="AD36" s="306">
        <v>0</v>
      </c>
      <c r="AE36" s="483">
        <v>77</v>
      </c>
      <c r="AF36" s="306">
        <v>0</v>
      </c>
      <c r="AG36" s="306">
        <v>0</v>
      </c>
      <c r="AH36" s="306">
        <v>0</v>
      </c>
      <c r="AI36" s="483">
        <v>0</v>
      </c>
      <c r="AJ36" s="306">
        <v>14</v>
      </c>
      <c r="AK36" s="306">
        <v>28</v>
      </c>
      <c r="AL36" s="306">
        <v>0</v>
      </c>
      <c r="AM36" s="483">
        <v>42</v>
      </c>
      <c r="AN36" s="306">
        <v>716</v>
      </c>
      <c r="AO36" s="306">
        <v>939</v>
      </c>
      <c r="AP36" s="306">
        <v>0</v>
      </c>
      <c r="AQ36" s="484">
        <v>1655</v>
      </c>
    </row>
    <row r="37" spans="1:43" ht="18" customHeight="1" x14ac:dyDescent="0.6">
      <c r="A37" s="482" t="s">
        <v>100</v>
      </c>
      <c r="B37" s="376" t="s">
        <v>101</v>
      </c>
      <c r="C37" s="376" t="s">
        <v>51</v>
      </c>
      <c r="D37" s="306">
        <v>283</v>
      </c>
      <c r="E37" s="306">
        <v>302</v>
      </c>
      <c r="F37" s="306">
        <v>0</v>
      </c>
      <c r="G37" s="483">
        <v>585</v>
      </c>
      <c r="H37" s="306">
        <v>12</v>
      </c>
      <c r="I37" s="306">
        <v>13</v>
      </c>
      <c r="J37" s="306">
        <v>0</v>
      </c>
      <c r="K37" s="483">
        <v>25</v>
      </c>
      <c r="L37" s="306">
        <v>21</v>
      </c>
      <c r="M37" s="306">
        <v>28</v>
      </c>
      <c r="N37" s="306">
        <v>0</v>
      </c>
      <c r="O37" s="483">
        <v>49</v>
      </c>
      <c r="P37" s="306">
        <v>2</v>
      </c>
      <c r="Q37" s="306">
        <v>3</v>
      </c>
      <c r="R37" s="306">
        <v>0</v>
      </c>
      <c r="S37" s="483">
        <v>5</v>
      </c>
      <c r="T37" s="306">
        <v>98</v>
      </c>
      <c r="U37" s="306">
        <v>120</v>
      </c>
      <c r="V37" s="306">
        <v>0</v>
      </c>
      <c r="W37" s="483">
        <v>218</v>
      </c>
      <c r="X37" s="306">
        <v>0</v>
      </c>
      <c r="Y37" s="306">
        <v>0</v>
      </c>
      <c r="Z37" s="306">
        <v>0</v>
      </c>
      <c r="AA37" s="483">
        <v>0</v>
      </c>
      <c r="AB37" s="306">
        <v>14</v>
      </c>
      <c r="AC37" s="306">
        <v>24</v>
      </c>
      <c r="AD37" s="306">
        <v>0</v>
      </c>
      <c r="AE37" s="483">
        <v>38</v>
      </c>
      <c r="AF37" s="306">
        <v>88</v>
      </c>
      <c r="AG37" s="306">
        <v>92</v>
      </c>
      <c r="AH37" s="306">
        <v>0</v>
      </c>
      <c r="AI37" s="483">
        <v>180</v>
      </c>
      <c r="AJ37" s="306">
        <v>9</v>
      </c>
      <c r="AK37" s="306">
        <v>11</v>
      </c>
      <c r="AL37" s="306">
        <v>1</v>
      </c>
      <c r="AM37" s="483">
        <v>21</v>
      </c>
      <c r="AN37" s="306">
        <v>527</v>
      </c>
      <c r="AO37" s="306">
        <v>593</v>
      </c>
      <c r="AP37" s="306">
        <v>1</v>
      </c>
      <c r="AQ37" s="484">
        <v>1121</v>
      </c>
    </row>
    <row r="38" spans="1:43" ht="18" customHeight="1" x14ac:dyDescent="0.6">
      <c r="A38" s="482" t="s">
        <v>21</v>
      </c>
      <c r="B38" s="376" t="s">
        <v>102</v>
      </c>
      <c r="C38" s="376" t="s">
        <v>51</v>
      </c>
      <c r="D38" s="306">
        <v>65</v>
      </c>
      <c r="E38" s="306">
        <v>67</v>
      </c>
      <c r="F38" s="306">
        <v>0</v>
      </c>
      <c r="G38" s="483">
        <v>132</v>
      </c>
      <c r="H38" s="306">
        <v>8</v>
      </c>
      <c r="I38" s="306">
        <v>7</v>
      </c>
      <c r="J38" s="306">
        <v>0</v>
      </c>
      <c r="K38" s="483">
        <v>15</v>
      </c>
      <c r="L38" s="306">
        <v>9</v>
      </c>
      <c r="M38" s="306">
        <v>7</v>
      </c>
      <c r="N38" s="306">
        <v>0</v>
      </c>
      <c r="O38" s="483">
        <v>16</v>
      </c>
      <c r="P38" s="306">
        <v>0</v>
      </c>
      <c r="Q38" s="306">
        <v>1</v>
      </c>
      <c r="R38" s="306">
        <v>0</v>
      </c>
      <c r="S38" s="483">
        <v>1</v>
      </c>
      <c r="T38" s="306">
        <v>18</v>
      </c>
      <c r="U38" s="306">
        <v>19</v>
      </c>
      <c r="V38" s="306">
        <v>0</v>
      </c>
      <c r="W38" s="483">
        <v>37</v>
      </c>
      <c r="X38" s="306">
        <v>1</v>
      </c>
      <c r="Y38" s="306">
        <v>0</v>
      </c>
      <c r="Z38" s="306">
        <v>0</v>
      </c>
      <c r="AA38" s="483">
        <v>1</v>
      </c>
      <c r="AB38" s="306">
        <v>1</v>
      </c>
      <c r="AC38" s="306">
        <v>3</v>
      </c>
      <c r="AD38" s="306">
        <v>0</v>
      </c>
      <c r="AE38" s="483">
        <v>4</v>
      </c>
      <c r="AF38" s="306">
        <v>0</v>
      </c>
      <c r="AG38" s="306">
        <v>0</v>
      </c>
      <c r="AH38" s="306">
        <v>0</v>
      </c>
      <c r="AI38" s="483">
        <v>0</v>
      </c>
      <c r="AJ38" s="306">
        <v>2</v>
      </c>
      <c r="AK38" s="306">
        <v>1</v>
      </c>
      <c r="AL38" s="306">
        <v>0</v>
      </c>
      <c r="AM38" s="483">
        <v>3</v>
      </c>
      <c r="AN38" s="306">
        <v>104</v>
      </c>
      <c r="AO38" s="306">
        <v>105</v>
      </c>
      <c r="AP38" s="306">
        <v>0</v>
      </c>
      <c r="AQ38" s="484">
        <v>209</v>
      </c>
    </row>
    <row r="39" spans="1:43" ht="18" customHeight="1" x14ac:dyDescent="0.6">
      <c r="A39" s="482" t="s">
        <v>103</v>
      </c>
      <c r="B39" s="376" t="s">
        <v>498</v>
      </c>
      <c r="C39" s="376" t="s">
        <v>54</v>
      </c>
      <c r="D39" s="306">
        <v>276</v>
      </c>
      <c r="E39" s="306">
        <v>295</v>
      </c>
      <c r="F39" s="306">
        <v>0</v>
      </c>
      <c r="G39" s="483">
        <v>571</v>
      </c>
      <c r="H39" s="306">
        <v>30</v>
      </c>
      <c r="I39" s="306">
        <v>41</v>
      </c>
      <c r="J39" s="306">
        <v>0</v>
      </c>
      <c r="K39" s="483">
        <v>71</v>
      </c>
      <c r="L39" s="306">
        <v>47</v>
      </c>
      <c r="M39" s="306">
        <v>57</v>
      </c>
      <c r="N39" s="306">
        <v>0</v>
      </c>
      <c r="O39" s="483">
        <v>104</v>
      </c>
      <c r="P39" s="306">
        <v>5</v>
      </c>
      <c r="Q39" s="306">
        <v>4</v>
      </c>
      <c r="R39" s="306">
        <v>0</v>
      </c>
      <c r="S39" s="483">
        <v>9</v>
      </c>
      <c r="T39" s="306">
        <v>142</v>
      </c>
      <c r="U39" s="306">
        <v>188</v>
      </c>
      <c r="V39" s="306">
        <v>0</v>
      </c>
      <c r="W39" s="483">
        <v>330</v>
      </c>
      <c r="X39" s="306">
        <v>1</v>
      </c>
      <c r="Y39" s="306">
        <v>0</v>
      </c>
      <c r="Z39" s="306">
        <v>0</v>
      </c>
      <c r="AA39" s="483">
        <v>1</v>
      </c>
      <c r="AB39" s="306">
        <v>22</v>
      </c>
      <c r="AC39" s="306">
        <v>37</v>
      </c>
      <c r="AD39" s="306">
        <v>0</v>
      </c>
      <c r="AE39" s="483">
        <v>59</v>
      </c>
      <c r="AF39" s="306">
        <v>23</v>
      </c>
      <c r="AG39" s="306">
        <v>23</v>
      </c>
      <c r="AH39" s="306">
        <v>0</v>
      </c>
      <c r="AI39" s="483">
        <v>46</v>
      </c>
      <c r="AJ39" s="306">
        <v>16</v>
      </c>
      <c r="AK39" s="306">
        <v>4</v>
      </c>
      <c r="AL39" s="306">
        <v>0</v>
      </c>
      <c r="AM39" s="483">
        <v>20</v>
      </c>
      <c r="AN39" s="306">
        <v>562</v>
      </c>
      <c r="AO39" s="306">
        <v>649</v>
      </c>
      <c r="AP39" s="306">
        <v>0</v>
      </c>
      <c r="AQ39" s="484">
        <v>1211</v>
      </c>
    </row>
    <row r="40" spans="1:43" ht="18" customHeight="1" x14ac:dyDescent="0.6">
      <c r="A40" s="482" t="s">
        <v>103</v>
      </c>
      <c r="B40" s="376" t="s">
        <v>104</v>
      </c>
      <c r="C40" s="376" t="s">
        <v>51</v>
      </c>
      <c r="D40" s="306">
        <v>255</v>
      </c>
      <c r="E40" s="306">
        <v>259</v>
      </c>
      <c r="F40" s="306">
        <v>0</v>
      </c>
      <c r="G40" s="483">
        <v>514</v>
      </c>
      <c r="H40" s="306">
        <v>18</v>
      </c>
      <c r="I40" s="306">
        <v>33</v>
      </c>
      <c r="J40" s="306">
        <v>0</v>
      </c>
      <c r="K40" s="483">
        <v>51</v>
      </c>
      <c r="L40" s="306">
        <v>42</v>
      </c>
      <c r="M40" s="306">
        <v>37</v>
      </c>
      <c r="N40" s="306">
        <v>0</v>
      </c>
      <c r="O40" s="483">
        <v>79</v>
      </c>
      <c r="P40" s="306">
        <v>3</v>
      </c>
      <c r="Q40" s="306">
        <v>1</v>
      </c>
      <c r="R40" s="306">
        <v>0</v>
      </c>
      <c r="S40" s="483">
        <v>4</v>
      </c>
      <c r="T40" s="306">
        <v>77</v>
      </c>
      <c r="U40" s="306">
        <v>88</v>
      </c>
      <c r="V40" s="306">
        <v>0</v>
      </c>
      <c r="W40" s="483">
        <v>165</v>
      </c>
      <c r="X40" s="306">
        <v>0</v>
      </c>
      <c r="Y40" s="306">
        <v>0</v>
      </c>
      <c r="Z40" s="306">
        <v>0</v>
      </c>
      <c r="AA40" s="483">
        <v>0</v>
      </c>
      <c r="AB40" s="306">
        <v>18</v>
      </c>
      <c r="AC40" s="306">
        <v>24</v>
      </c>
      <c r="AD40" s="306">
        <v>0</v>
      </c>
      <c r="AE40" s="483">
        <v>42</v>
      </c>
      <c r="AF40" s="306">
        <v>5</v>
      </c>
      <c r="AG40" s="306">
        <v>5</v>
      </c>
      <c r="AH40" s="306">
        <v>0</v>
      </c>
      <c r="AI40" s="483">
        <v>10</v>
      </c>
      <c r="AJ40" s="306">
        <v>11</v>
      </c>
      <c r="AK40" s="306">
        <v>2</v>
      </c>
      <c r="AL40" s="306">
        <v>0</v>
      </c>
      <c r="AM40" s="483">
        <v>13</v>
      </c>
      <c r="AN40" s="306">
        <v>429</v>
      </c>
      <c r="AO40" s="306">
        <v>449</v>
      </c>
      <c r="AP40" s="306">
        <v>0</v>
      </c>
      <c r="AQ40" s="484">
        <v>878</v>
      </c>
    </row>
    <row r="41" spans="1:43" ht="18" customHeight="1" x14ac:dyDescent="0.6">
      <c r="A41" s="482" t="s">
        <v>103</v>
      </c>
      <c r="B41" s="376" t="s">
        <v>105</v>
      </c>
      <c r="C41" s="376" t="s">
        <v>54</v>
      </c>
      <c r="D41" s="306">
        <v>363</v>
      </c>
      <c r="E41" s="306">
        <v>346</v>
      </c>
      <c r="F41" s="306">
        <v>0</v>
      </c>
      <c r="G41" s="483">
        <v>709</v>
      </c>
      <c r="H41" s="306">
        <v>26</v>
      </c>
      <c r="I41" s="306">
        <v>34</v>
      </c>
      <c r="J41" s="306">
        <v>0</v>
      </c>
      <c r="K41" s="483">
        <v>60</v>
      </c>
      <c r="L41" s="306">
        <v>66</v>
      </c>
      <c r="M41" s="306">
        <v>85</v>
      </c>
      <c r="N41" s="306">
        <v>0</v>
      </c>
      <c r="O41" s="483">
        <v>151</v>
      </c>
      <c r="P41" s="306">
        <v>1</v>
      </c>
      <c r="Q41" s="306">
        <v>4</v>
      </c>
      <c r="R41" s="306">
        <v>0</v>
      </c>
      <c r="S41" s="483">
        <v>5</v>
      </c>
      <c r="T41" s="306">
        <v>174</v>
      </c>
      <c r="U41" s="306">
        <v>288</v>
      </c>
      <c r="V41" s="306">
        <v>0</v>
      </c>
      <c r="W41" s="483">
        <v>462</v>
      </c>
      <c r="X41" s="306">
        <v>0</v>
      </c>
      <c r="Y41" s="306">
        <v>0</v>
      </c>
      <c r="Z41" s="306">
        <v>0</v>
      </c>
      <c r="AA41" s="483">
        <v>0</v>
      </c>
      <c r="AB41" s="306">
        <v>28</v>
      </c>
      <c r="AC41" s="306">
        <v>45</v>
      </c>
      <c r="AD41" s="306">
        <v>0</v>
      </c>
      <c r="AE41" s="483">
        <v>73</v>
      </c>
      <c r="AF41" s="306">
        <v>5</v>
      </c>
      <c r="AG41" s="306">
        <v>6</v>
      </c>
      <c r="AH41" s="306">
        <v>0</v>
      </c>
      <c r="AI41" s="483">
        <v>11</v>
      </c>
      <c r="AJ41" s="306">
        <v>11</v>
      </c>
      <c r="AK41" s="306">
        <v>16</v>
      </c>
      <c r="AL41" s="306">
        <v>2</v>
      </c>
      <c r="AM41" s="483">
        <v>29</v>
      </c>
      <c r="AN41" s="306">
        <v>674</v>
      </c>
      <c r="AO41" s="306">
        <v>824</v>
      </c>
      <c r="AP41" s="306">
        <v>2</v>
      </c>
      <c r="AQ41" s="484">
        <v>1500</v>
      </c>
    </row>
    <row r="42" spans="1:43" ht="18" customHeight="1" x14ac:dyDescent="0.6">
      <c r="A42" s="482" t="s">
        <v>106</v>
      </c>
      <c r="B42" s="376" t="s">
        <v>107</v>
      </c>
      <c r="C42" s="376" t="s">
        <v>54</v>
      </c>
      <c r="D42" s="306">
        <v>523</v>
      </c>
      <c r="E42" s="306">
        <v>432</v>
      </c>
      <c r="F42" s="306">
        <v>1</v>
      </c>
      <c r="G42" s="483">
        <v>956</v>
      </c>
      <c r="H42" s="306">
        <v>25</v>
      </c>
      <c r="I42" s="306">
        <v>30</v>
      </c>
      <c r="J42" s="306">
        <v>0</v>
      </c>
      <c r="K42" s="483">
        <v>55</v>
      </c>
      <c r="L42" s="306">
        <v>11</v>
      </c>
      <c r="M42" s="306">
        <v>13</v>
      </c>
      <c r="N42" s="306">
        <v>0</v>
      </c>
      <c r="O42" s="483">
        <v>24</v>
      </c>
      <c r="P42" s="306">
        <v>1</v>
      </c>
      <c r="Q42" s="306">
        <v>2</v>
      </c>
      <c r="R42" s="306">
        <v>0</v>
      </c>
      <c r="S42" s="483">
        <v>3</v>
      </c>
      <c r="T42" s="306">
        <v>207</v>
      </c>
      <c r="U42" s="306">
        <v>234</v>
      </c>
      <c r="V42" s="306">
        <v>0</v>
      </c>
      <c r="W42" s="483">
        <v>441</v>
      </c>
      <c r="X42" s="306">
        <v>2</v>
      </c>
      <c r="Y42" s="306">
        <v>0</v>
      </c>
      <c r="Z42" s="306">
        <v>0</v>
      </c>
      <c r="AA42" s="483">
        <v>2</v>
      </c>
      <c r="AB42" s="306">
        <v>85</v>
      </c>
      <c r="AC42" s="306">
        <v>113</v>
      </c>
      <c r="AD42" s="306">
        <v>0</v>
      </c>
      <c r="AE42" s="483">
        <v>198</v>
      </c>
      <c r="AF42" s="306">
        <v>34</v>
      </c>
      <c r="AG42" s="306">
        <v>37</v>
      </c>
      <c r="AH42" s="306">
        <v>0</v>
      </c>
      <c r="AI42" s="483">
        <v>71</v>
      </c>
      <c r="AJ42" s="306">
        <v>28</v>
      </c>
      <c r="AK42" s="306">
        <v>12</v>
      </c>
      <c r="AL42" s="306">
        <v>1</v>
      </c>
      <c r="AM42" s="483">
        <v>41</v>
      </c>
      <c r="AN42" s="306">
        <v>916</v>
      </c>
      <c r="AO42" s="306">
        <v>873</v>
      </c>
      <c r="AP42" s="306">
        <v>2</v>
      </c>
      <c r="AQ42" s="484">
        <v>1791</v>
      </c>
    </row>
    <row r="43" spans="1:43" ht="18" customHeight="1" x14ac:dyDescent="0.6">
      <c r="A43" s="482" t="s">
        <v>106</v>
      </c>
      <c r="B43" s="376" t="s">
        <v>108</v>
      </c>
      <c r="C43" s="376" t="s">
        <v>51</v>
      </c>
      <c r="D43" s="306">
        <v>186</v>
      </c>
      <c r="E43" s="306">
        <v>195</v>
      </c>
      <c r="F43" s="306">
        <v>0</v>
      </c>
      <c r="G43" s="483">
        <v>381</v>
      </c>
      <c r="H43" s="306">
        <v>14</v>
      </c>
      <c r="I43" s="306">
        <v>4</v>
      </c>
      <c r="J43" s="306">
        <v>0</v>
      </c>
      <c r="K43" s="483">
        <v>18</v>
      </c>
      <c r="L43" s="306">
        <v>26</v>
      </c>
      <c r="M43" s="306">
        <v>32</v>
      </c>
      <c r="N43" s="306">
        <v>0</v>
      </c>
      <c r="O43" s="483">
        <v>58</v>
      </c>
      <c r="P43" s="306">
        <v>3</v>
      </c>
      <c r="Q43" s="306">
        <v>1</v>
      </c>
      <c r="R43" s="306">
        <v>0</v>
      </c>
      <c r="S43" s="483">
        <v>4</v>
      </c>
      <c r="T43" s="306">
        <v>57</v>
      </c>
      <c r="U43" s="306">
        <v>48</v>
      </c>
      <c r="V43" s="306">
        <v>0</v>
      </c>
      <c r="W43" s="483">
        <v>105</v>
      </c>
      <c r="X43" s="306">
        <v>1</v>
      </c>
      <c r="Y43" s="306">
        <v>0</v>
      </c>
      <c r="Z43" s="306">
        <v>0</v>
      </c>
      <c r="AA43" s="483">
        <v>1</v>
      </c>
      <c r="AB43" s="306">
        <v>15</v>
      </c>
      <c r="AC43" s="306">
        <v>14</v>
      </c>
      <c r="AD43" s="306">
        <v>0</v>
      </c>
      <c r="AE43" s="483">
        <v>29</v>
      </c>
      <c r="AF43" s="306">
        <v>16</v>
      </c>
      <c r="AG43" s="306">
        <v>12</v>
      </c>
      <c r="AH43" s="306">
        <v>0</v>
      </c>
      <c r="AI43" s="483">
        <v>28</v>
      </c>
      <c r="AJ43" s="306">
        <v>9</v>
      </c>
      <c r="AK43" s="306">
        <v>2</v>
      </c>
      <c r="AL43" s="306">
        <v>0</v>
      </c>
      <c r="AM43" s="483">
        <v>11</v>
      </c>
      <c r="AN43" s="306">
        <v>327</v>
      </c>
      <c r="AO43" s="306">
        <v>308</v>
      </c>
      <c r="AP43" s="306">
        <v>0</v>
      </c>
      <c r="AQ43" s="484">
        <v>635</v>
      </c>
    </row>
    <row r="44" spans="1:43" ht="18" customHeight="1" x14ac:dyDescent="0.6">
      <c r="A44" s="482" t="s">
        <v>109</v>
      </c>
      <c r="B44" s="376" t="s">
        <v>110</v>
      </c>
      <c r="C44" s="376" t="s">
        <v>51</v>
      </c>
      <c r="D44" s="306">
        <v>363</v>
      </c>
      <c r="E44" s="306">
        <v>284</v>
      </c>
      <c r="F44" s="306">
        <v>1</v>
      </c>
      <c r="G44" s="483">
        <v>648</v>
      </c>
      <c r="H44" s="306">
        <v>26</v>
      </c>
      <c r="I44" s="306">
        <v>24</v>
      </c>
      <c r="J44" s="306">
        <v>0</v>
      </c>
      <c r="K44" s="483">
        <v>50</v>
      </c>
      <c r="L44" s="306">
        <v>82</v>
      </c>
      <c r="M44" s="306">
        <v>90</v>
      </c>
      <c r="N44" s="306">
        <v>0</v>
      </c>
      <c r="O44" s="483">
        <v>172</v>
      </c>
      <c r="P44" s="306">
        <v>1</v>
      </c>
      <c r="Q44" s="306">
        <v>3</v>
      </c>
      <c r="R44" s="306">
        <v>0</v>
      </c>
      <c r="S44" s="483">
        <v>4</v>
      </c>
      <c r="T44" s="306">
        <v>260</v>
      </c>
      <c r="U44" s="306">
        <v>311</v>
      </c>
      <c r="V44" s="306">
        <v>0</v>
      </c>
      <c r="W44" s="483">
        <v>571</v>
      </c>
      <c r="X44" s="306">
        <v>1</v>
      </c>
      <c r="Y44" s="306">
        <v>0</v>
      </c>
      <c r="Z44" s="306">
        <v>0</v>
      </c>
      <c r="AA44" s="483">
        <v>1</v>
      </c>
      <c r="AB44" s="306">
        <v>42</v>
      </c>
      <c r="AC44" s="306">
        <v>43</v>
      </c>
      <c r="AD44" s="306">
        <v>0</v>
      </c>
      <c r="AE44" s="483">
        <v>85</v>
      </c>
      <c r="AF44" s="306">
        <v>0</v>
      </c>
      <c r="AG44" s="306">
        <v>0</v>
      </c>
      <c r="AH44" s="306">
        <v>0</v>
      </c>
      <c r="AI44" s="483">
        <v>0</v>
      </c>
      <c r="AJ44" s="306">
        <v>17</v>
      </c>
      <c r="AK44" s="306">
        <v>27</v>
      </c>
      <c r="AL44" s="306">
        <v>2</v>
      </c>
      <c r="AM44" s="483">
        <v>46</v>
      </c>
      <c r="AN44" s="306">
        <v>792</v>
      </c>
      <c r="AO44" s="306">
        <v>782</v>
      </c>
      <c r="AP44" s="306">
        <v>3</v>
      </c>
      <c r="AQ44" s="484">
        <v>1577</v>
      </c>
    </row>
    <row r="45" spans="1:43" ht="18" customHeight="1" x14ac:dyDescent="0.6">
      <c r="A45" s="482" t="s">
        <v>111</v>
      </c>
      <c r="B45" s="376" t="s">
        <v>112</v>
      </c>
      <c r="C45" s="376" t="s">
        <v>51</v>
      </c>
      <c r="D45" s="306">
        <v>399</v>
      </c>
      <c r="E45" s="306">
        <v>521</v>
      </c>
      <c r="F45" s="306">
        <v>0</v>
      </c>
      <c r="G45" s="483">
        <v>920</v>
      </c>
      <c r="H45" s="306">
        <v>53</v>
      </c>
      <c r="I45" s="306">
        <v>97</v>
      </c>
      <c r="J45" s="306">
        <v>0</v>
      </c>
      <c r="K45" s="483">
        <v>150</v>
      </c>
      <c r="L45" s="306">
        <v>80</v>
      </c>
      <c r="M45" s="306">
        <v>141</v>
      </c>
      <c r="N45" s="306">
        <v>1</v>
      </c>
      <c r="O45" s="483">
        <v>222</v>
      </c>
      <c r="P45" s="306">
        <v>0</v>
      </c>
      <c r="Q45" s="306">
        <v>0</v>
      </c>
      <c r="R45" s="306">
        <v>0</v>
      </c>
      <c r="S45" s="483">
        <v>0</v>
      </c>
      <c r="T45" s="306">
        <v>291</v>
      </c>
      <c r="U45" s="306">
        <v>540</v>
      </c>
      <c r="V45" s="306">
        <v>0</v>
      </c>
      <c r="W45" s="483">
        <v>831</v>
      </c>
      <c r="X45" s="306">
        <v>0</v>
      </c>
      <c r="Y45" s="306">
        <v>1</v>
      </c>
      <c r="Z45" s="306">
        <v>0</v>
      </c>
      <c r="AA45" s="483">
        <v>1</v>
      </c>
      <c r="AB45" s="306">
        <v>36</v>
      </c>
      <c r="AC45" s="306">
        <v>55</v>
      </c>
      <c r="AD45" s="306">
        <v>0</v>
      </c>
      <c r="AE45" s="483">
        <v>91</v>
      </c>
      <c r="AF45" s="306">
        <v>67</v>
      </c>
      <c r="AG45" s="306">
        <v>111</v>
      </c>
      <c r="AH45" s="306">
        <v>0</v>
      </c>
      <c r="AI45" s="483">
        <v>178</v>
      </c>
      <c r="AJ45" s="306">
        <v>31</v>
      </c>
      <c r="AK45" s="306">
        <v>51</v>
      </c>
      <c r="AL45" s="306">
        <v>1</v>
      </c>
      <c r="AM45" s="483">
        <v>83</v>
      </c>
      <c r="AN45" s="306">
        <v>957</v>
      </c>
      <c r="AO45" s="306">
        <v>1517</v>
      </c>
      <c r="AP45" s="306">
        <v>2</v>
      </c>
      <c r="AQ45" s="484">
        <v>2476</v>
      </c>
    </row>
    <row r="46" spans="1:43" ht="18" customHeight="1" x14ac:dyDescent="0.6">
      <c r="A46" s="482" t="s">
        <v>113</v>
      </c>
      <c r="B46" s="376" t="s">
        <v>114</v>
      </c>
      <c r="C46" s="376" t="s">
        <v>54</v>
      </c>
      <c r="D46" s="306">
        <v>243</v>
      </c>
      <c r="E46" s="306">
        <v>321</v>
      </c>
      <c r="F46" s="306">
        <v>0</v>
      </c>
      <c r="G46" s="483">
        <v>564</v>
      </c>
      <c r="H46" s="306">
        <v>41</v>
      </c>
      <c r="I46" s="306">
        <v>60</v>
      </c>
      <c r="J46" s="306">
        <v>0</v>
      </c>
      <c r="K46" s="483">
        <v>101</v>
      </c>
      <c r="L46" s="306">
        <v>70</v>
      </c>
      <c r="M46" s="306">
        <v>65</v>
      </c>
      <c r="N46" s="306">
        <v>1</v>
      </c>
      <c r="O46" s="483">
        <v>136</v>
      </c>
      <c r="P46" s="306">
        <v>6</v>
      </c>
      <c r="Q46" s="306">
        <v>6</v>
      </c>
      <c r="R46" s="306">
        <v>0</v>
      </c>
      <c r="S46" s="483">
        <v>12</v>
      </c>
      <c r="T46" s="306">
        <v>273</v>
      </c>
      <c r="U46" s="306">
        <v>415</v>
      </c>
      <c r="V46" s="306">
        <v>1</v>
      </c>
      <c r="W46" s="483">
        <v>689</v>
      </c>
      <c r="X46" s="306">
        <v>2</v>
      </c>
      <c r="Y46" s="306">
        <v>1</v>
      </c>
      <c r="Z46" s="306">
        <v>0</v>
      </c>
      <c r="AA46" s="483">
        <v>3</v>
      </c>
      <c r="AB46" s="306">
        <v>0</v>
      </c>
      <c r="AC46" s="306">
        <v>0</v>
      </c>
      <c r="AD46" s="306">
        <v>0</v>
      </c>
      <c r="AE46" s="483">
        <v>0</v>
      </c>
      <c r="AF46" s="306">
        <v>17</v>
      </c>
      <c r="AG46" s="306">
        <v>31</v>
      </c>
      <c r="AH46" s="306">
        <v>0</v>
      </c>
      <c r="AI46" s="483">
        <v>48</v>
      </c>
      <c r="AJ46" s="306">
        <v>31</v>
      </c>
      <c r="AK46" s="306">
        <v>25</v>
      </c>
      <c r="AL46" s="306">
        <v>0</v>
      </c>
      <c r="AM46" s="483">
        <v>56</v>
      </c>
      <c r="AN46" s="306">
        <v>683</v>
      </c>
      <c r="AO46" s="306">
        <v>924</v>
      </c>
      <c r="AP46" s="306">
        <v>2</v>
      </c>
      <c r="AQ46" s="484">
        <v>1609</v>
      </c>
    </row>
    <row r="47" spans="1:43" ht="18" customHeight="1" x14ac:dyDescent="0.6">
      <c r="A47" s="482" t="s">
        <v>113</v>
      </c>
      <c r="B47" s="376" t="s">
        <v>115</v>
      </c>
      <c r="C47" s="376" t="s">
        <v>54</v>
      </c>
      <c r="D47" s="306">
        <v>423</v>
      </c>
      <c r="E47" s="306">
        <v>626</v>
      </c>
      <c r="F47" s="306">
        <v>0</v>
      </c>
      <c r="G47" s="483">
        <v>1049</v>
      </c>
      <c r="H47" s="306">
        <v>57</v>
      </c>
      <c r="I47" s="306">
        <v>83</v>
      </c>
      <c r="J47" s="306">
        <v>0</v>
      </c>
      <c r="K47" s="483">
        <v>140</v>
      </c>
      <c r="L47" s="306">
        <v>115</v>
      </c>
      <c r="M47" s="306">
        <v>155</v>
      </c>
      <c r="N47" s="306">
        <v>1</v>
      </c>
      <c r="O47" s="483">
        <v>271</v>
      </c>
      <c r="P47" s="306">
        <v>1</v>
      </c>
      <c r="Q47" s="306">
        <v>1</v>
      </c>
      <c r="R47" s="306">
        <v>0</v>
      </c>
      <c r="S47" s="483">
        <v>2</v>
      </c>
      <c r="T47" s="306">
        <v>387</v>
      </c>
      <c r="U47" s="306">
        <v>625</v>
      </c>
      <c r="V47" s="306">
        <v>1</v>
      </c>
      <c r="W47" s="483">
        <v>1013</v>
      </c>
      <c r="X47" s="306">
        <v>0</v>
      </c>
      <c r="Y47" s="306">
        <v>2</v>
      </c>
      <c r="Z47" s="306">
        <v>0</v>
      </c>
      <c r="AA47" s="483">
        <v>2</v>
      </c>
      <c r="AB47" s="306">
        <v>43</v>
      </c>
      <c r="AC47" s="306">
        <v>67</v>
      </c>
      <c r="AD47" s="306">
        <v>0</v>
      </c>
      <c r="AE47" s="483">
        <v>110</v>
      </c>
      <c r="AF47" s="306">
        <v>161</v>
      </c>
      <c r="AG47" s="306">
        <v>232</v>
      </c>
      <c r="AH47" s="306">
        <v>1</v>
      </c>
      <c r="AI47" s="483">
        <v>394</v>
      </c>
      <c r="AJ47" s="306">
        <v>32</v>
      </c>
      <c r="AK47" s="306">
        <v>61</v>
      </c>
      <c r="AL47" s="306">
        <v>0</v>
      </c>
      <c r="AM47" s="483">
        <v>93</v>
      </c>
      <c r="AN47" s="306">
        <v>1219</v>
      </c>
      <c r="AO47" s="306">
        <v>1852</v>
      </c>
      <c r="AP47" s="306">
        <v>3</v>
      </c>
      <c r="AQ47" s="484">
        <v>3074</v>
      </c>
    </row>
    <row r="48" spans="1:43" ht="18" customHeight="1" x14ac:dyDescent="0.6">
      <c r="A48" s="482" t="s">
        <v>113</v>
      </c>
      <c r="B48" s="376" t="s">
        <v>116</v>
      </c>
      <c r="C48" s="376" t="s">
        <v>51</v>
      </c>
      <c r="D48" s="306">
        <v>164</v>
      </c>
      <c r="E48" s="306">
        <v>228</v>
      </c>
      <c r="F48" s="306">
        <v>0</v>
      </c>
      <c r="G48" s="483">
        <v>392</v>
      </c>
      <c r="H48" s="306">
        <v>10</v>
      </c>
      <c r="I48" s="306">
        <v>21</v>
      </c>
      <c r="J48" s="306">
        <v>0</v>
      </c>
      <c r="K48" s="483">
        <v>31</v>
      </c>
      <c r="L48" s="306">
        <v>30</v>
      </c>
      <c r="M48" s="306">
        <v>45</v>
      </c>
      <c r="N48" s="306">
        <v>1</v>
      </c>
      <c r="O48" s="483">
        <v>76</v>
      </c>
      <c r="P48" s="306">
        <v>0</v>
      </c>
      <c r="Q48" s="306">
        <v>0</v>
      </c>
      <c r="R48" s="306">
        <v>0</v>
      </c>
      <c r="S48" s="483">
        <v>0</v>
      </c>
      <c r="T48" s="306">
        <v>113</v>
      </c>
      <c r="U48" s="306">
        <v>225</v>
      </c>
      <c r="V48" s="306">
        <v>1</v>
      </c>
      <c r="W48" s="483">
        <v>339</v>
      </c>
      <c r="X48" s="306">
        <v>0</v>
      </c>
      <c r="Y48" s="306">
        <v>0</v>
      </c>
      <c r="Z48" s="306">
        <v>0</v>
      </c>
      <c r="AA48" s="483">
        <v>0</v>
      </c>
      <c r="AB48" s="306">
        <v>13</v>
      </c>
      <c r="AC48" s="306">
        <v>12</v>
      </c>
      <c r="AD48" s="306">
        <v>0</v>
      </c>
      <c r="AE48" s="483">
        <v>25</v>
      </c>
      <c r="AF48" s="306">
        <v>0</v>
      </c>
      <c r="AG48" s="306">
        <v>0</v>
      </c>
      <c r="AH48" s="306">
        <v>0</v>
      </c>
      <c r="AI48" s="483">
        <v>0</v>
      </c>
      <c r="AJ48" s="306">
        <v>7</v>
      </c>
      <c r="AK48" s="306">
        <v>22</v>
      </c>
      <c r="AL48" s="306">
        <v>0</v>
      </c>
      <c r="AM48" s="483">
        <v>29</v>
      </c>
      <c r="AN48" s="306">
        <v>337</v>
      </c>
      <c r="AO48" s="306">
        <v>553</v>
      </c>
      <c r="AP48" s="306">
        <v>2</v>
      </c>
      <c r="AQ48" s="484">
        <v>892</v>
      </c>
    </row>
    <row r="49" spans="1:43" ht="18" customHeight="1" x14ac:dyDescent="0.6">
      <c r="A49" s="482" t="s">
        <v>113</v>
      </c>
      <c r="B49" s="376" t="s">
        <v>117</v>
      </c>
      <c r="C49" s="376" t="s">
        <v>54</v>
      </c>
      <c r="D49" s="306">
        <v>396</v>
      </c>
      <c r="E49" s="306">
        <v>523</v>
      </c>
      <c r="F49" s="306">
        <v>0</v>
      </c>
      <c r="G49" s="483">
        <v>919</v>
      </c>
      <c r="H49" s="306">
        <v>66</v>
      </c>
      <c r="I49" s="306">
        <v>87</v>
      </c>
      <c r="J49" s="306">
        <v>0</v>
      </c>
      <c r="K49" s="483">
        <v>153</v>
      </c>
      <c r="L49" s="306">
        <v>79</v>
      </c>
      <c r="M49" s="306">
        <v>126</v>
      </c>
      <c r="N49" s="306">
        <v>0</v>
      </c>
      <c r="O49" s="483">
        <v>205</v>
      </c>
      <c r="P49" s="306">
        <v>4</v>
      </c>
      <c r="Q49" s="306">
        <v>1</v>
      </c>
      <c r="R49" s="306">
        <v>0</v>
      </c>
      <c r="S49" s="483">
        <v>5</v>
      </c>
      <c r="T49" s="306">
        <v>331</v>
      </c>
      <c r="U49" s="306">
        <v>567</v>
      </c>
      <c r="V49" s="306">
        <v>1</v>
      </c>
      <c r="W49" s="483">
        <v>899</v>
      </c>
      <c r="X49" s="306">
        <v>1</v>
      </c>
      <c r="Y49" s="306">
        <v>3</v>
      </c>
      <c r="Z49" s="306">
        <v>0</v>
      </c>
      <c r="AA49" s="483">
        <v>4</v>
      </c>
      <c r="AB49" s="306">
        <v>27</v>
      </c>
      <c r="AC49" s="306">
        <v>47</v>
      </c>
      <c r="AD49" s="306">
        <v>0</v>
      </c>
      <c r="AE49" s="483">
        <v>74</v>
      </c>
      <c r="AF49" s="306">
        <v>122</v>
      </c>
      <c r="AG49" s="306">
        <v>185</v>
      </c>
      <c r="AH49" s="306">
        <v>0</v>
      </c>
      <c r="AI49" s="483">
        <v>307</v>
      </c>
      <c r="AJ49" s="306">
        <v>33</v>
      </c>
      <c r="AK49" s="306">
        <v>44</v>
      </c>
      <c r="AL49" s="306">
        <v>1</v>
      </c>
      <c r="AM49" s="483">
        <v>78</v>
      </c>
      <c r="AN49" s="306">
        <v>1059</v>
      </c>
      <c r="AO49" s="306">
        <v>1583</v>
      </c>
      <c r="AP49" s="306">
        <v>2</v>
      </c>
      <c r="AQ49" s="484">
        <v>2644</v>
      </c>
    </row>
    <row r="50" spans="1:43" ht="18" customHeight="1" x14ac:dyDescent="0.6">
      <c r="A50" s="482" t="s">
        <v>113</v>
      </c>
      <c r="B50" s="376" t="s">
        <v>118</v>
      </c>
      <c r="C50" s="376" t="s">
        <v>51</v>
      </c>
      <c r="D50" s="306">
        <v>391</v>
      </c>
      <c r="E50" s="306">
        <v>458</v>
      </c>
      <c r="F50" s="306">
        <v>0</v>
      </c>
      <c r="G50" s="483">
        <v>849</v>
      </c>
      <c r="H50" s="306">
        <v>28</v>
      </c>
      <c r="I50" s="306">
        <v>54</v>
      </c>
      <c r="J50" s="306">
        <v>0</v>
      </c>
      <c r="K50" s="483">
        <v>82</v>
      </c>
      <c r="L50" s="306">
        <v>52</v>
      </c>
      <c r="M50" s="306">
        <v>94</v>
      </c>
      <c r="N50" s="306">
        <v>0</v>
      </c>
      <c r="O50" s="483">
        <v>146</v>
      </c>
      <c r="P50" s="306">
        <v>0</v>
      </c>
      <c r="Q50" s="306">
        <v>3</v>
      </c>
      <c r="R50" s="306">
        <v>0</v>
      </c>
      <c r="S50" s="483">
        <v>3</v>
      </c>
      <c r="T50" s="306">
        <v>267</v>
      </c>
      <c r="U50" s="306">
        <v>402</v>
      </c>
      <c r="V50" s="306">
        <v>2</v>
      </c>
      <c r="W50" s="483">
        <v>671</v>
      </c>
      <c r="X50" s="306">
        <v>0</v>
      </c>
      <c r="Y50" s="306">
        <v>0</v>
      </c>
      <c r="Z50" s="306">
        <v>0</v>
      </c>
      <c r="AA50" s="483">
        <v>0</v>
      </c>
      <c r="AB50" s="306">
        <v>37</v>
      </c>
      <c r="AC50" s="306">
        <v>48</v>
      </c>
      <c r="AD50" s="306">
        <v>0</v>
      </c>
      <c r="AE50" s="483">
        <v>85</v>
      </c>
      <c r="AF50" s="306">
        <v>118</v>
      </c>
      <c r="AG50" s="306">
        <v>163</v>
      </c>
      <c r="AH50" s="306">
        <v>0</v>
      </c>
      <c r="AI50" s="483">
        <v>281</v>
      </c>
      <c r="AJ50" s="306">
        <v>17</v>
      </c>
      <c r="AK50" s="306">
        <v>41</v>
      </c>
      <c r="AL50" s="306">
        <v>0</v>
      </c>
      <c r="AM50" s="483">
        <v>58</v>
      </c>
      <c r="AN50" s="306">
        <v>910</v>
      </c>
      <c r="AO50" s="306">
        <v>1263</v>
      </c>
      <c r="AP50" s="306">
        <v>2</v>
      </c>
      <c r="AQ50" s="484">
        <v>2175</v>
      </c>
    </row>
    <row r="51" spans="1:43" ht="18" customHeight="1" x14ac:dyDescent="0.6">
      <c r="A51" s="482" t="s">
        <v>119</v>
      </c>
      <c r="B51" s="376" t="s">
        <v>120</v>
      </c>
      <c r="C51" s="376" t="s">
        <v>51</v>
      </c>
      <c r="D51" s="306">
        <v>248</v>
      </c>
      <c r="E51" s="306">
        <v>268</v>
      </c>
      <c r="F51" s="306">
        <v>0</v>
      </c>
      <c r="G51" s="483">
        <v>516</v>
      </c>
      <c r="H51" s="306">
        <v>26</v>
      </c>
      <c r="I51" s="306">
        <v>38</v>
      </c>
      <c r="J51" s="306">
        <v>0</v>
      </c>
      <c r="K51" s="483">
        <v>64</v>
      </c>
      <c r="L51" s="306">
        <v>26</v>
      </c>
      <c r="M51" s="306">
        <v>40</v>
      </c>
      <c r="N51" s="306">
        <v>0</v>
      </c>
      <c r="O51" s="483">
        <v>66</v>
      </c>
      <c r="P51" s="306">
        <v>2</v>
      </c>
      <c r="Q51" s="306">
        <v>1</v>
      </c>
      <c r="R51" s="306">
        <v>0</v>
      </c>
      <c r="S51" s="483">
        <v>3</v>
      </c>
      <c r="T51" s="306">
        <v>75</v>
      </c>
      <c r="U51" s="306">
        <v>94</v>
      </c>
      <c r="V51" s="306">
        <v>1</v>
      </c>
      <c r="W51" s="483">
        <v>170</v>
      </c>
      <c r="X51" s="306">
        <v>0</v>
      </c>
      <c r="Y51" s="306">
        <v>0</v>
      </c>
      <c r="Z51" s="306">
        <v>0</v>
      </c>
      <c r="AA51" s="483">
        <v>0</v>
      </c>
      <c r="AB51" s="306">
        <v>22</v>
      </c>
      <c r="AC51" s="306">
        <v>23</v>
      </c>
      <c r="AD51" s="306">
        <v>0</v>
      </c>
      <c r="AE51" s="483">
        <v>45</v>
      </c>
      <c r="AF51" s="306">
        <v>12</v>
      </c>
      <c r="AG51" s="306">
        <v>15</v>
      </c>
      <c r="AH51" s="306">
        <v>0</v>
      </c>
      <c r="AI51" s="483">
        <v>27</v>
      </c>
      <c r="AJ51" s="306">
        <v>7</v>
      </c>
      <c r="AK51" s="306">
        <v>10</v>
      </c>
      <c r="AL51" s="306">
        <v>0</v>
      </c>
      <c r="AM51" s="483">
        <v>17</v>
      </c>
      <c r="AN51" s="306">
        <v>418</v>
      </c>
      <c r="AO51" s="306">
        <v>489</v>
      </c>
      <c r="AP51" s="306">
        <v>1</v>
      </c>
      <c r="AQ51" s="484">
        <v>908</v>
      </c>
    </row>
    <row r="52" spans="1:43" ht="18" customHeight="1" x14ac:dyDescent="0.6">
      <c r="A52" s="482" t="s">
        <v>119</v>
      </c>
      <c r="B52" s="376" t="s">
        <v>121</v>
      </c>
      <c r="C52" s="376" t="s">
        <v>51</v>
      </c>
      <c r="D52" s="306">
        <v>83</v>
      </c>
      <c r="E52" s="306">
        <v>84</v>
      </c>
      <c r="F52" s="306">
        <v>0</v>
      </c>
      <c r="G52" s="483">
        <v>167</v>
      </c>
      <c r="H52" s="306">
        <v>16</v>
      </c>
      <c r="I52" s="306">
        <v>25</v>
      </c>
      <c r="J52" s="306">
        <v>0</v>
      </c>
      <c r="K52" s="483">
        <v>41</v>
      </c>
      <c r="L52" s="306">
        <v>7</v>
      </c>
      <c r="M52" s="306">
        <v>11</v>
      </c>
      <c r="N52" s="306">
        <v>0</v>
      </c>
      <c r="O52" s="483">
        <v>18</v>
      </c>
      <c r="P52" s="306">
        <v>3</v>
      </c>
      <c r="Q52" s="306">
        <v>8</v>
      </c>
      <c r="R52" s="306">
        <v>0</v>
      </c>
      <c r="S52" s="483">
        <v>11</v>
      </c>
      <c r="T52" s="306">
        <v>34</v>
      </c>
      <c r="U52" s="306">
        <v>39</v>
      </c>
      <c r="V52" s="306">
        <v>0</v>
      </c>
      <c r="W52" s="483">
        <v>73</v>
      </c>
      <c r="X52" s="306">
        <v>1</v>
      </c>
      <c r="Y52" s="306">
        <v>1</v>
      </c>
      <c r="Z52" s="306">
        <v>0</v>
      </c>
      <c r="AA52" s="483">
        <v>2</v>
      </c>
      <c r="AB52" s="306">
        <v>0</v>
      </c>
      <c r="AC52" s="306">
        <v>0</v>
      </c>
      <c r="AD52" s="306">
        <v>0</v>
      </c>
      <c r="AE52" s="483">
        <v>0</v>
      </c>
      <c r="AF52" s="306">
        <v>0</v>
      </c>
      <c r="AG52" s="306">
        <v>0</v>
      </c>
      <c r="AH52" s="306">
        <v>0</v>
      </c>
      <c r="AI52" s="483">
        <v>0</v>
      </c>
      <c r="AJ52" s="306">
        <v>1</v>
      </c>
      <c r="AK52" s="306">
        <v>1</v>
      </c>
      <c r="AL52" s="306">
        <v>0</v>
      </c>
      <c r="AM52" s="483">
        <v>2</v>
      </c>
      <c r="AN52" s="306">
        <v>145</v>
      </c>
      <c r="AO52" s="306">
        <v>169</v>
      </c>
      <c r="AP52" s="306">
        <v>0</v>
      </c>
      <c r="AQ52" s="484">
        <v>314</v>
      </c>
    </row>
    <row r="53" spans="1:43" ht="18" customHeight="1" x14ac:dyDescent="0.6">
      <c r="A53" s="482" t="s">
        <v>122</v>
      </c>
      <c r="B53" s="376" t="s">
        <v>123</v>
      </c>
      <c r="C53" s="376" t="s">
        <v>51</v>
      </c>
      <c r="D53" s="306">
        <v>326</v>
      </c>
      <c r="E53" s="306">
        <v>322</v>
      </c>
      <c r="F53" s="306">
        <v>0</v>
      </c>
      <c r="G53" s="483">
        <v>648</v>
      </c>
      <c r="H53" s="306">
        <v>15</v>
      </c>
      <c r="I53" s="306">
        <v>23</v>
      </c>
      <c r="J53" s="306">
        <v>0</v>
      </c>
      <c r="K53" s="483">
        <v>38</v>
      </c>
      <c r="L53" s="306">
        <v>23</v>
      </c>
      <c r="M53" s="306">
        <v>27</v>
      </c>
      <c r="N53" s="306">
        <v>0</v>
      </c>
      <c r="O53" s="483">
        <v>50</v>
      </c>
      <c r="P53" s="306">
        <v>1</v>
      </c>
      <c r="Q53" s="306">
        <v>1</v>
      </c>
      <c r="R53" s="306">
        <v>0</v>
      </c>
      <c r="S53" s="483">
        <v>2</v>
      </c>
      <c r="T53" s="306">
        <v>128</v>
      </c>
      <c r="U53" s="306">
        <v>157</v>
      </c>
      <c r="V53" s="306">
        <v>0</v>
      </c>
      <c r="W53" s="483">
        <v>285</v>
      </c>
      <c r="X53" s="306">
        <v>0</v>
      </c>
      <c r="Y53" s="306">
        <v>0</v>
      </c>
      <c r="Z53" s="306">
        <v>0</v>
      </c>
      <c r="AA53" s="483">
        <v>0</v>
      </c>
      <c r="AB53" s="306">
        <v>29</v>
      </c>
      <c r="AC53" s="306">
        <v>30</v>
      </c>
      <c r="AD53" s="306">
        <v>0</v>
      </c>
      <c r="AE53" s="483">
        <v>59</v>
      </c>
      <c r="AF53" s="306">
        <v>12</v>
      </c>
      <c r="AG53" s="306">
        <v>15</v>
      </c>
      <c r="AH53" s="306">
        <v>0</v>
      </c>
      <c r="AI53" s="483">
        <v>27</v>
      </c>
      <c r="AJ53" s="306">
        <v>13</v>
      </c>
      <c r="AK53" s="306">
        <v>15</v>
      </c>
      <c r="AL53" s="306">
        <v>1</v>
      </c>
      <c r="AM53" s="483">
        <v>29</v>
      </c>
      <c r="AN53" s="306">
        <v>547</v>
      </c>
      <c r="AO53" s="306">
        <v>590</v>
      </c>
      <c r="AP53" s="306">
        <v>1</v>
      </c>
      <c r="AQ53" s="484">
        <v>1138</v>
      </c>
    </row>
    <row r="54" spans="1:43" ht="18" customHeight="1" x14ac:dyDescent="0.6">
      <c r="A54" s="482" t="s">
        <v>122</v>
      </c>
      <c r="B54" s="376" t="s">
        <v>124</v>
      </c>
      <c r="C54" s="376" t="s">
        <v>54</v>
      </c>
      <c r="D54" s="306">
        <v>313</v>
      </c>
      <c r="E54" s="306">
        <v>363</v>
      </c>
      <c r="F54" s="306">
        <v>1</v>
      </c>
      <c r="G54" s="483">
        <v>677</v>
      </c>
      <c r="H54" s="306">
        <v>19</v>
      </c>
      <c r="I54" s="306">
        <v>30</v>
      </c>
      <c r="J54" s="306">
        <v>0</v>
      </c>
      <c r="K54" s="483">
        <v>49</v>
      </c>
      <c r="L54" s="306">
        <v>27</v>
      </c>
      <c r="M54" s="306">
        <v>49</v>
      </c>
      <c r="N54" s="306">
        <v>0</v>
      </c>
      <c r="O54" s="483">
        <v>76</v>
      </c>
      <c r="P54" s="306">
        <v>0</v>
      </c>
      <c r="Q54" s="306">
        <v>0</v>
      </c>
      <c r="R54" s="306">
        <v>0</v>
      </c>
      <c r="S54" s="483">
        <v>0</v>
      </c>
      <c r="T54" s="306">
        <v>197</v>
      </c>
      <c r="U54" s="306">
        <v>305</v>
      </c>
      <c r="V54" s="306">
        <v>0</v>
      </c>
      <c r="W54" s="483">
        <v>502</v>
      </c>
      <c r="X54" s="306">
        <v>0</v>
      </c>
      <c r="Y54" s="306">
        <v>1</v>
      </c>
      <c r="Z54" s="306">
        <v>0</v>
      </c>
      <c r="AA54" s="483">
        <v>1</v>
      </c>
      <c r="AB54" s="306">
        <v>22</v>
      </c>
      <c r="AC54" s="306">
        <v>33</v>
      </c>
      <c r="AD54" s="306">
        <v>0</v>
      </c>
      <c r="AE54" s="483">
        <v>55</v>
      </c>
      <c r="AF54" s="306">
        <v>113</v>
      </c>
      <c r="AG54" s="306">
        <v>161</v>
      </c>
      <c r="AH54" s="306">
        <v>0</v>
      </c>
      <c r="AI54" s="483">
        <v>274</v>
      </c>
      <c r="AJ54" s="306">
        <v>17</v>
      </c>
      <c r="AK54" s="306">
        <v>19</v>
      </c>
      <c r="AL54" s="306">
        <v>1</v>
      </c>
      <c r="AM54" s="483">
        <v>37</v>
      </c>
      <c r="AN54" s="306">
        <v>708</v>
      </c>
      <c r="AO54" s="306">
        <v>961</v>
      </c>
      <c r="AP54" s="306">
        <v>2</v>
      </c>
      <c r="AQ54" s="484">
        <v>1671</v>
      </c>
    </row>
    <row r="55" spans="1:43" ht="18" customHeight="1" x14ac:dyDescent="0.6">
      <c r="A55" s="482" t="s">
        <v>125</v>
      </c>
      <c r="B55" s="376" t="s">
        <v>126</v>
      </c>
      <c r="C55" s="376" t="s">
        <v>51</v>
      </c>
      <c r="D55" s="306">
        <v>192</v>
      </c>
      <c r="E55" s="306">
        <v>170</v>
      </c>
      <c r="F55" s="306">
        <v>0</v>
      </c>
      <c r="G55" s="483">
        <v>362</v>
      </c>
      <c r="H55" s="306">
        <v>11</v>
      </c>
      <c r="I55" s="306">
        <v>16</v>
      </c>
      <c r="J55" s="306">
        <v>0</v>
      </c>
      <c r="K55" s="483">
        <v>27</v>
      </c>
      <c r="L55" s="306">
        <v>27</v>
      </c>
      <c r="M55" s="306">
        <v>41</v>
      </c>
      <c r="N55" s="306">
        <v>0</v>
      </c>
      <c r="O55" s="483">
        <v>68</v>
      </c>
      <c r="P55" s="306">
        <v>7</v>
      </c>
      <c r="Q55" s="306">
        <v>3</v>
      </c>
      <c r="R55" s="306">
        <v>0</v>
      </c>
      <c r="S55" s="483">
        <v>10</v>
      </c>
      <c r="T55" s="306">
        <v>82</v>
      </c>
      <c r="U55" s="306">
        <v>72</v>
      </c>
      <c r="V55" s="306">
        <v>0</v>
      </c>
      <c r="W55" s="483">
        <v>154</v>
      </c>
      <c r="X55" s="306">
        <v>0</v>
      </c>
      <c r="Y55" s="306">
        <v>0</v>
      </c>
      <c r="Z55" s="306">
        <v>0</v>
      </c>
      <c r="AA55" s="483">
        <v>0</v>
      </c>
      <c r="AB55" s="306">
        <v>20</v>
      </c>
      <c r="AC55" s="306">
        <v>28</v>
      </c>
      <c r="AD55" s="306">
        <v>0</v>
      </c>
      <c r="AE55" s="483">
        <v>48</v>
      </c>
      <c r="AF55" s="306">
        <v>0</v>
      </c>
      <c r="AG55" s="306">
        <v>0</v>
      </c>
      <c r="AH55" s="306">
        <v>0</v>
      </c>
      <c r="AI55" s="483">
        <v>0</v>
      </c>
      <c r="AJ55" s="306">
        <v>9</v>
      </c>
      <c r="AK55" s="306">
        <v>7</v>
      </c>
      <c r="AL55" s="306">
        <v>0</v>
      </c>
      <c r="AM55" s="483">
        <v>16</v>
      </c>
      <c r="AN55" s="306">
        <v>348</v>
      </c>
      <c r="AO55" s="306">
        <v>337</v>
      </c>
      <c r="AP55" s="306">
        <v>0</v>
      </c>
      <c r="AQ55" s="484">
        <v>685</v>
      </c>
    </row>
    <row r="56" spans="1:43" ht="18" customHeight="1" x14ac:dyDescent="0.6">
      <c r="A56" s="482" t="s">
        <v>127</v>
      </c>
      <c r="B56" s="376" t="s">
        <v>128</v>
      </c>
      <c r="C56" s="376" t="s">
        <v>51</v>
      </c>
      <c r="D56" s="306">
        <v>193</v>
      </c>
      <c r="E56" s="306">
        <v>161</v>
      </c>
      <c r="F56" s="306">
        <v>0</v>
      </c>
      <c r="G56" s="483">
        <v>354</v>
      </c>
      <c r="H56" s="306">
        <v>7</v>
      </c>
      <c r="I56" s="306">
        <v>17</v>
      </c>
      <c r="J56" s="306">
        <v>0</v>
      </c>
      <c r="K56" s="483">
        <v>24</v>
      </c>
      <c r="L56" s="306">
        <v>36</v>
      </c>
      <c r="M56" s="306">
        <v>41</v>
      </c>
      <c r="N56" s="306">
        <v>0</v>
      </c>
      <c r="O56" s="483">
        <v>77</v>
      </c>
      <c r="P56" s="306">
        <v>1</v>
      </c>
      <c r="Q56" s="306">
        <v>1</v>
      </c>
      <c r="R56" s="306">
        <v>0</v>
      </c>
      <c r="S56" s="483">
        <v>2</v>
      </c>
      <c r="T56" s="306">
        <v>102</v>
      </c>
      <c r="U56" s="306">
        <v>100</v>
      </c>
      <c r="V56" s="306">
        <v>0</v>
      </c>
      <c r="W56" s="483">
        <v>202</v>
      </c>
      <c r="X56" s="306">
        <v>1</v>
      </c>
      <c r="Y56" s="306">
        <v>0</v>
      </c>
      <c r="Z56" s="306">
        <v>0</v>
      </c>
      <c r="AA56" s="483">
        <v>1</v>
      </c>
      <c r="AB56" s="306">
        <v>18</v>
      </c>
      <c r="AC56" s="306">
        <v>17</v>
      </c>
      <c r="AD56" s="306">
        <v>0</v>
      </c>
      <c r="AE56" s="483">
        <v>35</v>
      </c>
      <c r="AF56" s="306">
        <v>8</v>
      </c>
      <c r="AG56" s="306">
        <v>15</v>
      </c>
      <c r="AH56" s="306">
        <v>0</v>
      </c>
      <c r="AI56" s="483">
        <v>23</v>
      </c>
      <c r="AJ56" s="306">
        <v>10</v>
      </c>
      <c r="AK56" s="306">
        <v>9</v>
      </c>
      <c r="AL56" s="306">
        <v>0</v>
      </c>
      <c r="AM56" s="483">
        <v>19</v>
      </c>
      <c r="AN56" s="306">
        <v>376</v>
      </c>
      <c r="AO56" s="306">
        <v>361</v>
      </c>
      <c r="AP56" s="306">
        <v>0</v>
      </c>
      <c r="AQ56" s="484">
        <v>737</v>
      </c>
    </row>
    <row r="57" spans="1:43" ht="18" customHeight="1" x14ac:dyDescent="0.6">
      <c r="A57" s="482" t="s">
        <v>129</v>
      </c>
      <c r="B57" s="376" t="s">
        <v>130</v>
      </c>
      <c r="C57" s="376" t="s">
        <v>131</v>
      </c>
      <c r="D57" s="306">
        <v>433</v>
      </c>
      <c r="E57" s="306">
        <v>549</v>
      </c>
      <c r="F57" s="306">
        <v>1</v>
      </c>
      <c r="G57" s="483">
        <v>983</v>
      </c>
      <c r="H57" s="306">
        <v>54</v>
      </c>
      <c r="I57" s="306">
        <v>107</v>
      </c>
      <c r="J57" s="306">
        <v>0</v>
      </c>
      <c r="K57" s="483">
        <v>161</v>
      </c>
      <c r="L57" s="306">
        <v>78</v>
      </c>
      <c r="M57" s="306">
        <v>136</v>
      </c>
      <c r="N57" s="306">
        <v>0</v>
      </c>
      <c r="O57" s="483">
        <v>214</v>
      </c>
      <c r="P57" s="306">
        <v>0</v>
      </c>
      <c r="Q57" s="306">
        <v>1</v>
      </c>
      <c r="R57" s="306">
        <v>0</v>
      </c>
      <c r="S57" s="483">
        <v>1</v>
      </c>
      <c r="T57" s="306">
        <v>330</v>
      </c>
      <c r="U57" s="306">
        <v>544</v>
      </c>
      <c r="V57" s="306">
        <v>1</v>
      </c>
      <c r="W57" s="483">
        <v>875</v>
      </c>
      <c r="X57" s="306">
        <v>0</v>
      </c>
      <c r="Y57" s="306">
        <v>0</v>
      </c>
      <c r="Z57" s="306">
        <v>0</v>
      </c>
      <c r="AA57" s="483">
        <v>0</v>
      </c>
      <c r="AB57" s="306">
        <v>48</v>
      </c>
      <c r="AC57" s="306">
        <v>76</v>
      </c>
      <c r="AD57" s="306">
        <v>0</v>
      </c>
      <c r="AE57" s="483">
        <v>124</v>
      </c>
      <c r="AF57" s="306">
        <v>154</v>
      </c>
      <c r="AG57" s="306">
        <v>198</v>
      </c>
      <c r="AH57" s="306">
        <v>0</v>
      </c>
      <c r="AI57" s="483">
        <v>352</v>
      </c>
      <c r="AJ57" s="306">
        <v>25</v>
      </c>
      <c r="AK57" s="306">
        <v>44</v>
      </c>
      <c r="AL57" s="306">
        <v>1</v>
      </c>
      <c r="AM57" s="483">
        <v>70</v>
      </c>
      <c r="AN57" s="306">
        <v>1122</v>
      </c>
      <c r="AO57" s="306">
        <v>1655</v>
      </c>
      <c r="AP57" s="306">
        <v>3</v>
      </c>
      <c r="AQ57" s="484">
        <v>2780</v>
      </c>
    </row>
    <row r="58" spans="1:43" ht="18" customHeight="1" x14ac:dyDescent="0.6">
      <c r="A58" s="482" t="s">
        <v>129</v>
      </c>
      <c r="B58" s="376" t="s">
        <v>132</v>
      </c>
      <c r="C58" s="376" t="s">
        <v>54</v>
      </c>
      <c r="D58" s="306">
        <v>420</v>
      </c>
      <c r="E58" s="306">
        <v>535</v>
      </c>
      <c r="F58" s="306">
        <v>0</v>
      </c>
      <c r="G58" s="483">
        <v>955</v>
      </c>
      <c r="H58" s="306">
        <v>44</v>
      </c>
      <c r="I58" s="306">
        <v>57</v>
      </c>
      <c r="J58" s="306">
        <v>0</v>
      </c>
      <c r="K58" s="483">
        <v>101</v>
      </c>
      <c r="L58" s="306">
        <v>96</v>
      </c>
      <c r="M58" s="306">
        <v>127</v>
      </c>
      <c r="N58" s="306">
        <v>1</v>
      </c>
      <c r="O58" s="483">
        <v>224</v>
      </c>
      <c r="P58" s="306">
        <v>0</v>
      </c>
      <c r="Q58" s="306">
        <v>0</v>
      </c>
      <c r="R58" s="306">
        <v>0</v>
      </c>
      <c r="S58" s="483">
        <v>0</v>
      </c>
      <c r="T58" s="306">
        <v>310</v>
      </c>
      <c r="U58" s="306">
        <v>504</v>
      </c>
      <c r="V58" s="306">
        <v>2</v>
      </c>
      <c r="W58" s="483">
        <v>816</v>
      </c>
      <c r="X58" s="306">
        <v>1</v>
      </c>
      <c r="Y58" s="306">
        <v>0</v>
      </c>
      <c r="Z58" s="306">
        <v>0</v>
      </c>
      <c r="AA58" s="483">
        <v>1</v>
      </c>
      <c r="AB58" s="306">
        <v>49</v>
      </c>
      <c r="AC58" s="306">
        <v>59</v>
      </c>
      <c r="AD58" s="306">
        <v>0</v>
      </c>
      <c r="AE58" s="483">
        <v>108</v>
      </c>
      <c r="AF58" s="306">
        <v>102</v>
      </c>
      <c r="AG58" s="306">
        <v>159</v>
      </c>
      <c r="AH58" s="306">
        <v>0</v>
      </c>
      <c r="AI58" s="483">
        <v>261</v>
      </c>
      <c r="AJ58" s="306">
        <v>23</v>
      </c>
      <c r="AK58" s="306">
        <v>53</v>
      </c>
      <c r="AL58" s="306">
        <v>0</v>
      </c>
      <c r="AM58" s="483">
        <v>76</v>
      </c>
      <c r="AN58" s="306">
        <v>1045</v>
      </c>
      <c r="AO58" s="306">
        <v>1494</v>
      </c>
      <c r="AP58" s="306">
        <v>3</v>
      </c>
      <c r="AQ58" s="484">
        <v>2542</v>
      </c>
    </row>
    <row r="59" spans="1:43" ht="18" customHeight="1" x14ac:dyDescent="0.6">
      <c r="A59" s="482" t="s">
        <v>129</v>
      </c>
      <c r="B59" s="376" t="s">
        <v>133</v>
      </c>
      <c r="C59" s="376" t="s">
        <v>131</v>
      </c>
      <c r="D59" s="306">
        <v>439</v>
      </c>
      <c r="E59" s="306">
        <v>545</v>
      </c>
      <c r="F59" s="306">
        <v>0</v>
      </c>
      <c r="G59" s="483">
        <v>984</v>
      </c>
      <c r="H59" s="306">
        <v>38</v>
      </c>
      <c r="I59" s="306">
        <v>66</v>
      </c>
      <c r="J59" s="306">
        <v>0</v>
      </c>
      <c r="K59" s="483">
        <v>104</v>
      </c>
      <c r="L59" s="306">
        <v>40</v>
      </c>
      <c r="M59" s="306">
        <v>68</v>
      </c>
      <c r="N59" s="306">
        <v>0</v>
      </c>
      <c r="O59" s="483">
        <v>108</v>
      </c>
      <c r="P59" s="306">
        <v>1</v>
      </c>
      <c r="Q59" s="306">
        <v>6</v>
      </c>
      <c r="R59" s="306">
        <v>0</v>
      </c>
      <c r="S59" s="483">
        <v>7</v>
      </c>
      <c r="T59" s="306">
        <v>259</v>
      </c>
      <c r="U59" s="306">
        <v>382</v>
      </c>
      <c r="V59" s="306">
        <v>0</v>
      </c>
      <c r="W59" s="483">
        <v>641</v>
      </c>
      <c r="X59" s="306">
        <v>1</v>
      </c>
      <c r="Y59" s="306">
        <v>3</v>
      </c>
      <c r="Z59" s="306">
        <v>0</v>
      </c>
      <c r="AA59" s="483">
        <v>4</v>
      </c>
      <c r="AB59" s="306">
        <v>0</v>
      </c>
      <c r="AC59" s="306">
        <v>0</v>
      </c>
      <c r="AD59" s="306">
        <v>0</v>
      </c>
      <c r="AE59" s="483">
        <v>0</v>
      </c>
      <c r="AF59" s="306">
        <v>0</v>
      </c>
      <c r="AG59" s="306">
        <v>0</v>
      </c>
      <c r="AH59" s="306">
        <v>0</v>
      </c>
      <c r="AI59" s="483">
        <v>0</v>
      </c>
      <c r="AJ59" s="306">
        <v>0</v>
      </c>
      <c r="AK59" s="306">
        <v>0</v>
      </c>
      <c r="AL59" s="306">
        <v>0</v>
      </c>
      <c r="AM59" s="483">
        <v>0</v>
      </c>
      <c r="AN59" s="306">
        <v>778</v>
      </c>
      <c r="AO59" s="306">
        <v>1070</v>
      </c>
      <c r="AP59" s="306">
        <v>0</v>
      </c>
      <c r="AQ59" s="484">
        <v>1848</v>
      </c>
    </row>
    <row r="60" spans="1:43" ht="18" customHeight="1" x14ac:dyDescent="0.6">
      <c r="A60" s="482" t="s">
        <v>134</v>
      </c>
      <c r="B60" s="376" t="s">
        <v>135</v>
      </c>
      <c r="C60" s="376" t="s">
        <v>51</v>
      </c>
      <c r="D60" s="306">
        <v>349</v>
      </c>
      <c r="E60" s="306">
        <v>536</v>
      </c>
      <c r="F60" s="306">
        <v>71</v>
      </c>
      <c r="G60" s="483">
        <v>956</v>
      </c>
      <c r="H60" s="306">
        <v>19</v>
      </c>
      <c r="I60" s="306">
        <v>54</v>
      </c>
      <c r="J60" s="306">
        <v>16</v>
      </c>
      <c r="K60" s="483">
        <v>89</v>
      </c>
      <c r="L60" s="306">
        <v>49</v>
      </c>
      <c r="M60" s="306">
        <v>94</v>
      </c>
      <c r="N60" s="306">
        <v>21</v>
      </c>
      <c r="O60" s="483">
        <v>164</v>
      </c>
      <c r="P60" s="306">
        <v>0</v>
      </c>
      <c r="Q60" s="306">
        <v>3</v>
      </c>
      <c r="R60" s="306">
        <v>0</v>
      </c>
      <c r="S60" s="483">
        <v>3</v>
      </c>
      <c r="T60" s="306">
        <v>83</v>
      </c>
      <c r="U60" s="306">
        <v>152</v>
      </c>
      <c r="V60" s="306">
        <v>28</v>
      </c>
      <c r="W60" s="483">
        <v>263</v>
      </c>
      <c r="X60" s="306">
        <v>0</v>
      </c>
      <c r="Y60" s="306">
        <v>2</v>
      </c>
      <c r="Z60" s="306">
        <v>0</v>
      </c>
      <c r="AA60" s="483">
        <v>2</v>
      </c>
      <c r="AB60" s="306">
        <v>33</v>
      </c>
      <c r="AC60" s="306">
        <v>40</v>
      </c>
      <c r="AD60" s="306">
        <v>6</v>
      </c>
      <c r="AE60" s="483">
        <v>79</v>
      </c>
      <c r="AF60" s="306">
        <v>11</v>
      </c>
      <c r="AG60" s="306">
        <v>12</v>
      </c>
      <c r="AH60" s="306">
        <v>7</v>
      </c>
      <c r="AI60" s="483">
        <v>30</v>
      </c>
      <c r="AJ60" s="306">
        <v>11</v>
      </c>
      <c r="AK60" s="306">
        <v>15</v>
      </c>
      <c r="AL60" s="306">
        <v>3</v>
      </c>
      <c r="AM60" s="483">
        <v>29</v>
      </c>
      <c r="AN60" s="306">
        <v>555</v>
      </c>
      <c r="AO60" s="306">
        <v>908</v>
      </c>
      <c r="AP60" s="306">
        <v>152</v>
      </c>
      <c r="AQ60" s="484">
        <v>1615</v>
      </c>
    </row>
    <row r="61" spans="1:43" ht="18" customHeight="1" x14ac:dyDescent="0.6">
      <c r="A61" s="482" t="s">
        <v>136</v>
      </c>
      <c r="B61" s="376" t="s">
        <v>249</v>
      </c>
      <c r="C61" s="376" t="s">
        <v>54</v>
      </c>
      <c r="D61" s="306">
        <v>81</v>
      </c>
      <c r="E61" s="306">
        <v>123</v>
      </c>
      <c r="F61" s="306">
        <v>0</v>
      </c>
      <c r="G61" s="483">
        <v>204</v>
      </c>
      <c r="H61" s="306">
        <v>7</v>
      </c>
      <c r="I61" s="306">
        <v>18</v>
      </c>
      <c r="J61" s="306">
        <v>0</v>
      </c>
      <c r="K61" s="483">
        <v>25</v>
      </c>
      <c r="L61" s="306">
        <v>7</v>
      </c>
      <c r="M61" s="306">
        <v>17</v>
      </c>
      <c r="N61" s="306">
        <v>0</v>
      </c>
      <c r="O61" s="483">
        <v>24</v>
      </c>
      <c r="P61" s="306">
        <v>2</v>
      </c>
      <c r="Q61" s="306">
        <v>0</v>
      </c>
      <c r="R61" s="306">
        <v>0</v>
      </c>
      <c r="S61" s="483">
        <v>2</v>
      </c>
      <c r="T61" s="306">
        <v>27</v>
      </c>
      <c r="U61" s="306">
        <v>44</v>
      </c>
      <c r="V61" s="306">
        <v>0</v>
      </c>
      <c r="W61" s="483">
        <v>71</v>
      </c>
      <c r="X61" s="306">
        <v>0</v>
      </c>
      <c r="Y61" s="306">
        <v>0</v>
      </c>
      <c r="Z61" s="306">
        <v>0</v>
      </c>
      <c r="AA61" s="483">
        <v>0</v>
      </c>
      <c r="AB61" s="306">
        <v>0</v>
      </c>
      <c r="AC61" s="306">
        <v>0</v>
      </c>
      <c r="AD61" s="306">
        <v>0</v>
      </c>
      <c r="AE61" s="483">
        <v>0</v>
      </c>
      <c r="AF61" s="306">
        <v>0</v>
      </c>
      <c r="AG61" s="306">
        <v>0</v>
      </c>
      <c r="AH61" s="306">
        <v>0</v>
      </c>
      <c r="AI61" s="483">
        <v>0</v>
      </c>
      <c r="AJ61" s="306">
        <v>2</v>
      </c>
      <c r="AK61" s="306">
        <v>0</v>
      </c>
      <c r="AL61" s="306">
        <v>0</v>
      </c>
      <c r="AM61" s="483">
        <v>2</v>
      </c>
      <c r="AN61" s="306">
        <v>126</v>
      </c>
      <c r="AO61" s="306">
        <v>202</v>
      </c>
      <c r="AP61" s="306">
        <v>0</v>
      </c>
      <c r="AQ61" s="484">
        <v>328</v>
      </c>
    </row>
    <row r="62" spans="1:43" ht="18" customHeight="1" x14ac:dyDescent="0.6">
      <c r="A62" s="482" t="s">
        <v>136</v>
      </c>
      <c r="B62" s="376" t="s">
        <v>138</v>
      </c>
      <c r="C62" s="376" t="s">
        <v>54</v>
      </c>
      <c r="D62" s="306">
        <v>525</v>
      </c>
      <c r="E62" s="306">
        <v>775</v>
      </c>
      <c r="F62" s="306">
        <v>0</v>
      </c>
      <c r="G62" s="483">
        <v>1300</v>
      </c>
      <c r="H62" s="306">
        <v>172</v>
      </c>
      <c r="I62" s="306">
        <v>383</v>
      </c>
      <c r="J62" s="306">
        <v>0</v>
      </c>
      <c r="K62" s="483">
        <v>555</v>
      </c>
      <c r="L62" s="306">
        <v>18</v>
      </c>
      <c r="M62" s="306">
        <v>22</v>
      </c>
      <c r="N62" s="306">
        <v>0</v>
      </c>
      <c r="O62" s="483">
        <v>40</v>
      </c>
      <c r="P62" s="306">
        <v>2</v>
      </c>
      <c r="Q62" s="306">
        <v>1</v>
      </c>
      <c r="R62" s="306">
        <v>0</v>
      </c>
      <c r="S62" s="483">
        <v>3</v>
      </c>
      <c r="T62" s="306">
        <v>13</v>
      </c>
      <c r="U62" s="306">
        <v>266</v>
      </c>
      <c r="V62" s="306">
        <v>0</v>
      </c>
      <c r="W62" s="483">
        <v>279</v>
      </c>
      <c r="X62" s="306">
        <v>0</v>
      </c>
      <c r="Y62" s="306">
        <v>0</v>
      </c>
      <c r="Z62" s="306">
        <v>0</v>
      </c>
      <c r="AA62" s="483">
        <v>0</v>
      </c>
      <c r="AB62" s="306">
        <v>156</v>
      </c>
      <c r="AC62" s="306">
        <v>250</v>
      </c>
      <c r="AD62" s="306">
        <v>0</v>
      </c>
      <c r="AE62" s="483">
        <v>406</v>
      </c>
      <c r="AF62" s="306">
        <v>0</v>
      </c>
      <c r="AG62" s="306">
        <v>0</v>
      </c>
      <c r="AH62" s="306">
        <v>0</v>
      </c>
      <c r="AI62" s="483">
        <v>0</v>
      </c>
      <c r="AJ62" s="306">
        <v>0</v>
      </c>
      <c r="AK62" s="306">
        <v>0</v>
      </c>
      <c r="AL62" s="306">
        <v>0</v>
      </c>
      <c r="AM62" s="483">
        <v>0</v>
      </c>
      <c r="AN62" s="306">
        <v>886</v>
      </c>
      <c r="AO62" s="306">
        <v>1697</v>
      </c>
      <c r="AP62" s="306">
        <v>0</v>
      </c>
      <c r="AQ62" s="484">
        <v>2583</v>
      </c>
    </row>
    <row r="63" spans="1:43" ht="18" customHeight="1" x14ac:dyDescent="0.6">
      <c r="A63" s="482" t="s">
        <v>136</v>
      </c>
      <c r="B63" s="376" t="s">
        <v>139</v>
      </c>
      <c r="C63" s="376" t="s">
        <v>51</v>
      </c>
      <c r="D63" s="306">
        <v>382</v>
      </c>
      <c r="E63" s="306">
        <v>403</v>
      </c>
      <c r="F63" s="306">
        <v>0</v>
      </c>
      <c r="G63" s="483">
        <v>785</v>
      </c>
      <c r="H63" s="306">
        <v>23</v>
      </c>
      <c r="I63" s="306">
        <v>59</v>
      </c>
      <c r="J63" s="306">
        <v>0</v>
      </c>
      <c r="K63" s="483">
        <v>82</v>
      </c>
      <c r="L63" s="306">
        <v>45</v>
      </c>
      <c r="M63" s="306">
        <v>65</v>
      </c>
      <c r="N63" s="306">
        <v>0</v>
      </c>
      <c r="O63" s="483">
        <v>110</v>
      </c>
      <c r="P63" s="306">
        <v>2</v>
      </c>
      <c r="Q63" s="306">
        <v>1</v>
      </c>
      <c r="R63" s="306">
        <v>0</v>
      </c>
      <c r="S63" s="483">
        <v>3</v>
      </c>
      <c r="T63" s="306">
        <v>117</v>
      </c>
      <c r="U63" s="306">
        <v>148</v>
      </c>
      <c r="V63" s="306">
        <v>0</v>
      </c>
      <c r="W63" s="483">
        <v>265</v>
      </c>
      <c r="X63" s="306">
        <v>2</v>
      </c>
      <c r="Y63" s="306">
        <v>0</v>
      </c>
      <c r="Z63" s="306">
        <v>0</v>
      </c>
      <c r="AA63" s="483">
        <v>2</v>
      </c>
      <c r="AB63" s="306">
        <v>33</v>
      </c>
      <c r="AC63" s="306">
        <v>33</v>
      </c>
      <c r="AD63" s="306">
        <v>0</v>
      </c>
      <c r="AE63" s="483">
        <v>66</v>
      </c>
      <c r="AF63" s="306">
        <v>0</v>
      </c>
      <c r="AG63" s="306">
        <v>0</v>
      </c>
      <c r="AH63" s="306">
        <v>0</v>
      </c>
      <c r="AI63" s="483">
        <v>0</v>
      </c>
      <c r="AJ63" s="306">
        <v>8</v>
      </c>
      <c r="AK63" s="306">
        <v>12</v>
      </c>
      <c r="AL63" s="306">
        <v>0</v>
      </c>
      <c r="AM63" s="483">
        <v>20</v>
      </c>
      <c r="AN63" s="306">
        <v>612</v>
      </c>
      <c r="AO63" s="306">
        <v>721</v>
      </c>
      <c r="AP63" s="306">
        <v>0</v>
      </c>
      <c r="AQ63" s="484">
        <v>1333</v>
      </c>
    </row>
    <row r="64" spans="1:43" ht="18" customHeight="1" x14ac:dyDescent="0.6">
      <c r="A64" s="482" t="s">
        <v>140</v>
      </c>
      <c r="B64" s="376" t="s">
        <v>141</v>
      </c>
      <c r="C64" s="376" t="s">
        <v>51</v>
      </c>
      <c r="D64" s="306">
        <v>345</v>
      </c>
      <c r="E64" s="306">
        <v>352</v>
      </c>
      <c r="F64" s="306">
        <v>0</v>
      </c>
      <c r="G64" s="483">
        <v>697</v>
      </c>
      <c r="H64" s="306">
        <v>38</v>
      </c>
      <c r="I64" s="306">
        <v>71</v>
      </c>
      <c r="J64" s="306">
        <v>0</v>
      </c>
      <c r="K64" s="483">
        <v>109</v>
      </c>
      <c r="L64" s="306">
        <v>112</v>
      </c>
      <c r="M64" s="306">
        <v>148</v>
      </c>
      <c r="N64" s="306">
        <v>0</v>
      </c>
      <c r="O64" s="483">
        <v>260</v>
      </c>
      <c r="P64" s="306">
        <v>3</v>
      </c>
      <c r="Q64" s="306">
        <v>4</v>
      </c>
      <c r="R64" s="306">
        <v>0</v>
      </c>
      <c r="S64" s="483">
        <v>7</v>
      </c>
      <c r="T64" s="306">
        <v>194</v>
      </c>
      <c r="U64" s="306">
        <v>278</v>
      </c>
      <c r="V64" s="306">
        <v>0</v>
      </c>
      <c r="W64" s="483">
        <v>472</v>
      </c>
      <c r="X64" s="306">
        <v>3</v>
      </c>
      <c r="Y64" s="306">
        <v>1</v>
      </c>
      <c r="Z64" s="306">
        <v>0</v>
      </c>
      <c r="AA64" s="483">
        <v>4</v>
      </c>
      <c r="AB64" s="306">
        <v>16</v>
      </c>
      <c r="AC64" s="306">
        <v>17</v>
      </c>
      <c r="AD64" s="306">
        <v>0</v>
      </c>
      <c r="AE64" s="483">
        <v>33</v>
      </c>
      <c r="AF64" s="306">
        <v>21</v>
      </c>
      <c r="AG64" s="306">
        <v>14</v>
      </c>
      <c r="AH64" s="306">
        <v>0</v>
      </c>
      <c r="AI64" s="483">
        <v>35</v>
      </c>
      <c r="AJ64" s="306">
        <v>20</v>
      </c>
      <c r="AK64" s="306">
        <v>18</v>
      </c>
      <c r="AL64" s="306">
        <v>0</v>
      </c>
      <c r="AM64" s="483">
        <v>38</v>
      </c>
      <c r="AN64" s="306">
        <v>752</v>
      </c>
      <c r="AO64" s="306">
        <v>903</v>
      </c>
      <c r="AP64" s="306">
        <v>0</v>
      </c>
      <c r="AQ64" s="484">
        <v>1655</v>
      </c>
    </row>
    <row r="65" spans="1:47" ht="18" customHeight="1" x14ac:dyDescent="0.6">
      <c r="A65" s="482" t="s">
        <v>140</v>
      </c>
      <c r="B65" s="376" t="s">
        <v>214</v>
      </c>
      <c r="C65" s="376" t="s">
        <v>51</v>
      </c>
      <c r="D65" s="306">
        <v>154</v>
      </c>
      <c r="E65" s="306">
        <v>179</v>
      </c>
      <c r="F65" s="306">
        <v>0</v>
      </c>
      <c r="G65" s="483">
        <v>333</v>
      </c>
      <c r="H65" s="306">
        <v>22</v>
      </c>
      <c r="I65" s="306">
        <v>31</v>
      </c>
      <c r="J65" s="306">
        <v>0</v>
      </c>
      <c r="K65" s="483">
        <v>53</v>
      </c>
      <c r="L65" s="306">
        <v>86</v>
      </c>
      <c r="M65" s="306">
        <v>115</v>
      </c>
      <c r="N65" s="306">
        <v>0</v>
      </c>
      <c r="O65" s="483">
        <v>201</v>
      </c>
      <c r="P65" s="306">
        <v>0</v>
      </c>
      <c r="Q65" s="306">
        <v>1</v>
      </c>
      <c r="R65" s="306">
        <v>0</v>
      </c>
      <c r="S65" s="483">
        <v>1</v>
      </c>
      <c r="T65" s="306">
        <v>108</v>
      </c>
      <c r="U65" s="306">
        <v>186</v>
      </c>
      <c r="V65" s="306">
        <v>0</v>
      </c>
      <c r="W65" s="483">
        <v>294</v>
      </c>
      <c r="X65" s="306">
        <v>1</v>
      </c>
      <c r="Y65" s="306">
        <v>0</v>
      </c>
      <c r="Z65" s="306">
        <v>0</v>
      </c>
      <c r="AA65" s="483">
        <v>1</v>
      </c>
      <c r="AB65" s="306">
        <v>16</v>
      </c>
      <c r="AC65" s="306">
        <v>16</v>
      </c>
      <c r="AD65" s="306">
        <v>0</v>
      </c>
      <c r="AE65" s="483">
        <v>32</v>
      </c>
      <c r="AF65" s="306">
        <v>5</v>
      </c>
      <c r="AG65" s="306">
        <v>1</v>
      </c>
      <c r="AH65" s="306">
        <v>0</v>
      </c>
      <c r="AI65" s="483">
        <v>6</v>
      </c>
      <c r="AJ65" s="306">
        <v>11</v>
      </c>
      <c r="AK65" s="306">
        <v>13</v>
      </c>
      <c r="AL65" s="306">
        <v>1</v>
      </c>
      <c r="AM65" s="483">
        <v>25</v>
      </c>
      <c r="AN65" s="306">
        <v>403</v>
      </c>
      <c r="AO65" s="306">
        <v>542</v>
      </c>
      <c r="AP65" s="306">
        <v>1</v>
      </c>
      <c r="AQ65" s="484">
        <v>946</v>
      </c>
    </row>
    <row r="66" spans="1:47" ht="18" customHeight="1" x14ac:dyDescent="0.6">
      <c r="A66" s="482" t="s">
        <v>140</v>
      </c>
      <c r="B66" s="376" t="s">
        <v>142</v>
      </c>
      <c r="C66" s="376" t="s">
        <v>51</v>
      </c>
      <c r="D66" s="306">
        <v>336</v>
      </c>
      <c r="E66" s="306">
        <v>374</v>
      </c>
      <c r="F66" s="306">
        <v>0</v>
      </c>
      <c r="G66" s="483">
        <v>710</v>
      </c>
      <c r="H66" s="306">
        <v>40</v>
      </c>
      <c r="I66" s="306">
        <v>80</v>
      </c>
      <c r="J66" s="306">
        <v>0</v>
      </c>
      <c r="K66" s="483">
        <v>120</v>
      </c>
      <c r="L66" s="306">
        <v>119</v>
      </c>
      <c r="M66" s="306">
        <v>160</v>
      </c>
      <c r="N66" s="306">
        <v>0</v>
      </c>
      <c r="O66" s="483">
        <v>279</v>
      </c>
      <c r="P66" s="306">
        <v>5</v>
      </c>
      <c r="Q66" s="306">
        <v>2</v>
      </c>
      <c r="R66" s="306">
        <v>0</v>
      </c>
      <c r="S66" s="483">
        <v>7</v>
      </c>
      <c r="T66" s="306">
        <v>201</v>
      </c>
      <c r="U66" s="306">
        <v>309</v>
      </c>
      <c r="V66" s="306">
        <v>0</v>
      </c>
      <c r="W66" s="483">
        <v>510</v>
      </c>
      <c r="X66" s="306">
        <v>2</v>
      </c>
      <c r="Y66" s="306">
        <v>1</v>
      </c>
      <c r="Z66" s="306">
        <v>0</v>
      </c>
      <c r="AA66" s="483">
        <v>3</v>
      </c>
      <c r="AB66" s="306">
        <v>31</v>
      </c>
      <c r="AC66" s="306">
        <v>23</v>
      </c>
      <c r="AD66" s="306">
        <v>0</v>
      </c>
      <c r="AE66" s="483">
        <v>54</v>
      </c>
      <c r="AF66" s="306">
        <v>0</v>
      </c>
      <c r="AG66" s="306">
        <v>0</v>
      </c>
      <c r="AH66" s="306">
        <v>0</v>
      </c>
      <c r="AI66" s="483">
        <v>0</v>
      </c>
      <c r="AJ66" s="306">
        <v>18</v>
      </c>
      <c r="AK66" s="306">
        <v>21</v>
      </c>
      <c r="AL66" s="306">
        <v>1</v>
      </c>
      <c r="AM66" s="483">
        <v>40</v>
      </c>
      <c r="AN66" s="306">
        <v>752</v>
      </c>
      <c r="AO66" s="306">
        <v>970</v>
      </c>
      <c r="AP66" s="306">
        <v>1</v>
      </c>
      <c r="AQ66" s="484">
        <v>1723</v>
      </c>
    </row>
    <row r="67" spans="1:47" ht="18" customHeight="1" x14ac:dyDescent="0.6">
      <c r="A67" s="482" t="s">
        <v>140</v>
      </c>
      <c r="B67" s="376" t="s">
        <v>143</v>
      </c>
      <c r="C67" s="376" t="s">
        <v>51</v>
      </c>
      <c r="D67" s="306">
        <v>171</v>
      </c>
      <c r="E67" s="306">
        <v>194</v>
      </c>
      <c r="F67" s="306">
        <v>0</v>
      </c>
      <c r="G67" s="483">
        <v>365</v>
      </c>
      <c r="H67" s="306">
        <v>23</v>
      </c>
      <c r="I67" s="306">
        <v>35</v>
      </c>
      <c r="J67" s="306">
        <v>0</v>
      </c>
      <c r="K67" s="483">
        <v>58</v>
      </c>
      <c r="L67" s="306">
        <v>89</v>
      </c>
      <c r="M67" s="306">
        <v>119</v>
      </c>
      <c r="N67" s="306">
        <v>0</v>
      </c>
      <c r="O67" s="483">
        <v>208</v>
      </c>
      <c r="P67" s="306">
        <v>0</v>
      </c>
      <c r="Q67" s="306">
        <v>1</v>
      </c>
      <c r="R67" s="306">
        <v>0</v>
      </c>
      <c r="S67" s="483">
        <v>1</v>
      </c>
      <c r="T67" s="306">
        <v>108</v>
      </c>
      <c r="U67" s="306">
        <v>193</v>
      </c>
      <c r="V67" s="306">
        <v>0</v>
      </c>
      <c r="W67" s="483">
        <v>301</v>
      </c>
      <c r="X67" s="306">
        <v>1</v>
      </c>
      <c r="Y67" s="306">
        <v>0</v>
      </c>
      <c r="Z67" s="306">
        <v>0</v>
      </c>
      <c r="AA67" s="483">
        <v>1</v>
      </c>
      <c r="AB67" s="306">
        <v>16</v>
      </c>
      <c r="AC67" s="306">
        <v>19</v>
      </c>
      <c r="AD67" s="306">
        <v>0</v>
      </c>
      <c r="AE67" s="483">
        <v>35</v>
      </c>
      <c r="AF67" s="306">
        <v>8</v>
      </c>
      <c r="AG67" s="306">
        <v>1</v>
      </c>
      <c r="AH67" s="306">
        <v>0</v>
      </c>
      <c r="AI67" s="483">
        <v>9</v>
      </c>
      <c r="AJ67" s="306">
        <v>12</v>
      </c>
      <c r="AK67" s="306">
        <v>14</v>
      </c>
      <c r="AL67" s="306">
        <v>1</v>
      </c>
      <c r="AM67" s="483">
        <v>27</v>
      </c>
      <c r="AN67" s="306">
        <v>428</v>
      </c>
      <c r="AO67" s="306">
        <v>576</v>
      </c>
      <c r="AP67" s="306">
        <v>1</v>
      </c>
      <c r="AQ67" s="484">
        <v>1005</v>
      </c>
    </row>
    <row r="68" spans="1:47" ht="18" customHeight="1" x14ac:dyDescent="0.6">
      <c r="A68" s="482" t="s">
        <v>144</v>
      </c>
      <c r="B68" s="376" t="s">
        <v>145</v>
      </c>
      <c r="C68" s="376" t="s">
        <v>54</v>
      </c>
      <c r="D68" s="306">
        <v>439</v>
      </c>
      <c r="E68" s="306">
        <v>366</v>
      </c>
      <c r="F68" s="306">
        <v>1</v>
      </c>
      <c r="G68" s="483">
        <v>806</v>
      </c>
      <c r="H68" s="306">
        <v>24</v>
      </c>
      <c r="I68" s="306">
        <v>33</v>
      </c>
      <c r="J68" s="306">
        <v>0</v>
      </c>
      <c r="K68" s="483">
        <v>57</v>
      </c>
      <c r="L68" s="306">
        <v>96</v>
      </c>
      <c r="M68" s="306">
        <v>110</v>
      </c>
      <c r="N68" s="306">
        <v>0</v>
      </c>
      <c r="O68" s="483">
        <v>206</v>
      </c>
      <c r="P68" s="306">
        <v>1</v>
      </c>
      <c r="Q68" s="306">
        <v>1</v>
      </c>
      <c r="R68" s="306">
        <v>0</v>
      </c>
      <c r="S68" s="483">
        <v>2</v>
      </c>
      <c r="T68" s="306">
        <v>266</v>
      </c>
      <c r="U68" s="306">
        <v>367</v>
      </c>
      <c r="V68" s="306">
        <v>0</v>
      </c>
      <c r="W68" s="483">
        <v>633</v>
      </c>
      <c r="X68" s="306">
        <v>2</v>
      </c>
      <c r="Y68" s="306">
        <v>0</v>
      </c>
      <c r="Z68" s="306">
        <v>0</v>
      </c>
      <c r="AA68" s="483">
        <v>2</v>
      </c>
      <c r="AB68" s="306">
        <v>38</v>
      </c>
      <c r="AC68" s="306">
        <v>40</v>
      </c>
      <c r="AD68" s="306">
        <v>0</v>
      </c>
      <c r="AE68" s="483">
        <v>78</v>
      </c>
      <c r="AF68" s="306">
        <v>47</v>
      </c>
      <c r="AG68" s="306">
        <v>54</v>
      </c>
      <c r="AH68" s="306">
        <v>0</v>
      </c>
      <c r="AI68" s="483">
        <v>101</v>
      </c>
      <c r="AJ68" s="306">
        <v>23</v>
      </c>
      <c r="AK68" s="306">
        <v>18</v>
      </c>
      <c r="AL68" s="306">
        <v>1</v>
      </c>
      <c r="AM68" s="483">
        <v>42</v>
      </c>
      <c r="AN68" s="306">
        <v>936</v>
      </c>
      <c r="AO68" s="306">
        <v>989</v>
      </c>
      <c r="AP68" s="306">
        <v>2</v>
      </c>
      <c r="AQ68" s="484">
        <v>1927</v>
      </c>
    </row>
    <row r="69" spans="1:47" ht="18" customHeight="1" x14ac:dyDescent="0.6">
      <c r="A69" s="482" t="s">
        <v>144</v>
      </c>
      <c r="B69" s="376" t="s">
        <v>146</v>
      </c>
      <c r="C69" s="376" t="s">
        <v>51</v>
      </c>
      <c r="D69" s="306">
        <v>215</v>
      </c>
      <c r="E69" s="306">
        <v>128</v>
      </c>
      <c r="F69" s="306">
        <v>1</v>
      </c>
      <c r="G69" s="483">
        <v>344</v>
      </c>
      <c r="H69" s="306">
        <v>4</v>
      </c>
      <c r="I69" s="306">
        <v>3</v>
      </c>
      <c r="J69" s="306">
        <v>0</v>
      </c>
      <c r="K69" s="483">
        <v>7</v>
      </c>
      <c r="L69" s="306">
        <v>28</v>
      </c>
      <c r="M69" s="306">
        <v>20</v>
      </c>
      <c r="N69" s="306">
        <v>0</v>
      </c>
      <c r="O69" s="483">
        <v>48</v>
      </c>
      <c r="P69" s="306">
        <v>3</v>
      </c>
      <c r="Q69" s="306">
        <v>0</v>
      </c>
      <c r="R69" s="306">
        <v>0</v>
      </c>
      <c r="S69" s="483">
        <v>3</v>
      </c>
      <c r="T69" s="306">
        <v>41</v>
      </c>
      <c r="U69" s="306">
        <v>40</v>
      </c>
      <c r="V69" s="306">
        <v>0</v>
      </c>
      <c r="W69" s="483">
        <v>81</v>
      </c>
      <c r="X69" s="306">
        <v>1</v>
      </c>
      <c r="Y69" s="306">
        <v>0</v>
      </c>
      <c r="Z69" s="306">
        <v>0</v>
      </c>
      <c r="AA69" s="483">
        <v>1</v>
      </c>
      <c r="AB69" s="306">
        <v>10</v>
      </c>
      <c r="AC69" s="306">
        <v>13</v>
      </c>
      <c r="AD69" s="306">
        <v>0</v>
      </c>
      <c r="AE69" s="483">
        <v>23</v>
      </c>
      <c r="AF69" s="306">
        <v>0</v>
      </c>
      <c r="AG69" s="306">
        <v>0</v>
      </c>
      <c r="AH69" s="306">
        <v>0</v>
      </c>
      <c r="AI69" s="483">
        <v>0</v>
      </c>
      <c r="AJ69" s="306">
        <v>4</v>
      </c>
      <c r="AK69" s="306">
        <v>4</v>
      </c>
      <c r="AL69" s="306">
        <v>0</v>
      </c>
      <c r="AM69" s="483">
        <v>8</v>
      </c>
      <c r="AN69" s="306">
        <v>306</v>
      </c>
      <c r="AO69" s="306">
        <v>208</v>
      </c>
      <c r="AP69" s="306">
        <v>1</v>
      </c>
      <c r="AQ69" s="484">
        <v>515</v>
      </c>
    </row>
    <row r="70" spans="1:47" ht="18" customHeight="1" x14ac:dyDescent="0.6">
      <c r="A70" s="482" t="s">
        <v>147</v>
      </c>
      <c r="B70" s="376" t="s">
        <v>148</v>
      </c>
      <c r="C70" s="376" t="s">
        <v>51</v>
      </c>
      <c r="D70" s="306">
        <v>424</v>
      </c>
      <c r="E70" s="306">
        <v>431</v>
      </c>
      <c r="F70" s="306">
        <v>1</v>
      </c>
      <c r="G70" s="483">
        <v>856</v>
      </c>
      <c r="H70" s="306">
        <v>59</v>
      </c>
      <c r="I70" s="306">
        <v>91</v>
      </c>
      <c r="J70" s="306">
        <v>0</v>
      </c>
      <c r="K70" s="483">
        <v>150</v>
      </c>
      <c r="L70" s="306">
        <v>65</v>
      </c>
      <c r="M70" s="306">
        <v>100</v>
      </c>
      <c r="N70" s="306">
        <v>0</v>
      </c>
      <c r="O70" s="483">
        <v>165</v>
      </c>
      <c r="P70" s="306">
        <v>0</v>
      </c>
      <c r="Q70" s="306">
        <v>0</v>
      </c>
      <c r="R70" s="306">
        <v>0</v>
      </c>
      <c r="S70" s="483">
        <v>0</v>
      </c>
      <c r="T70" s="306">
        <v>249</v>
      </c>
      <c r="U70" s="306">
        <v>336</v>
      </c>
      <c r="V70" s="306">
        <v>0</v>
      </c>
      <c r="W70" s="483">
        <v>585</v>
      </c>
      <c r="X70" s="306">
        <v>0</v>
      </c>
      <c r="Y70" s="306">
        <v>0</v>
      </c>
      <c r="Z70" s="306">
        <v>0</v>
      </c>
      <c r="AA70" s="483">
        <v>0</v>
      </c>
      <c r="AB70" s="306">
        <v>36</v>
      </c>
      <c r="AC70" s="306">
        <v>49</v>
      </c>
      <c r="AD70" s="306">
        <v>0</v>
      </c>
      <c r="AE70" s="483">
        <v>85</v>
      </c>
      <c r="AF70" s="306">
        <v>37</v>
      </c>
      <c r="AG70" s="306">
        <v>36</v>
      </c>
      <c r="AH70" s="306">
        <v>0</v>
      </c>
      <c r="AI70" s="483">
        <v>73</v>
      </c>
      <c r="AJ70" s="306">
        <v>19</v>
      </c>
      <c r="AK70" s="306">
        <v>27</v>
      </c>
      <c r="AL70" s="306">
        <v>1</v>
      </c>
      <c r="AM70" s="483">
        <v>47</v>
      </c>
      <c r="AN70" s="306">
        <v>889</v>
      </c>
      <c r="AO70" s="306">
        <v>1070</v>
      </c>
      <c r="AP70" s="306">
        <v>2</v>
      </c>
      <c r="AQ70" s="484">
        <v>1961</v>
      </c>
    </row>
    <row r="71" spans="1:47" ht="18" customHeight="1" x14ac:dyDescent="0.6">
      <c r="A71" s="482" t="s">
        <v>149</v>
      </c>
      <c r="B71" s="376" t="s">
        <v>150</v>
      </c>
      <c r="C71" s="376" t="s">
        <v>51</v>
      </c>
      <c r="D71" s="306">
        <v>136</v>
      </c>
      <c r="E71" s="306">
        <v>158</v>
      </c>
      <c r="F71" s="306">
        <v>0</v>
      </c>
      <c r="G71" s="483">
        <v>294</v>
      </c>
      <c r="H71" s="306">
        <v>15</v>
      </c>
      <c r="I71" s="306">
        <v>12</v>
      </c>
      <c r="J71" s="306">
        <v>0</v>
      </c>
      <c r="K71" s="483">
        <v>27</v>
      </c>
      <c r="L71" s="306">
        <v>27</v>
      </c>
      <c r="M71" s="306">
        <v>37</v>
      </c>
      <c r="N71" s="306">
        <v>0</v>
      </c>
      <c r="O71" s="483">
        <v>64</v>
      </c>
      <c r="P71" s="306">
        <v>2</v>
      </c>
      <c r="Q71" s="306">
        <v>1</v>
      </c>
      <c r="R71" s="306">
        <v>0</v>
      </c>
      <c r="S71" s="483">
        <v>3</v>
      </c>
      <c r="T71" s="306">
        <v>90</v>
      </c>
      <c r="U71" s="306">
        <v>146</v>
      </c>
      <c r="V71" s="306">
        <v>0</v>
      </c>
      <c r="W71" s="483">
        <v>236</v>
      </c>
      <c r="X71" s="306">
        <v>1</v>
      </c>
      <c r="Y71" s="306">
        <v>0</v>
      </c>
      <c r="Z71" s="306">
        <v>0</v>
      </c>
      <c r="AA71" s="483">
        <v>1</v>
      </c>
      <c r="AB71" s="306">
        <v>29</v>
      </c>
      <c r="AC71" s="306">
        <v>28</v>
      </c>
      <c r="AD71" s="306">
        <v>0</v>
      </c>
      <c r="AE71" s="483">
        <v>57</v>
      </c>
      <c r="AF71" s="306">
        <v>17</v>
      </c>
      <c r="AG71" s="306">
        <v>16</v>
      </c>
      <c r="AH71" s="306">
        <v>0</v>
      </c>
      <c r="AI71" s="483">
        <v>33</v>
      </c>
      <c r="AJ71" s="306">
        <v>4</v>
      </c>
      <c r="AK71" s="306">
        <v>8</v>
      </c>
      <c r="AL71" s="306">
        <v>1</v>
      </c>
      <c r="AM71" s="483">
        <v>13</v>
      </c>
      <c r="AN71" s="306">
        <v>321</v>
      </c>
      <c r="AO71" s="306">
        <v>406</v>
      </c>
      <c r="AP71" s="306">
        <v>1</v>
      </c>
      <c r="AQ71" s="484">
        <v>728</v>
      </c>
    </row>
    <row r="72" spans="1:47" ht="18" customHeight="1" x14ac:dyDescent="0.6">
      <c r="A72" s="482" t="s">
        <v>151</v>
      </c>
      <c r="B72" s="376" t="s">
        <v>152</v>
      </c>
      <c r="C72" s="376" t="s">
        <v>51</v>
      </c>
      <c r="D72" s="306">
        <v>218</v>
      </c>
      <c r="E72" s="306">
        <v>209</v>
      </c>
      <c r="F72" s="306">
        <v>1</v>
      </c>
      <c r="G72" s="483">
        <v>428</v>
      </c>
      <c r="H72" s="306">
        <v>15</v>
      </c>
      <c r="I72" s="306">
        <v>22</v>
      </c>
      <c r="J72" s="306">
        <v>0</v>
      </c>
      <c r="K72" s="483">
        <v>37</v>
      </c>
      <c r="L72" s="306">
        <v>22</v>
      </c>
      <c r="M72" s="306">
        <v>26</v>
      </c>
      <c r="N72" s="306">
        <v>0</v>
      </c>
      <c r="O72" s="483">
        <v>48</v>
      </c>
      <c r="P72" s="306">
        <v>2</v>
      </c>
      <c r="Q72" s="306">
        <v>1</v>
      </c>
      <c r="R72" s="306">
        <v>0</v>
      </c>
      <c r="S72" s="483">
        <v>3</v>
      </c>
      <c r="T72" s="306">
        <v>88</v>
      </c>
      <c r="U72" s="306">
        <v>91</v>
      </c>
      <c r="V72" s="306">
        <v>0</v>
      </c>
      <c r="W72" s="483">
        <v>179</v>
      </c>
      <c r="X72" s="306">
        <v>1</v>
      </c>
      <c r="Y72" s="306">
        <v>1</v>
      </c>
      <c r="Z72" s="306">
        <v>0</v>
      </c>
      <c r="AA72" s="483">
        <v>2</v>
      </c>
      <c r="AB72" s="306">
        <v>4</v>
      </c>
      <c r="AC72" s="306">
        <v>9</v>
      </c>
      <c r="AD72" s="306">
        <v>0</v>
      </c>
      <c r="AE72" s="483">
        <v>13</v>
      </c>
      <c r="AF72" s="306">
        <v>0</v>
      </c>
      <c r="AG72" s="306">
        <v>0</v>
      </c>
      <c r="AH72" s="306">
        <v>0</v>
      </c>
      <c r="AI72" s="483">
        <v>0</v>
      </c>
      <c r="AJ72" s="306">
        <v>10</v>
      </c>
      <c r="AK72" s="306">
        <v>8</v>
      </c>
      <c r="AL72" s="306">
        <v>0</v>
      </c>
      <c r="AM72" s="483">
        <v>18</v>
      </c>
      <c r="AN72" s="306">
        <v>360</v>
      </c>
      <c r="AO72" s="306">
        <v>367</v>
      </c>
      <c r="AP72" s="306">
        <v>1</v>
      </c>
      <c r="AQ72" s="484">
        <v>728</v>
      </c>
    </row>
    <row r="73" spans="1:47" ht="18" customHeight="1" x14ac:dyDescent="0.6">
      <c r="A73" s="482" t="s">
        <v>153</v>
      </c>
      <c r="B73" s="376" t="s">
        <v>154</v>
      </c>
      <c r="C73" s="376" t="s">
        <v>54</v>
      </c>
      <c r="D73" s="306">
        <v>624</v>
      </c>
      <c r="E73" s="306">
        <v>621</v>
      </c>
      <c r="F73" s="306">
        <v>0</v>
      </c>
      <c r="G73" s="483">
        <v>1245</v>
      </c>
      <c r="H73" s="306">
        <v>38</v>
      </c>
      <c r="I73" s="306">
        <v>57</v>
      </c>
      <c r="J73" s="306">
        <v>0</v>
      </c>
      <c r="K73" s="483">
        <v>95</v>
      </c>
      <c r="L73" s="306">
        <v>79</v>
      </c>
      <c r="M73" s="306">
        <v>136</v>
      </c>
      <c r="N73" s="306">
        <v>0</v>
      </c>
      <c r="O73" s="483">
        <v>215</v>
      </c>
      <c r="P73" s="306">
        <v>1</v>
      </c>
      <c r="Q73" s="306">
        <v>2</v>
      </c>
      <c r="R73" s="306">
        <v>0</v>
      </c>
      <c r="S73" s="483">
        <v>3</v>
      </c>
      <c r="T73" s="306">
        <v>306</v>
      </c>
      <c r="U73" s="306">
        <v>442</v>
      </c>
      <c r="V73" s="306">
        <v>0</v>
      </c>
      <c r="W73" s="483">
        <v>748</v>
      </c>
      <c r="X73" s="306">
        <v>1</v>
      </c>
      <c r="Y73" s="306">
        <v>0</v>
      </c>
      <c r="Z73" s="306">
        <v>0</v>
      </c>
      <c r="AA73" s="483">
        <v>1</v>
      </c>
      <c r="AB73" s="306">
        <v>58</v>
      </c>
      <c r="AC73" s="306">
        <v>55</v>
      </c>
      <c r="AD73" s="306">
        <v>0</v>
      </c>
      <c r="AE73" s="483">
        <v>113</v>
      </c>
      <c r="AF73" s="306">
        <v>0</v>
      </c>
      <c r="AG73" s="306">
        <v>0</v>
      </c>
      <c r="AH73" s="306">
        <v>0</v>
      </c>
      <c r="AI73" s="483">
        <v>0</v>
      </c>
      <c r="AJ73" s="306">
        <v>28</v>
      </c>
      <c r="AK73" s="306">
        <v>30</v>
      </c>
      <c r="AL73" s="306">
        <v>1</v>
      </c>
      <c r="AM73" s="483">
        <v>59</v>
      </c>
      <c r="AN73" s="306">
        <v>1135</v>
      </c>
      <c r="AO73" s="306">
        <v>1343</v>
      </c>
      <c r="AP73" s="306">
        <v>1</v>
      </c>
      <c r="AQ73" s="484">
        <v>2479</v>
      </c>
    </row>
    <row r="74" spans="1:47" ht="18" customHeight="1" x14ac:dyDescent="0.6">
      <c r="A74" s="482" t="s">
        <v>155</v>
      </c>
      <c r="B74" s="376" t="s">
        <v>156</v>
      </c>
      <c r="C74" s="376" t="s">
        <v>51</v>
      </c>
      <c r="D74" s="306">
        <v>49</v>
      </c>
      <c r="E74" s="306">
        <v>32</v>
      </c>
      <c r="F74" s="306">
        <v>0</v>
      </c>
      <c r="G74" s="483">
        <v>81</v>
      </c>
      <c r="H74" s="306">
        <v>4</v>
      </c>
      <c r="I74" s="306">
        <v>8</v>
      </c>
      <c r="J74" s="306">
        <v>0</v>
      </c>
      <c r="K74" s="483">
        <v>12</v>
      </c>
      <c r="L74" s="306">
        <v>74</v>
      </c>
      <c r="M74" s="306">
        <v>148</v>
      </c>
      <c r="N74" s="306">
        <v>0</v>
      </c>
      <c r="O74" s="483">
        <v>222</v>
      </c>
      <c r="P74" s="306">
        <v>1</v>
      </c>
      <c r="Q74" s="306">
        <v>1</v>
      </c>
      <c r="R74" s="306">
        <v>0</v>
      </c>
      <c r="S74" s="483">
        <v>2</v>
      </c>
      <c r="T74" s="306">
        <v>15</v>
      </c>
      <c r="U74" s="306">
        <v>26</v>
      </c>
      <c r="V74" s="306">
        <v>0</v>
      </c>
      <c r="W74" s="483">
        <v>41</v>
      </c>
      <c r="X74" s="306">
        <v>0</v>
      </c>
      <c r="Y74" s="306">
        <v>0</v>
      </c>
      <c r="Z74" s="306">
        <v>0</v>
      </c>
      <c r="AA74" s="483">
        <v>0</v>
      </c>
      <c r="AB74" s="306">
        <v>11</v>
      </c>
      <c r="AC74" s="306">
        <v>0</v>
      </c>
      <c r="AD74" s="306">
        <v>0</v>
      </c>
      <c r="AE74" s="483">
        <v>11</v>
      </c>
      <c r="AF74" s="306">
        <v>0</v>
      </c>
      <c r="AG74" s="306">
        <v>0</v>
      </c>
      <c r="AH74" s="306">
        <v>0</v>
      </c>
      <c r="AI74" s="483">
        <v>0</v>
      </c>
      <c r="AJ74" s="306">
        <v>5</v>
      </c>
      <c r="AK74" s="306">
        <v>0</v>
      </c>
      <c r="AL74" s="306">
        <v>0</v>
      </c>
      <c r="AM74" s="483">
        <v>5</v>
      </c>
      <c r="AN74" s="306">
        <v>159</v>
      </c>
      <c r="AO74" s="306">
        <v>215</v>
      </c>
      <c r="AP74" s="306">
        <v>0</v>
      </c>
      <c r="AQ74" s="484">
        <v>374</v>
      </c>
    </row>
    <row r="75" spans="1:47" s="491" customFormat="1" ht="20.149999999999999" customHeight="1" x14ac:dyDescent="0.7">
      <c r="A75" s="485"/>
      <c r="B75" s="486" t="s">
        <v>287</v>
      </c>
      <c r="C75" s="486"/>
      <c r="D75" s="487">
        <v>22211</v>
      </c>
      <c r="E75" s="487">
        <v>25054</v>
      </c>
      <c r="F75" s="487">
        <v>167</v>
      </c>
      <c r="G75" s="488">
        <v>47432</v>
      </c>
      <c r="H75" s="487">
        <v>2238</v>
      </c>
      <c r="I75" s="487">
        <v>3723</v>
      </c>
      <c r="J75" s="487">
        <v>25</v>
      </c>
      <c r="K75" s="488">
        <v>5986</v>
      </c>
      <c r="L75" s="487">
        <v>4024</v>
      </c>
      <c r="M75" s="487">
        <v>5980</v>
      </c>
      <c r="N75" s="487">
        <v>54</v>
      </c>
      <c r="O75" s="488">
        <v>10058</v>
      </c>
      <c r="P75" s="487">
        <v>121</v>
      </c>
      <c r="Q75" s="487">
        <v>139</v>
      </c>
      <c r="R75" s="487">
        <v>3</v>
      </c>
      <c r="S75" s="488">
        <v>263</v>
      </c>
      <c r="T75" s="487">
        <v>13125</v>
      </c>
      <c r="U75" s="487">
        <v>18843</v>
      </c>
      <c r="V75" s="487">
        <v>85</v>
      </c>
      <c r="W75" s="488">
        <v>32053</v>
      </c>
      <c r="X75" s="487">
        <v>61</v>
      </c>
      <c r="Y75" s="487">
        <v>52</v>
      </c>
      <c r="Z75" s="487">
        <v>0</v>
      </c>
      <c r="AA75" s="488">
        <v>113</v>
      </c>
      <c r="AB75" s="487">
        <v>2102</v>
      </c>
      <c r="AC75" s="487">
        <v>2612</v>
      </c>
      <c r="AD75" s="487">
        <v>16</v>
      </c>
      <c r="AE75" s="488">
        <v>4730</v>
      </c>
      <c r="AF75" s="487">
        <v>2200</v>
      </c>
      <c r="AG75" s="487">
        <v>2996</v>
      </c>
      <c r="AH75" s="487">
        <v>14</v>
      </c>
      <c r="AI75" s="488">
        <v>5210</v>
      </c>
      <c r="AJ75" s="487">
        <v>1532</v>
      </c>
      <c r="AK75" s="487">
        <v>2094</v>
      </c>
      <c r="AL75" s="487">
        <v>85</v>
      </c>
      <c r="AM75" s="488">
        <v>3711</v>
      </c>
      <c r="AN75" s="487">
        <v>47614</v>
      </c>
      <c r="AO75" s="487">
        <v>61493</v>
      </c>
      <c r="AP75" s="487">
        <v>449</v>
      </c>
      <c r="AQ75" s="489">
        <v>109556</v>
      </c>
      <c r="AR75" s="490"/>
      <c r="AS75" s="490"/>
      <c r="AT75" s="490"/>
      <c r="AU75" s="490"/>
    </row>
    <row r="76" spans="1:47" s="491" customFormat="1" ht="28.5" customHeight="1" x14ac:dyDescent="0.7">
      <c r="A76" s="485"/>
      <c r="B76" s="90" t="s">
        <v>316</v>
      </c>
      <c r="C76" s="492"/>
      <c r="D76" s="493">
        <v>317.3</v>
      </c>
      <c r="E76" s="493">
        <v>357.91428999999999</v>
      </c>
      <c r="F76" s="493">
        <v>10.4375</v>
      </c>
      <c r="G76" s="494">
        <v>677.6</v>
      </c>
      <c r="H76" s="493">
        <v>31.971429000000001</v>
      </c>
      <c r="I76" s="493">
        <v>53.185713999999997</v>
      </c>
      <c r="J76" s="493">
        <v>6.25</v>
      </c>
      <c r="K76" s="494">
        <v>85.5</v>
      </c>
      <c r="L76" s="493">
        <v>57.485714000000002</v>
      </c>
      <c r="M76" s="493">
        <v>85.428571000000005</v>
      </c>
      <c r="N76" s="493">
        <v>4.9090908999999998</v>
      </c>
      <c r="O76" s="494">
        <v>143.69999999999999</v>
      </c>
      <c r="P76" s="493">
        <v>2.5208333000000001</v>
      </c>
      <c r="Q76" s="493">
        <v>2.6730768999999999</v>
      </c>
      <c r="R76" s="493">
        <v>3</v>
      </c>
      <c r="S76" s="494">
        <v>4.5</v>
      </c>
      <c r="T76" s="493">
        <v>187.5</v>
      </c>
      <c r="U76" s="493">
        <v>269.18570999999997</v>
      </c>
      <c r="V76" s="493">
        <v>6.5384615000000004</v>
      </c>
      <c r="W76" s="494">
        <v>457.9</v>
      </c>
      <c r="X76" s="493">
        <v>1.6052632</v>
      </c>
      <c r="Y76" s="493">
        <v>1.5757576</v>
      </c>
      <c r="Z76" s="493">
        <v>0</v>
      </c>
      <c r="AA76" s="494">
        <v>2.2999999999999998</v>
      </c>
      <c r="AB76" s="493">
        <v>32.84375</v>
      </c>
      <c r="AC76" s="493">
        <v>41.460317000000003</v>
      </c>
      <c r="AD76" s="493">
        <v>4</v>
      </c>
      <c r="AE76" s="494">
        <v>73.900000000000006</v>
      </c>
      <c r="AF76" s="493">
        <v>45.833333000000003</v>
      </c>
      <c r="AG76" s="493">
        <v>62.416666999999997</v>
      </c>
      <c r="AH76" s="493">
        <v>3.5</v>
      </c>
      <c r="AI76" s="494">
        <v>108.5</v>
      </c>
      <c r="AJ76" s="493">
        <v>22.529412000000001</v>
      </c>
      <c r="AK76" s="493">
        <v>31.727273</v>
      </c>
      <c r="AL76" s="493">
        <v>2.9310345</v>
      </c>
      <c r="AM76" s="494">
        <v>54.6</v>
      </c>
      <c r="AN76" s="493">
        <v>680.2</v>
      </c>
      <c r="AO76" s="493">
        <v>878.47142856999994</v>
      </c>
      <c r="AP76" s="493">
        <v>10.441860465</v>
      </c>
      <c r="AQ76" s="495">
        <v>1565.0857000000001</v>
      </c>
      <c r="AR76" s="490"/>
      <c r="AS76" s="490"/>
      <c r="AT76" s="490"/>
      <c r="AU76" s="490"/>
    </row>
    <row r="77" spans="1:47" s="503" customFormat="1" ht="20.149999999999999" customHeight="1" thickBot="1" x14ac:dyDescent="0.8">
      <c r="A77" s="496"/>
      <c r="B77" s="497" t="s">
        <v>317</v>
      </c>
      <c r="C77" s="498"/>
      <c r="D77" s="499"/>
      <c r="E77" s="500"/>
      <c r="F77" s="501"/>
      <c r="G77" s="501">
        <f>G75/$AQ$75*100</f>
        <v>43.294753368140491</v>
      </c>
      <c r="H77" s="499"/>
      <c r="I77" s="501"/>
      <c r="J77" s="501"/>
      <c r="K77" s="501">
        <f>K75/$AQ$75*100</f>
        <v>5.4638723575157906</v>
      </c>
      <c r="L77" s="499"/>
      <c r="M77" s="501"/>
      <c r="N77" s="501"/>
      <c r="O77" s="501">
        <f>O75/$AQ$75*100</f>
        <v>9.1806929789331484</v>
      </c>
      <c r="P77" s="499"/>
      <c r="Q77" s="501"/>
      <c r="R77" s="501"/>
      <c r="S77" s="501">
        <f>S75/$AQ$75*100</f>
        <v>0.24005987805323306</v>
      </c>
      <c r="T77" s="499"/>
      <c r="U77" s="501"/>
      <c r="V77" s="501"/>
      <c r="W77" s="501">
        <f>W75/$AQ$75*100</f>
        <v>29.257183540837563</v>
      </c>
      <c r="X77" s="499"/>
      <c r="Y77" s="501"/>
      <c r="Z77" s="501"/>
      <c r="AA77" s="501">
        <f>AA75/$AQ$75*100</f>
        <v>0.10314359779473511</v>
      </c>
      <c r="AB77" s="499"/>
      <c r="AC77" s="501"/>
      <c r="AD77" s="501"/>
      <c r="AE77" s="501">
        <f>AE75/$AQ$75*100</f>
        <v>4.3174267041513019</v>
      </c>
      <c r="AF77" s="499"/>
      <c r="AG77" s="501"/>
      <c r="AH77" s="501"/>
      <c r="AI77" s="501">
        <f>AI75/$AQ$75*100</f>
        <v>4.7555588009784957</v>
      </c>
      <c r="AJ77" s="501"/>
      <c r="AK77" s="501"/>
      <c r="AL77" s="501"/>
      <c r="AM77" s="501">
        <f>AM75/$AQ$75*100</f>
        <v>3.3873087735952394</v>
      </c>
      <c r="AN77" s="501">
        <f>AN75/$AQ$75*100</f>
        <v>43.460878454854139</v>
      </c>
      <c r="AO77" s="501">
        <f>AO75/$AQ$75*100</f>
        <v>56.12928547957209</v>
      </c>
      <c r="AP77" s="501">
        <f>AP75/$AQ$75*100</f>
        <v>0.4098360655737705</v>
      </c>
      <c r="AQ77" s="502"/>
    </row>
    <row r="78" spans="1:47" ht="30.75" customHeight="1" x14ac:dyDescent="0.6">
      <c r="A78" s="670" t="s">
        <v>318</v>
      </c>
      <c r="B78" s="670"/>
      <c r="C78" s="670"/>
      <c r="G78" s="615"/>
      <c r="K78" s="615"/>
      <c r="O78" s="615"/>
      <c r="S78" s="615"/>
      <c r="W78" s="615"/>
      <c r="AA78" s="615"/>
      <c r="AE78" s="615"/>
      <c r="AI78" s="615"/>
      <c r="AM78" s="615"/>
      <c r="AN78" s="615"/>
      <c r="AO78" s="615"/>
      <c r="AP78" s="615"/>
    </row>
    <row r="79" spans="1:47" x14ac:dyDescent="0.6">
      <c r="A79" s="667" t="s">
        <v>319</v>
      </c>
      <c r="B79" s="667"/>
      <c r="C79" s="667"/>
    </row>
    <row r="80" spans="1:47" x14ac:dyDescent="0.6">
      <c r="A80" s="667"/>
      <c r="B80" s="667"/>
      <c r="C80" s="667"/>
      <c r="D80" s="105"/>
      <c r="E80" s="105"/>
    </row>
    <row r="81" spans="1:43" x14ac:dyDescent="0.6">
      <c r="A81" s="44"/>
      <c r="B81" s="44"/>
      <c r="C81" s="44"/>
      <c r="G81" s="105"/>
    </row>
    <row r="82" spans="1:43" x14ac:dyDescent="0.6">
      <c r="A82" s="667" t="s">
        <v>513</v>
      </c>
      <c r="B82" s="667"/>
      <c r="C82" s="667"/>
    </row>
    <row r="83" spans="1:43" x14ac:dyDescent="0.6">
      <c r="A83" s="667"/>
      <c r="B83" s="667"/>
      <c r="C83" s="667"/>
      <c r="D83" s="504"/>
      <c r="E83" s="504"/>
      <c r="F83" s="504"/>
      <c r="G83" s="504"/>
      <c r="H83" s="504"/>
      <c r="I83" s="504"/>
      <c r="J83" s="504"/>
      <c r="K83" s="504"/>
      <c r="L83" s="504"/>
      <c r="M83" s="504"/>
      <c r="N83" s="504"/>
      <c r="O83" s="504"/>
      <c r="P83" s="504"/>
      <c r="Q83" s="504"/>
      <c r="R83" s="504"/>
      <c r="S83" s="504"/>
      <c r="T83" s="504"/>
      <c r="U83" s="504"/>
      <c r="V83" s="504"/>
      <c r="W83" s="504"/>
      <c r="X83" s="504"/>
      <c r="Y83" s="504"/>
      <c r="Z83" s="504"/>
      <c r="AA83" s="504"/>
      <c r="AB83" s="504"/>
      <c r="AC83" s="504"/>
      <c r="AD83" s="504"/>
      <c r="AE83" s="504"/>
      <c r="AF83" s="504"/>
      <c r="AG83" s="504"/>
      <c r="AH83" s="504"/>
      <c r="AI83" s="504"/>
      <c r="AJ83" s="504"/>
      <c r="AK83" s="504"/>
      <c r="AL83" s="504"/>
      <c r="AM83" s="504"/>
      <c r="AN83" s="504"/>
      <c r="AO83" s="504"/>
      <c r="AP83" s="504"/>
      <c r="AQ83" s="504"/>
    </row>
    <row r="84" spans="1:43" x14ac:dyDescent="0.6">
      <c r="A84" s="44" t="s">
        <v>470</v>
      </c>
      <c r="B84" s="44"/>
      <c r="C84" s="44"/>
    </row>
    <row r="85" spans="1:43" x14ac:dyDescent="0.6">
      <c r="D85" s="559"/>
      <c r="E85" s="559"/>
      <c r="F85" s="559"/>
      <c r="G85" s="559"/>
    </row>
    <row r="86" spans="1:43" x14ac:dyDescent="0.6">
      <c r="D86" s="562"/>
      <c r="E86" s="563"/>
      <c r="F86" s="563"/>
      <c r="G86" s="563"/>
    </row>
    <row r="87" spans="1:43" x14ac:dyDescent="0.6">
      <c r="D87" s="562"/>
      <c r="E87" s="563"/>
      <c r="F87" s="563"/>
      <c r="G87" s="563"/>
    </row>
    <row r="88" spans="1:43" x14ac:dyDescent="0.6">
      <c r="D88" s="562"/>
      <c r="E88" s="563"/>
      <c r="F88" s="563"/>
      <c r="G88" s="563"/>
    </row>
    <row r="89" spans="1:43" x14ac:dyDescent="0.6">
      <c r="D89" s="562"/>
      <c r="E89" s="563"/>
      <c r="F89" s="563"/>
      <c r="G89" s="563"/>
    </row>
    <row r="90" spans="1:43" x14ac:dyDescent="0.6">
      <c r="D90" s="562"/>
      <c r="E90" s="563"/>
      <c r="F90" s="563"/>
      <c r="G90" s="563"/>
    </row>
    <row r="91" spans="1:43" x14ac:dyDescent="0.6">
      <c r="D91" s="562"/>
      <c r="E91" s="563"/>
      <c r="F91" s="563"/>
      <c r="G91" s="563"/>
    </row>
    <row r="92" spans="1:43" x14ac:dyDescent="0.6">
      <c r="D92" s="562"/>
      <c r="E92" s="563"/>
      <c r="F92" s="563"/>
      <c r="G92" s="563"/>
    </row>
    <row r="93" spans="1:43" x14ac:dyDescent="0.6">
      <c r="D93" s="562"/>
      <c r="E93" s="563"/>
      <c r="F93" s="563"/>
      <c r="G93" s="563"/>
    </row>
    <row r="94" spans="1:43" x14ac:dyDescent="0.6">
      <c r="D94" s="562"/>
      <c r="E94" s="563"/>
      <c r="F94" s="563"/>
      <c r="G94" s="563"/>
    </row>
    <row r="95" spans="1:43" x14ac:dyDescent="0.6">
      <c r="D95" s="562"/>
      <c r="E95" s="563"/>
      <c r="F95" s="563"/>
      <c r="G95" s="563"/>
    </row>
  </sheetData>
  <autoFilter ref="A4:AQ4" xr:uid="{EBA68756-C899-4B56-97C1-5E612D84257C}"/>
  <mergeCells count="16">
    <mergeCell ref="A78:C78"/>
    <mergeCell ref="A79:C80"/>
    <mergeCell ref="A82:C83"/>
    <mergeCell ref="A1:C1"/>
    <mergeCell ref="T3:W3"/>
    <mergeCell ref="A2:B2"/>
    <mergeCell ref="A3:B3"/>
    <mergeCell ref="D3:G3"/>
    <mergeCell ref="H3:K3"/>
    <mergeCell ref="L3:O3"/>
    <mergeCell ref="P3:S3"/>
    <mergeCell ref="X3:AA3"/>
    <mergeCell ref="AB3:AE3"/>
    <mergeCell ref="AF3:AI3"/>
    <mergeCell ref="AJ3:AM3"/>
    <mergeCell ref="AN3:AQ3"/>
  </mergeCells>
  <conditionalFormatting sqref="H5:I74 A5:F74 K5:M74 O5:Q74 S5:U74 W5:Y74 AA5:AC74 AE5:AG74 AI5:AK74 AM5:AQ74">
    <cfRule type="expression" dxfId="23" priority="10">
      <formula>MOD(ROW(),2)=0</formula>
    </cfRule>
  </conditionalFormatting>
  <conditionalFormatting sqref="G5:G74">
    <cfRule type="expression" dxfId="22" priority="9">
      <formula>MOD(ROW(),2)=0</formula>
    </cfRule>
  </conditionalFormatting>
  <conditionalFormatting sqref="J5:J74">
    <cfRule type="expression" dxfId="21" priority="8">
      <formula>MOD(ROW(),2)=0</formula>
    </cfRule>
  </conditionalFormatting>
  <conditionalFormatting sqref="N5:N74">
    <cfRule type="expression" dxfId="20" priority="7">
      <formula>MOD(ROW(),2)=0</formula>
    </cfRule>
  </conditionalFormatting>
  <conditionalFormatting sqref="R5:R74">
    <cfRule type="expression" dxfId="19" priority="6">
      <formula>MOD(ROW(),2)=0</formula>
    </cfRule>
  </conditionalFormatting>
  <conditionalFormatting sqref="V5:V74">
    <cfRule type="expression" dxfId="18" priority="5">
      <formula>MOD(ROW(),2)=0</formula>
    </cfRule>
  </conditionalFormatting>
  <conditionalFormatting sqref="Z5:Z74">
    <cfRule type="expression" dxfId="17" priority="4">
      <formula>MOD(ROW(),2)=0</formula>
    </cfRule>
  </conditionalFormatting>
  <conditionalFormatting sqref="AD5:AD74">
    <cfRule type="expression" dxfId="16" priority="3">
      <formula>MOD(ROW(),2)=0</formula>
    </cfRule>
  </conditionalFormatting>
  <conditionalFormatting sqref="AH5:AH74">
    <cfRule type="expression" dxfId="15" priority="2">
      <formula>MOD(ROW(),2)=0</formula>
    </cfRule>
  </conditionalFormatting>
  <conditionalFormatting sqref="AL5:AL74">
    <cfRule type="expression" dxfId="14" priority="1">
      <formula>MOD(ROW(),2)=0</formula>
    </cfRule>
  </conditionalFormatting>
  <hyperlinks>
    <hyperlink ref="A2:B2" location="TOC!A1" display="Return to Table of Contents" xr:uid="{BAE3C4E1-893B-4B9E-90E7-B7E763A8F133}"/>
  </hyperlinks>
  <pageMargins left="0.25" right="0.25" top="0.75" bottom="0.75" header="0.3" footer="0.3"/>
  <pageSetup scale="60" fitToWidth="0" orientation="portrait" horizontalDpi="1200" verticalDpi="1200" r:id="rId1"/>
  <headerFooter>
    <oddHeader>&amp;L2023-24 &amp;"Arial,Italic"Survey of Dental Education
&amp;"Arial,Regular"Report 2 - Tuition, Admission, and Attrition</oddHeader>
  </headerFooter>
  <colBreaks count="4" manualBreakCount="4">
    <brk id="11" max="83" man="1"/>
    <brk id="19" max="83" man="1"/>
    <brk id="27" max="1048575" man="1"/>
    <brk id="35" max="83"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70C0"/>
  </sheetPr>
  <dimension ref="A1:M78"/>
  <sheetViews>
    <sheetView zoomScaleNormal="100" workbookViewId="0">
      <pane xSplit="3" ySplit="3" topLeftCell="D4" activePane="bottomRight" state="frozen"/>
      <selection activeCell="A2" sqref="A2:C2"/>
      <selection pane="topRight" activeCell="A2" sqref="A2:C2"/>
      <selection pane="bottomLeft" activeCell="A2" sqref="A2:C2"/>
      <selection pane="bottomRight"/>
    </sheetView>
  </sheetViews>
  <sheetFormatPr defaultColWidth="9.08984375" defaultRowHeight="14.25" x14ac:dyDescent="0.65"/>
  <cols>
    <col min="1" max="1" width="12.08984375" style="4" customWidth="1"/>
    <col min="2" max="2" width="51.08984375" style="6" customWidth="1"/>
    <col min="3" max="3" width="20.86328125" style="6" customWidth="1"/>
    <col min="4" max="11" width="12.6796875" style="4" customWidth="1"/>
    <col min="12" max="16384" width="9.08984375" style="4"/>
  </cols>
  <sheetData>
    <row r="1" spans="1:11" ht="16.95" customHeight="1" x14ac:dyDescent="0.7">
      <c r="A1" s="255" t="s">
        <v>455</v>
      </c>
      <c r="B1" s="255"/>
      <c r="C1" s="255"/>
    </row>
    <row r="2" spans="1:11" ht="22.5" customHeight="1" x14ac:dyDescent="0.65">
      <c r="A2" s="650" t="s">
        <v>8</v>
      </c>
      <c r="B2" s="650"/>
      <c r="C2" s="357"/>
    </row>
    <row r="3" spans="1:11" ht="50.25" customHeight="1" x14ac:dyDescent="0.7">
      <c r="A3" s="7" t="s">
        <v>44</v>
      </c>
      <c r="B3" s="7" t="s">
        <v>45</v>
      </c>
      <c r="C3" s="360" t="s">
        <v>46</v>
      </c>
      <c r="D3" s="110" t="s">
        <v>320</v>
      </c>
      <c r="E3" s="110" t="s">
        <v>321</v>
      </c>
      <c r="F3" s="110" t="s">
        <v>322</v>
      </c>
      <c r="G3" s="110" t="s">
        <v>323</v>
      </c>
      <c r="H3" s="110" t="s">
        <v>324</v>
      </c>
      <c r="I3" s="110" t="s">
        <v>325</v>
      </c>
      <c r="J3" s="110" t="s">
        <v>326</v>
      </c>
      <c r="K3" s="110" t="s">
        <v>327</v>
      </c>
    </row>
    <row r="4" spans="1:11" s="47" customFormat="1" ht="20.149999999999999" customHeight="1" x14ac:dyDescent="0.6">
      <c r="A4" s="274" t="s">
        <v>49</v>
      </c>
      <c r="B4" s="285" t="s">
        <v>50</v>
      </c>
      <c r="C4" s="370" t="s">
        <v>51</v>
      </c>
      <c r="D4" s="316" t="s">
        <v>328</v>
      </c>
      <c r="E4" s="316" t="s">
        <v>328</v>
      </c>
      <c r="F4" s="316" t="s">
        <v>328</v>
      </c>
      <c r="G4" s="316" t="s">
        <v>329</v>
      </c>
      <c r="H4" s="316" t="s">
        <v>329</v>
      </c>
      <c r="I4" s="316" t="s">
        <v>328</v>
      </c>
      <c r="J4" s="316" t="s">
        <v>328</v>
      </c>
      <c r="K4" s="316" t="s">
        <v>328</v>
      </c>
    </row>
    <row r="5" spans="1:11" s="47" customFormat="1" ht="20.149999999999999" customHeight="1" x14ac:dyDescent="0.6">
      <c r="A5" s="274" t="s">
        <v>52</v>
      </c>
      <c r="B5" s="285" t="s">
        <v>53</v>
      </c>
      <c r="C5" s="370" t="s">
        <v>54</v>
      </c>
      <c r="D5" s="316" t="s">
        <v>328</v>
      </c>
      <c r="E5" s="316" t="s">
        <v>328</v>
      </c>
      <c r="F5" s="316" t="s">
        <v>328</v>
      </c>
      <c r="G5" s="316" t="s">
        <v>329</v>
      </c>
      <c r="H5" s="316" t="s">
        <v>329</v>
      </c>
      <c r="I5" s="316" t="s">
        <v>329</v>
      </c>
      <c r="J5" s="316" t="s">
        <v>329</v>
      </c>
      <c r="K5" s="316" t="s">
        <v>329</v>
      </c>
    </row>
    <row r="6" spans="1:11" s="47" customFormat="1" ht="20.149999999999999" customHeight="1" x14ac:dyDescent="0.6">
      <c r="A6" s="274" t="s">
        <v>52</v>
      </c>
      <c r="B6" s="285" t="s">
        <v>55</v>
      </c>
      <c r="C6" s="370" t="s">
        <v>54</v>
      </c>
      <c r="D6" s="316" t="s">
        <v>328</v>
      </c>
      <c r="E6" s="316" t="s">
        <v>328</v>
      </c>
      <c r="F6" s="316" t="s">
        <v>328</v>
      </c>
      <c r="G6" s="316" t="s">
        <v>330</v>
      </c>
      <c r="H6" s="316" t="s">
        <v>328</v>
      </c>
      <c r="I6" s="316" t="s">
        <v>329</v>
      </c>
      <c r="J6" s="316" t="s">
        <v>329</v>
      </c>
      <c r="K6" s="316" t="s">
        <v>329</v>
      </c>
    </row>
    <row r="7" spans="1:11" s="47" customFormat="1" ht="20.149999999999999" customHeight="1" x14ac:dyDescent="0.6">
      <c r="A7" s="482" t="s">
        <v>56</v>
      </c>
      <c r="B7" s="376" t="s">
        <v>250</v>
      </c>
      <c r="C7" s="370" t="s">
        <v>58</v>
      </c>
      <c r="D7" s="316" t="s">
        <v>328</v>
      </c>
      <c r="E7" s="316" t="s">
        <v>328</v>
      </c>
      <c r="F7" s="316" t="s">
        <v>329</v>
      </c>
      <c r="G7" s="316" t="s">
        <v>329</v>
      </c>
      <c r="H7" s="316" t="s">
        <v>329</v>
      </c>
      <c r="I7" s="316" t="s">
        <v>329</v>
      </c>
      <c r="J7" s="316" t="s">
        <v>329</v>
      </c>
      <c r="K7" s="316" t="s">
        <v>329</v>
      </c>
    </row>
    <row r="8" spans="1:11" s="47" customFormat="1" ht="20.149999999999999" customHeight="1" x14ac:dyDescent="0.6">
      <c r="A8" s="274" t="s">
        <v>56</v>
      </c>
      <c r="B8" s="285" t="s">
        <v>217</v>
      </c>
      <c r="C8" s="370" t="s">
        <v>54</v>
      </c>
      <c r="D8" s="316" t="s">
        <v>328</v>
      </c>
      <c r="E8" s="316" t="s">
        <v>328</v>
      </c>
      <c r="F8" s="316" t="s">
        <v>328</v>
      </c>
      <c r="G8" s="316" t="s">
        <v>328</v>
      </c>
      <c r="H8" s="316" t="s">
        <v>328</v>
      </c>
      <c r="I8" s="316" t="s">
        <v>328</v>
      </c>
      <c r="J8" s="316" t="s">
        <v>328</v>
      </c>
      <c r="K8" s="316" t="s">
        <v>328</v>
      </c>
    </row>
    <row r="9" spans="1:11" s="47" customFormat="1" ht="20.149999999999999" customHeight="1" x14ac:dyDescent="0.6">
      <c r="A9" s="274" t="s">
        <v>56</v>
      </c>
      <c r="B9" s="285" t="s">
        <v>60</v>
      </c>
      <c r="C9" s="370" t="s">
        <v>51</v>
      </c>
      <c r="D9" s="316" t="s">
        <v>329</v>
      </c>
      <c r="E9" s="316" t="s">
        <v>332</v>
      </c>
      <c r="F9" s="316" t="s">
        <v>329</v>
      </c>
      <c r="G9" s="316" t="s">
        <v>329</v>
      </c>
      <c r="H9" s="316" t="s">
        <v>329</v>
      </c>
      <c r="I9" s="316" t="s">
        <v>329</v>
      </c>
      <c r="J9" s="316" t="s">
        <v>329</v>
      </c>
      <c r="K9" s="316" t="s">
        <v>329</v>
      </c>
    </row>
    <row r="10" spans="1:11" s="47" customFormat="1" ht="20.149999999999999" customHeight="1" x14ac:dyDescent="0.6">
      <c r="A10" s="274" t="s">
        <v>56</v>
      </c>
      <c r="B10" s="285" t="s">
        <v>61</v>
      </c>
      <c r="C10" s="370" t="s">
        <v>51</v>
      </c>
      <c r="D10" s="316" t="s">
        <v>328</v>
      </c>
      <c r="E10" s="316" t="s">
        <v>328</v>
      </c>
      <c r="F10" s="316" t="s">
        <v>328</v>
      </c>
      <c r="G10" s="316" t="s">
        <v>329</v>
      </c>
      <c r="H10" s="316" t="s">
        <v>328</v>
      </c>
      <c r="I10" s="316" t="s">
        <v>328</v>
      </c>
      <c r="J10" s="316" t="s">
        <v>328</v>
      </c>
      <c r="K10" s="316" t="s">
        <v>328</v>
      </c>
    </row>
    <row r="11" spans="1:11" s="47" customFormat="1" ht="20.149999999999999" customHeight="1" x14ac:dyDescent="0.6">
      <c r="A11" s="274" t="s">
        <v>56</v>
      </c>
      <c r="B11" s="285" t="s">
        <v>62</v>
      </c>
      <c r="C11" s="370" t="s">
        <v>54</v>
      </c>
      <c r="D11" s="316" t="s">
        <v>328</v>
      </c>
      <c r="E11" s="316" t="s">
        <v>328</v>
      </c>
      <c r="F11" s="316" t="s">
        <v>328</v>
      </c>
      <c r="G11" s="316" t="s">
        <v>328</v>
      </c>
      <c r="H11" s="316" t="s">
        <v>328</v>
      </c>
      <c r="I11" s="316" t="s">
        <v>328</v>
      </c>
      <c r="J11" s="316" t="s">
        <v>328</v>
      </c>
      <c r="K11" s="316" t="s">
        <v>328</v>
      </c>
    </row>
    <row r="12" spans="1:11" s="47" customFormat="1" ht="20.149999999999999" customHeight="1" x14ac:dyDescent="0.6">
      <c r="A12" s="274" t="s">
        <v>56</v>
      </c>
      <c r="B12" s="285" t="s">
        <v>63</v>
      </c>
      <c r="C12" s="370" t="s">
        <v>54</v>
      </c>
      <c r="D12" s="316" t="s">
        <v>328</v>
      </c>
      <c r="E12" s="316" t="s">
        <v>328</v>
      </c>
      <c r="F12" s="316" t="s">
        <v>328</v>
      </c>
      <c r="G12" s="316" t="s">
        <v>332</v>
      </c>
      <c r="H12" s="316" t="s">
        <v>328</v>
      </c>
      <c r="I12" s="316" t="s">
        <v>328</v>
      </c>
      <c r="J12" s="316" t="s">
        <v>330</v>
      </c>
      <c r="K12" s="316" t="s">
        <v>328</v>
      </c>
    </row>
    <row r="13" spans="1:11" s="47" customFormat="1" ht="20.149999999999999" customHeight="1" x14ac:dyDescent="0.6">
      <c r="A13" s="274" t="s">
        <v>56</v>
      </c>
      <c r="B13" s="285" t="s">
        <v>64</v>
      </c>
      <c r="C13" s="370" t="s">
        <v>54</v>
      </c>
      <c r="D13" s="316" t="s">
        <v>328</v>
      </c>
      <c r="E13" s="316" t="s">
        <v>329</v>
      </c>
      <c r="F13" s="316" t="s">
        <v>329</v>
      </c>
      <c r="G13" s="316" t="s">
        <v>329</v>
      </c>
      <c r="H13" s="316" t="s">
        <v>328</v>
      </c>
      <c r="I13" s="316" t="s">
        <v>329</v>
      </c>
      <c r="J13" s="316" t="s">
        <v>329</v>
      </c>
      <c r="K13" s="316" t="s">
        <v>329</v>
      </c>
    </row>
    <row r="14" spans="1:11" s="47" customFormat="1" ht="20.149999999999999" customHeight="1" x14ac:dyDescent="0.6">
      <c r="A14" s="274" t="s">
        <v>65</v>
      </c>
      <c r="B14" s="285" t="s">
        <v>66</v>
      </c>
      <c r="C14" s="370" t="s">
        <v>51</v>
      </c>
      <c r="D14" s="316" t="s">
        <v>328</v>
      </c>
      <c r="E14" s="316" t="s">
        <v>329</v>
      </c>
      <c r="F14" s="316" t="s">
        <v>329</v>
      </c>
      <c r="G14" s="316" t="s">
        <v>329</v>
      </c>
      <c r="H14" s="316" t="s">
        <v>329</v>
      </c>
      <c r="I14" s="316" t="s">
        <v>329</v>
      </c>
      <c r="J14" s="316" t="s">
        <v>329</v>
      </c>
      <c r="K14" s="316" t="s">
        <v>329</v>
      </c>
    </row>
    <row r="15" spans="1:11" s="47" customFormat="1" ht="20.149999999999999" customHeight="1" x14ac:dyDescent="0.6">
      <c r="A15" s="274" t="s">
        <v>67</v>
      </c>
      <c r="B15" s="285" t="s">
        <v>68</v>
      </c>
      <c r="C15" s="370" t="s">
        <v>51</v>
      </c>
      <c r="D15" s="316" t="s">
        <v>328</v>
      </c>
      <c r="E15" s="316" t="s">
        <v>328</v>
      </c>
      <c r="F15" s="316" t="s">
        <v>328</v>
      </c>
      <c r="G15" s="316" t="s">
        <v>328</v>
      </c>
      <c r="H15" s="316" t="s">
        <v>328</v>
      </c>
      <c r="I15" s="316" t="s">
        <v>328</v>
      </c>
      <c r="J15" s="316" t="s">
        <v>328</v>
      </c>
      <c r="K15" s="316" t="s">
        <v>328</v>
      </c>
    </row>
    <row r="16" spans="1:11" s="47" customFormat="1" ht="20.149999999999999" customHeight="1" x14ac:dyDescent="0.6">
      <c r="A16" s="274" t="s">
        <v>69</v>
      </c>
      <c r="B16" s="285" t="s">
        <v>70</v>
      </c>
      <c r="C16" s="370" t="s">
        <v>54</v>
      </c>
      <c r="D16" s="316" t="s">
        <v>329</v>
      </c>
      <c r="E16" s="316" t="s">
        <v>328</v>
      </c>
      <c r="F16" s="316" t="s">
        <v>328</v>
      </c>
      <c r="G16" s="316" t="s">
        <v>329</v>
      </c>
      <c r="H16" s="316" t="s">
        <v>328</v>
      </c>
      <c r="I16" s="316" t="s">
        <v>328</v>
      </c>
      <c r="J16" s="316" t="s">
        <v>328</v>
      </c>
      <c r="K16" s="316" t="s">
        <v>328</v>
      </c>
    </row>
    <row r="17" spans="1:11" s="47" customFormat="1" ht="20.149999999999999" customHeight="1" x14ac:dyDescent="0.6">
      <c r="A17" s="274" t="s">
        <v>71</v>
      </c>
      <c r="B17" s="285" t="s">
        <v>72</v>
      </c>
      <c r="C17" s="370" t="s">
        <v>51</v>
      </c>
      <c r="D17" s="316" t="s">
        <v>328</v>
      </c>
      <c r="E17" s="316" t="s">
        <v>328</v>
      </c>
      <c r="F17" s="316" t="s">
        <v>328</v>
      </c>
      <c r="G17" s="316" t="s">
        <v>329</v>
      </c>
      <c r="H17" s="316" t="s">
        <v>328</v>
      </c>
      <c r="I17" s="316" t="s">
        <v>329</v>
      </c>
      <c r="J17" s="316" t="s">
        <v>329</v>
      </c>
      <c r="K17" s="316" t="s">
        <v>329</v>
      </c>
    </row>
    <row r="18" spans="1:11" s="47" customFormat="1" ht="20.149999999999999" customHeight="1" x14ac:dyDescent="0.6">
      <c r="A18" s="274" t="s">
        <v>71</v>
      </c>
      <c r="B18" s="285" t="s">
        <v>73</v>
      </c>
      <c r="C18" s="370" t="s">
        <v>54</v>
      </c>
      <c r="D18" s="316" t="s">
        <v>328</v>
      </c>
      <c r="E18" s="316" t="s">
        <v>330</v>
      </c>
      <c r="F18" s="316" t="s">
        <v>328</v>
      </c>
      <c r="G18" s="316" t="s">
        <v>330</v>
      </c>
      <c r="H18" s="316" t="s">
        <v>328</v>
      </c>
      <c r="I18" s="316" t="s">
        <v>328</v>
      </c>
      <c r="J18" s="316" t="s">
        <v>328</v>
      </c>
      <c r="K18" s="316" t="s">
        <v>328</v>
      </c>
    </row>
    <row r="19" spans="1:11" s="47" customFormat="1" ht="20.149999999999999" customHeight="1" x14ac:dyDescent="0.6">
      <c r="A19" s="274" t="s">
        <v>71</v>
      </c>
      <c r="B19" s="285" t="s">
        <v>74</v>
      </c>
      <c r="C19" s="370" t="s">
        <v>54</v>
      </c>
      <c r="D19" s="316" t="s">
        <v>328</v>
      </c>
      <c r="E19" s="316" t="s">
        <v>329</v>
      </c>
      <c r="F19" s="316" t="s">
        <v>328</v>
      </c>
      <c r="G19" s="316" t="s">
        <v>329</v>
      </c>
      <c r="H19" s="316" t="s">
        <v>329</v>
      </c>
      <c r="I19" s="316" t="s">
        <v>328</v>
      </c>
      <c r="J19" s="316" t="s">
        <v>328</v>
      </c>
      <c r="K19" s="316" t="s">
        <v>328</v>
      </c>
    </row>
    <row r="20" spans="1:11" s="47" customFormat="1" ht="20.149999999999999" customHeight="1" x14ac:dyDescent="0.6">
      <c r="A20" s="274" t="s">
        <v>75</v>
      </c>
      <c r="B20" s="285" t="s">
        <v>76</v>
      </c>
      <c r="C20" s="370" t="s">
        <v>51</v>
      </c>
      <c r="D20" s="316" t="s">
        <v>328</v>
      </c>
      <c r="E20" s="316" t="s">
        <v>328</v>
      </c>
      <c r="F20" s="316" t="s">
        <v>328</v>
      </c>
      <c r="G20" s="316" t="s">
        <v>329</v>
      </c>
      <c r="H20" s="316" t="s">
        <v>329</v>
      </c>
      <c r="I20" s="316" t="s">
        <v>329</v>
      </c>
      <c r="J20" s="316" t="s">
        <v>329</v>
      </c>
      <c r="K20" s="316" t="s">
        <v>329</v>
      </c>
    </row>
    <row r="21" spans="1:11" s="47" customFormat="1" ht="20.149999999999999" customHeight="1" x14ac:dyDescent="0.6">
      <c r="A21" s="274" t="s">
        <v>77</v>
      </c>
      <c r="B21" s="285" t="s">
        <v>78</v>
      </c>
      <c r="C21" s="370" t="s">
        <v>51</v>
      </c>
      <c r="D21" s="316" t="s">
        <v>328</v>
      </c>
      <c r="E21" s="316" t="s">
        <v>328</v>
      </c>
      <c r="F21" s="316" t="s">
        <v>328</v>
      </c>
      <c r="G21" s="316" t="s">
        <v>329</v>
      </c>
      <c r="H21" s="316" t="s">
        <v>329</v>
      </c>
      <c r="I21" s="316" t="s">
        <v>328</v>
      </c>
      <c r="J21" s="316" t="s">
        <v>328</v>
      </c>
      <c r="K21" s="316" t="s">
        <v>328</v>
      </c>
    </row>
    <row r="22" spans="1:11" s="47" customFormat="1" ht="20.149999999999999" customHeight="1" x14ac:dyDescent="0.6">
      <c r="A22" s="274" t="s">
        <v>77</v>
      </c>
      <c r="B22" s="285" t="s">
        <v>79</v>
      </c>
      <c r="C22" s="370" t="s">
        <v>51</v>
      </c>
      <c r="D22" s="316" t="s">
        <v>328</v>
      </c>
      <c r="E22" s="316" t="s">
        <v>329</v>
      </c>
      <c r="F22" s="316" t="s">
        <v>328</v>
      </c>
      <c r="G22" s="316" t="s">
        <v>329</v>
      </c>
      <c r="H22" s="316" t="s">
        <v>328</v>
      </c>
      <c r="I22" s="316" t="s">
        <v>328</v>
      </c>
      <c r="J22" s="316" t="s">
        <v>329</v>
      </c>
      <c r="K22" s="316" t="s">
        <v>329</v>
      </c>
    </row>
    <row r="23" spans="1:11" s="47" customFormat="1" ht="20.149999999999999" customHeight="1" x14ac:dyDescent="0.6">
      <c r="A23" s="274" t="s">
        <v>77</v>
      </c>
      <c r="B23" s="285" t="s">
        <v>80</v>
      </c>
      <c r="C23" s="370" t="s">
        <v>54</v>
      </c>
      <c r="D23" s="316" t="s">
        <v>329</v>
      </c>
      <c r="E23" s="316" t="s">
        <v>332</v>
      </c>
      <c r="F23" s="316" t="s">
        <v>329</v>
      </c>
      <c r="G23" s="316" t="s">
        <v>332</v>
      </c>
      <c r="H23" s="316" t="s">
        <v>329</v>
      </c>
      <c r="I23" s="316" t="s">
        <v>329</v>
      </c>
      <c r="J23" s="316" t="s">
        <v>329</v>
      </c>
      <c r="K23" s="316" t="s">
        <v>330</v>
      </c>
    </row>
    <row r="24" spans="1:11" s="47" customFormat="1" ht="20.149999999999999" customHeight="1" x14ac:dyDescent="0.6">
      <c r="A24" s="274" t="s">
        <v>81</v>
      </c>
      <c r="B24" s="285" t="s">
        <v>82</v>
      </c>
      <c r="C24" s="370" t="s">
        <v>51</v>
      </c>
      <c r="D24" s="316" t="s">
        <v>328</v>
      </c>
      <c r="E24" s="316" t="s">
        <v>329</v>
      </c>
      <c r="F24" s="316" t="s">
        <v>328</v>
      </c>
      <c r="G24" s="316" t="s">
        <v>329</v>
      </c>
      <c r="H24" s="316" t="s">
        <v>328</v>
      </c>
      <c r="I24" s="316" t="s">
        <v>328</v>
      </c>
      <c r="J24" s="316" t="s">
        <v>328</v>
      </c>
      <c r="K24" s="316" t="s">
        <v>328</v>
      </c>
    </row>
    <row r="25" spans="1:11" s="47" customFormat="1" ht="20.149999999999999" customHeight="1" x14ac:dyDescent="0.6">
      <c r="A25" s="274" t="s">
        <v>83</v>
      </c>
      <c r="B25" s="285" t="s">
        <v>84</v>
      </c>
      <c r="C25" s="370" t="s">
        <v>51</v>
      </c>
      <c r="D25" s="316" t="s">
        <v>328</v>
      </c>
      <c r="E25" s="316" t="s">
        <v>328</v>
      </c>
      <c r="F25" s="316" t="s">
        <v>328</v>
      </c>
      <c r="G25" s="316" t="s">
        <v>328</v>
      </c>
      <c r="H25" s="316" t="s">
        <v>328</v>
      </c>
      <c r="I25" s="316" t="s">
        <v>328</v>
      </c>
      <c r="J25" s="316" t="s">
        <v>328</v>
      </c>
      <c r="K25" s="316" t="s">
        <v>328</v>
      </c>
    </row>
    <row r="26" spans="1:11" s="47" customFormat="1" ht="20.149999999999999" customHeight="1" x14ac:dyDescent="0.6">
      <c r="A26" s="274" t="s">
        <v>85</v>
      </c>
      <c r="B26" s="285" t="s">
        <v>86</v>
      </c>
      <c r="C26" s="370" t="s">
        <v>51</v>
      </c>
      <c r="D26" s="316" t="s">
        <v>328</v>
      </c>
      <c r="E26" s="316" t="s">
        <v>329</v>
      </c>
      <c r="F26" s="316" t="s">
        <v>328</v>
      </c>
      <c r="G26" s="316" t="s">
        <v>329</v>
      </c>
      <c r="H26" s="316" t="s">
        <v>328</v>
      </c>
      <c r="I26" s="316" t="s">
        <v>328</v>
      </c>
      <c r="J26" s="316" t="s">
        <v>328</v>
      </c>
      <c r="K26" s="316" t="s">
        <v>328</v>
      </c>
    </row>
    <row r="27" spans="1:11" s="47" customFormat="1" ht="20.149999999999999" customHeight="1" x14ac:dyDescent="0.6">
      <c r="A27" s="274" t="s">
        <v>85</v>
      </c>
      <c r="B27" s="285" t="s">
        <v>87</v>
      </c>
      <c r="C27" s="370" t="s">
        <v>51</v>
      </c>
      <c r="D27" s="316" t="s">
        <v>328</v>
      </c>
      <c r="E27" s="316" t="s">
        <v>329</v>
      </c>
      <c r="F27" s="316" t="s">
        <v>328</v>
      </c>
      <c r="G27" s="316" t="s">
        <v>330</v>
      </c>
      <c r="H27" s="316" t="s">
        <v>329</v>
      </c>
      <c r="I27" s="316" t="s">
        <v>328</v>
      </c>
      <c r="J27" s="316" t="s">
        <v>329</v>
      </c>
      <c r="K27" s="316" t="s">
        <v>328</v>
      </c>
    </row>
    <row r="28" spans="1:11" s="47" customFormat="1" ht="20.149999999999999" customHeight="1" x14ac:dyDescent="0.6">
      <c r="A28" s="274" t="s">
        <v>88</v>
      </c>
      <c r="B28" s="285" t="s">
        <v>89</v>
      </c>
      <c r="C28" s="370" t="s">
        <v>51</v>
      </c>
      <c r="D28" s="316" t="s">
        <v>328</v>
      </c>
      <c r="E28" s="316" t="s">
        <v>329</v>
      </c>
      <c r="F28" s="316" t="s">
        <v>329</v>
      </c>
      <c r="G28" s="316" t="s">
        <v>329</v>
      </c>
      <c r="H28" s="316" t="s">
        <v>329</v>
      </c>
      <c r="I28" s="316" t="s">
        <v>329</v>
      </c>
      <c r="J28" s="316" t="s">
        <v>329</v>
      </c>
      <c r="K28" s="316" t="s">
        <v>329</v>
      </c>
    </row>
    <row r="29" spans="1:11" s="47" customFormat="1" ht="20.149999999999999" customHeight="1" x14ac:dyDescent="0.6">
      <c r="A29" s="274" t="s">
        <v>90</v>
      </c>
      <c r="B29" s="285" t="s">
        <v>91</v>
      </c>
      <c r="C29" s="370" t="s">
        <v>54</v>
      </c>
      <c r="D29" s="316" t="s">
        <v>329</v>
      </c>
      <c r="E29" s="316" t="s">
        <v>329</v>
      </c>
      <c r="F29" s="316" t="s">
        <v>329</v>
      </c>
      <c r="G29" s="316" t="s">
        <v>332</v>
      </c>
      <c r="H29" s="316" t="s">
        <v>329</v>
      </c>
      <c r="I29" s="316" t="s">
        <v>329</v>
      </c>
      <c r="J29" s="316" t="s">
        <v>329</v>
      </c>
      <c r="K29" s="316" t="s">
        <v>329</v>
      </c>
    </row>
    <row r="30" spans="1:11" s="47" customFormat="1" ht="20.149999999999999" customHeight="1" x14ac:dyDescent="0.6">
      <c r="A30" s="274" t="s">
        <v>17</v>
      </c>
      <c r="B30" s="285" t="s">
        <v>92</v>
      </c>
      <c r="C30" s="370" t="s">
        <v>51</v>
      </c>
      <c r="D30" s="316" t="s">
        <v>328</v>
      </c>
      <c r="E30" s="316" t="s">
        <v>329</v>
      </c>
      <c r="F30" s="316" t="s">
        <v>328</v>
      </c>
      <c r="G30" s="316" t="s">
        <v>329</v>
      </c>
      <c r="H30" s="316" t="s">
        <v>329</v>
      </c>
      <c r="I30" s="316" t="s">
        <v>328</v>
      </c>
      <c r="J30" s="316" t="s">
        <v>329</v>
      </c>
      <c r="K30" s="316" t="s">
        <v>329</v>
      </c>
    </row>
    <row r="31" spans="1:11" s="47" customFormat="1" ht="20.149999999999999" customHeight="1" x14ac:dyDescent="0.6">
      <c r="A31" s="274" t="s">
        <v>93</v>
      </c>
      <c r="B31" s="285" t="s">
        <v>94</v>
      </c>
      <c r="C31" s="370" t="s">
        <v>54</v>
      </c>
      <c r="D31" s="316" t="s">
        <v>328</v>
      </c>
      <c r="E31" s="316" t="s">
        <v>329</v>
      </c>
      <c r="F31" s="316" t="s">
        <v>328</v>
      </c>
      <c r="G31" s="316" t="s">
        <v>329</v>
      </c>
      <c r="H31" s="316" t="s">
        <v>328</v>
      </c>
      <c r="I31" s="316" t="s">
        <v>328</v>
      </c>
      <c r="J31" s="316" t="s">
        <v>328</v>
      </c>
      <c r="K31" s="316" t="s">
        <v>328</v>
      </c>
    </row>
    <row r="32" spans="1:11" s="47" customFormat="1" ht="20.149999999999999" customHeight="1" x14ac:dyDescent="0.6">
      <c r="A32" s="274" t="s">
        <v>93</v>
      </c>
      <c r="B32" s="285" t="s">
        <v>95</v>
      </c>
      <c r="C32" s="370" t="s">
        <v>54</v>
      </c>
      <c r="D32" s="316" t="s">
        <v>330</v>
      </c>
      <c r="E32" s="316" t="s">
        <v>332</v>
      </c>
      <c r="F32" s="316" t="s">
        <v>329</v>
      </c>
      <c r="G32" s="316" t="s">
        <v>332</v>
      </c>
      <c r="H32" s="316" t="s">
        <v>328</v>
      </c>
      <c r="I32" s="316" t="s">
        <v>329</v>
      </c>
      <c r="J32" s="316" t="s">
        <v>330</v>
      </c>
      <c r="K32" s="316" t="s">
        <v>330</v>
      </c>
    </row>
    <row r="33" spans="1:11" s="47" customFormat="1" ht="20.149999999999999" customHeight="1" x14ac:dyDescent="0.6">
      <c r="A33" s="274" t="s">
        <v>93</v>
      </c>
      <c r="B33" s="285" t="s">
        <v>96</v>
      </c>
      <c r="C33" s="370" t="s">
        <v>54</v>
      </c>
      <c r="D33" s="316" t="s">
        <v>328</v>
      </c>
      <c r="E33" s="316" t="s">
        <v>329</v>
      </c>
      <c r="F33" s="316" t="s">
        <v>328</v>
      </c>
      <c r="G33" s="316" t="s">
        <v>330</v>
      </c>
      <c r="H33" s="316" t="s">
        <v>328</v>
      </c>
      <c r="I33" s="316" t="s">
        <v>328</v>
      </c>
      <c r="J33" s="316" t="s">
        <v>329</v>
      </c>
      <c r="K33" s="316" t="s">
        <v>329</v>
      </c>
    </row>
    <row r="34" spans="1:11" s="47" customFormat="1" ht="20.149999999999999" customHeight="1" x14ac:dyDescent="0.6">
      <c r="A34" s="274" t="s">
        <v>97</v>
      </c>
      <c r="B34" s="285" t="s">
        <v>98</v>
      </c>
      <c r="C34" s="370" t="s">
        <v>54</v>
      </c>
      <c r="D34" s="316" t="s">
        <v>328</v>
      </c>
      <c r="E34" s="316" t="s">
        <v>329</v>
      </c>
      <c r="F34" s="316" t="s">
        <v>328</v>
      </c>
      <c r="G34" s="316" t="s">
        <v>329</v>
      </c>
      <c r="H34" s="316" t="s">
        <v>328</v>
      </c>
      <c r="I34" s="316" t="s">
        <v>328</v>
      </c>
      <c r="J34" s="316" t="s">
        <v>328</v>
      </c>
      <c r="K34" s="316" t="s">
        <v>328</v>
      </c>
    </row>
    <row r="35" spans="1:11" s="47" customFormat="1" ht="20.149999999999999" customHeight="1" x14ac:dyDescent="0.6">
      <c r="A35" s="274" t="s">
        <v>97</v>
      </c>
      <c r="B35" s="285" t="s">
        <v>99</v>
      </c>
      <c r="C35" s="370" t="s">
        <v>51</v>
      </c>
      <c r="D35" s="316" t="s">
        <v>328</v>
      </c>
      <c r="E35" s="316" t="s">
        <v>328</v>
      </c>
      <c r="F35" s="316" t="s">
        <v>328</v>
      </c>
      <c r="G35" s="316" t="s">
        <v>328</v>
      </c>
      <c r="H35" s="316" t="s">
        <v>329</v>
      </c>
      <c r="I35" s="316" t="s">
        <v>328</v>
      </c>
      <c r="J35" s="316" t="s">
        <v>328</v>
      </c>
      <c r="K35" s="316" t="s">
        <v>328</v>
      </c>
    </row>
    <row r="36" spans="1:11" s="47" customFormat="1" ht="20.149999999999999" customHeight="1" x14ac:dyDescent="0.6">
      <c r="A36" s="274" t="s">
        <v>100</v>
      </c>
      <c r="B36" s="285" t="s">
        <v>101</v>
      </c>
      <c r="C36" s="370" t="s">
        <v>51</v>
      </c>
      <c r="D36" s="316" t="s">
        <v>329</v>
      </c>
      <c r="E36" s="316" t="s">
        <v>328</v>
      </c>
      <c r="F36" s="316" t="s">
        <v>328</v>
      </c>
      <c r="G36" s="316" t="s">
        <v>329</v>
      </c>
      <c r="H36" s="316" t="s">
        <v>328</v>
      </c>
      <c r="I36" s="316" t="s">
        <v>328</v>
      </c>
      <c r="J36" s="316" t="s">
        <v>328</v>
      </c>
      <c r="K36" s="316" t="s">
        <v>328</v>
      </c>
    </row>
    <row r="37" spans="1:11" s="47" customFormat="1" ht="20.149999999999999" customHeight="1" x14ac:dyDescent="0.6">
      <c r="A37" s="274" t="s">
        <v>21</v>
      </c>
      <c r="B37" s="285" t="s">
        <v>102</v>
      </c>
      <c r="C37" s="370" t="s">
        <v>51</v>
      </c>
      <c r="D37" s="316" t="s">
        <v>328</v>
      </c>
      <c r="E37" s="316" t="s">
        <v>330</v>
      </c>
      <c r="F37" s="316" t="s">
        <v>328</v>
      </c>
      <c r="G37" s="316" t="s">
        <v>329</v>
      </c>
      <c r="H37" s="316" t="s">
        <v>329</v>
      </c>
      <c r="I37" s="316" t="s">
        <v>328</v>
      </c>
      <c r="J37" s="316" t="s">
        <v>328</v>
      </c>
      <c r="K37" s="316" t="s">
        <v>328</v>
      </c>
    </row>
    <row r="38" spans="1:11" s="47" customFormat="1" ht="20.149999999999999" customHeight="1" x14ac:dyDescent="0.6">
      <c r="A38" s="274" t="s">
        <v>103</v>
      </c>
      <c r="B38" s="285" t="s">
        <v>498</v>
      </c>
      <c r="C38" s="370" t="s">
        <v>54</v>
      </c>
      <c r="D38" s="316" t="s">
        <v>329</v>
      </c>
      <c r="E38" s="316" t="s">
        <v>330</v>
      </c>
      <c r="F38" s="316" t="s">
        <v>329</v>
      </c>
      <c r="G38" s="316" t="s">
        <v>329</v>
      </c>
      <c r="H38" s="316" t="s">
        <v>328</v>
      </c>
      <c r="I38" s="316" t="s">
        <v>329</v>
      </c>
      <c r="J38" s="316" t="s">
        <v>329</v>
      </c>
      <c r="K38" s="316" t="s">
        <v>329</v>
      </c>
    </row>
    <row r="39" spans="1:11" s="47" customFormat="1" ht="20.149999999999999" customHeight="1" x14ac:dyDescent="0.6">
      <c r="A39" s="274" t="s">
        <v>103</v>
      </c>
      <c r="B39" s="285" t="s">
        <v>104</v>
      </c>
      <c r="C39" s="370" t="s">
        <v>51</v>
      </c>
      <c r="D39" s="316" t="s">
        <v>328</v>
      </c>
      <c r="E39" s="316" t="s">
        <v>328</v>
      </c>
      <c r="F39" s="316" t="s">
        <v>329</v>
      </c>
      <c r="G39" s="316" t="s">
        <v>329</v>
      </c>
      <c r="H39" s="316" t="s">
        <v>329</v>
      </c>
      <c r="I39" s="316" t="s">
        <v>329</v>
      </c>
      <c r="J39" s="316" t="s">
        <v>329</v>
      </c>
      <c r="K39" s="316" t="s">
        <v>329</v>
      </c>
    </row>
    <row r="40" spans="1:11" s="47" customFormat="1" ht="20.149999999999999" customHeight="1" x14ac:dyDescent="0.6">
      <c r="A40" s="274" t="s">
        <v>103</v>
      </c>
      <c r="B40" s="285" t="s">
        <v>105</v>
      </c>
      <c r="C40" s="370" t="s">
        <v>54</v>
      </c>
      <c r="D40" s="316" t="s">
        <v>328</v>
      </c>
      <c r="E40" s="316" t="s">
        <v>328</v>
      </c>
      <c r="F40" s="316" t="s">
        <v>328</v>
      </c>
      <c r="G40" s="316" t="s">
        <v>329</v>
      </c>
      <c r="H40" s="316" t="s">
        <v>328</v>
      </c>
      <c r="I40" s="316" t="s">
        <v>328</v>
      </c>
      <c r="J40" s="316" t="s">
        <v>328</v>
      </c>
      <c r="K40" s="316" t="s">
        <v>328</v>
      </c>
    </row>
    <row r="41" spans="1:11" s="47" customFormat="1" ht="20.149999999999999" customHeight="1" x14ac:dyDescent="0.6">
      <c r="A41" s="274" t="s">
        <v>106</v>
      </c>
      <c r="B41" s="285" t="s">
        <v>107</v>
      </c>
      <c r="C41" s="370" t="s">
        <v>54</v>
      </c>
      <c r="D41" s="316" t="s">
        <v>328</v>
      </c>
      <c r="E41" s="316" t="s">
        <v>328</v>
      </c>
      <c r="F41" s="316" t="s">
        <v>328</v>
      </c>
      <c r="G41" s="316" t="s">
        <v>329</v>
      </c>
      <c r="H41" s="316" t="s">
        <v>329</v>
      </c>
      <c r="I41" s="316" t="s">
        <v>329</v>
      </c>
      <c r="J41" s="316" t="s">
        <v>329</v>
      </c>
      <c r="K41" s="316" t="s">
        <v>329</v>
      </c>
    </row>
    <row r="42" spans="1:11" s="47" customFormat="1" ht="20.149999999999999" customHeight="1" x14ac:dyDescent="0.6">
      <c r="A42" s="274" t="s">
        <v>106</v>
      </c>
      <c r="B42" s="285" t="s">
        <v>108</v>
      </c>
      <c r="C42" s="370" t="s">
        <v>51</v>
      </c>
      <c r="D42" s="316" t="s">
        <v>328</v>
      </c>
      <c r="E42" s="316" t="s">
        <v>329</v>
      </c>
      <c r="F42" s="316" t="s">
        <v>328</v>
      </c>
      <c r="G42" s="316" t="s">
        <v>329</v>
      </c>
      <c r="H42" s="316" t="s">
        <v>328</v>
      </c>
      <c r="I42" s="316" t="s">
        <v>328</v>
      </c>
      <c r="J42" s="316" t="s">
        <v>328</v>
      </c>
      <c r="K42" s="316" t="s">
        <v>328</v>
      </c>
    </row>
    <row r="43" spans="1:11" s="47" customFormat="1" ht="20.149999999999999" customHeight="1" x14ac:dyDescent="0.6">
      <c r="A43" s="274" t="s">
        <v>109</v>
      </c>
      <c r="B43" s="285" t="s">
        <v>110</v>
      </c>
      <c r="C43" s="370" t="s">
        <v>51</v>
      </c>
      <c r="D43" s="316" t="s">
        <v>329</v>
      </c>
      <c r="E43" s="316" t="s">
        <v>328</v>
      </c>
      <c r="F43" s="316" t="s">
        <v>328</v>
      </c>
      <c r="G43" s="316" t="s">
        <v>328</v>
      </c>
      <c r="H43" s="316" t="s">
        <v>328</v>
      </c>
      <c r="I43" s="316" t="s">
        <v>328</v>
      </c>
      <c r="J43" s="316" t="s">
        <v>329</v>
      </c>
      <c r="K43" s="316" t="s">
        <v>328</v>
      </c>
    </row>
    <row r="44" spans="1:11" s="47" customFormat="1" ht="20.149999999999999" customHeight="1" x14ac:dyDescent="0.6">
      <c r="A44" s="274" t="s">
        <v>111</v>
      </c>
      <c r="B44" s="285" t="s">
        <v>112</v>
      </c>
      <c r="C44" s="370" t="s">
        <v>51</v>
      </c>
      <c r="D44" s="316" t="s">
        <v>328</v>
      </c>
      <c r="E44" s="316" t="s">
        <v>328</v>
      </c>
      <c r="F44" s="316" t="s">
        <v>328</v>
      </c>
      <c r="G44" s="316" t="s">
        <v>328</v>
      </c>
      <c r="H44" s="316" t="s">
        <v>328</v>
      </c>
      <c r="I44" s="316" t="s">
        <v>328</v>
      </c>
      <c r="J44" s="316" t="s">
        <v>328</v>
      </c>
      <c r="K44" s="316" t="s">
        <v>328</v>
      </c>
    </row>
    <row r="45" spans="1:11" s="47" customFormat="1" ht="20.149999999999999" customHeight="1" x14ac:dyDescent="0.6">
      <c r="A45" s="274" t="s">
        <v>113</v>
      </c>
      <c r="B45" s="285" t="s">
        <v>114</v>
      </c>
      <c r="C45" s="370" t="s">
        <v>54</v>
      </c>
      <c r="D45" s="316" t="s">
        <v>328</v>
      </c>
      <c r="E45" s="316" t="s">
        <v>329</v>
      </c>
      <c r="F45" s="316" t="s">
        <v>328</v>
      </c>
      <c r="G45" s="316" t="s">
        <v>329</v>
      </c>
      <c r="H45" s="316" t="s">
        <v>328</v>
      </c>
      <c r="I45" s="316" t="s">
        <v>328</v>
      </c>
      <c r="J45" s="316" t="s">
        <v>328</v>
      </c>
      <c r="K45" s="316" t="s">
        <v>328</v>
      </c>
    </row>
    <row r="46" spans="1:11" s="47" customFormat="1" ht="20.149999999999999" customHeight="1" x14ac:dyDescent="0.6">
      <c r="A46" s="274" t="s">
        <v>113</v>
      </c>
      <c r="B46" s="285" t="s">
        <v>115</v>
      </c>
      <c r="C46" s="370" t="s">
        <v>54</v>
      </c>
      <c r="D46" s="316" t="s">
        <v>328</v>
      </c>
      <c r="E46" s="316" t="s">
        <v>329</v>
      </c>
      <c r="F46" s="316" t="s">
        <v>328</v>
      </c>
      <c r="G46" s="316" t="s">
        <v>329</v>
      </c>
      <c r="H46" s="316" t="s">
        <v>328</v>
      </c>
      <c r="I46" s="316" t="s">
        <v>328</v>
      </c>
      <c r="J46" s="316" t="s">
        <v>328</v>
      </c>
      <c r="K46" s="316" t="s">
        <v>328</v>
      </c>
    </row>
    <row r="47" spans="1:11" s="47" customFormat="1" ht="20.149999999999999" customHeight="1" x14ac:dyDescent="0.6">
      <c r="A47" s="274" t="s">
        <v>113</v>
      </c>
      <c r="B47" s="285" t="s">
        <v>116</v>
      </c>
      <c r="C47" s="370" t="s">
        <v>51</v>
      </c>
      <c r="D47" s="316" t="s">
        <v>328</v>
      </c>
      <c r="E47" s="316" t="s">
        <v>328</v>
      </c>
      <c r="F47" s="316" t="s">
        <v>328</v>
      </c>
      <c r="G47" s="316" t="s">
        <v>329</v>
      </c>
      <c r="H47" s="316" t="s">
        <v>328</v>
      </c>
      <c r="I47" s="316" t="s">
        <v>328</v>
      </c>
      <c r="J47" s="316" t="s">
        <v>328</v>
      </c>
      <c r="K47" s="316" t="s">
        <v>328</v>
      </c>
    </row>
    <row r="48" spans="1:11" s="47" customFormat="1" ht="20.149999999999999" customHeight="1" x14ac:dyDescent="0.6">
      <c r="A48" s="274" t="s">
        <v>113</v>
      </c>
      <c r="B48" s="285" t="s">
        <v>117</v>
      </c>
      <c r="C48" s="370" t="s">
        <v>54</v>
      </c>
      <c r="D48" s="316" t="s">
        <v>328</v>
      </c>
      <c r="E48" s="316" t="s">
        <v>328</v>
      </c>
      <c r="F48" s="316" t="s">
        <v>328</v>
      </c>
      <c r="G48" s="316" t="s">
        <v>328</v>
      </c>
      <c r="H48" s="316" t="s">
        <v>328</v>
      </c>
      <c r="I48" s="316" t="s">
        <v>328</v>
      </c>
      <c r="J48" s="316" t="s">
        <v>328</v>
      </c>
      <c r="K48" s="316" t="s">
        <v>328</v>
      </c>
    </row>
    <row r="49" spans="1:11" s="47" customFormat="1" ht="20.149999999999999" customHeight="1" x14ac:dyDescent="0.6">
      <c r="A49" s="274" t="s">
        <v>113</v>
      </c>
      <c r="B49" s="285" t="s">
        <v>118</v>
      </c>
      <c r="C49" s="370" t="s">
        <v>51</v>
      </c>
      <c r="D49" s="316" t="s">
        <v>328</v>
      </c>
      <c r="E49" s="316" t="s">
        <v>329</v>
      </c>
      <c r="F49" s="316" t="s">
        <v>328</v>
      </c>
      <c r="G49" s="316" t="s">
        <v>329</v>
      </c>
      <c r="H49" s="316" t="s">
        <v>328</v>
      </c>
      <c r="I49" s="316" t="s">
        <v>329</v>
      </c>
      <c r="J49" s="316" t="s">
        <v>329</v>
      </c>
      <c r="K49" s="316" t="s">
        <v>329</v>
      </c>
    </row>
    <row r="50" spans="1:11" s="47" customFormat="1" ht="20.149999999999999" customHeight="1" x14ac:dyDescent="0.6">
      <c r="A50" s="274" t="s">
        <v>119</v>
      </c>
      <c r="B50" s="285" t="s">
        <v>120</v>
      </c>
      <c r="C50" s="370" t="s">
        <v>51</v>
      </c>
      <c r="D50" s="316" t="s">
        <v>328</v>
      </c>
      <c r="E50" s="316" t="s">
        <v>329</v>
      </c>
      <c r="F50" s="316" t="s">
        <v>329</v>
      </c>
      <c r="G50" s="316" t="s">
        <v>329</v>
      </c>
      <c r="H50" s="316" t="s">
        <v>329</v>
      </c>
      <c r="I50" s="316" t="s">
        <v>329</v>
      </c>
      <c r="J50" s="316" t="s">
        <v>329</v>
      </c>
      <c r="K50" s="316" t="s">
        <v>329</v>
      </c>
    </row>
    <row r="51" spans="1:11" s="47" customFormat="1" ht="20.149999999999999" customHeight="1" x14ac:dyDescent="0.6">
      <c r="A51" s="274" t="s">
        <v>119</v>
      </c>
      <c r="B51" s="285" t="s">
        <v>121</v>
      </c>
      <c r="C51" s="370" t="s">
        <v>51</v>
      </c>
      <c r="D51" s="316" t="s">
        <v>329</v>
      </c>
      <c r="E51" s="316" t="s">
        <v>330</v>
      </c>
      <c r="F51" s="316" t="s">
        <v>330</v>
      </c>
      <c r="G51" s="316" t="s">
        <v>330</v>
      </c>
      <c r="H51" s="316" t="s">
        <v>329</v>
      </c>
      <c r="I51" s="316" t="s">
        <v>328</v>
      </c>
      <c r="J51" s="316" t="s">
        <v>328</v>
      </c>
      <c r="K51" s="316" t="s">
        <v>329</v>
      </c>
    </row>
    <row r="52" spans="1:11" s="47" customFormat="1" ht="20.149999999999999" customHeight="1" x14ac:dyDescent="0.6">
      <c r="A52" s="274" t="s">
        <v>122</v>
      </c>
      <c r="B52" s="285" t="s">
        <v>123</v>
      </c>
      <c r="C52" s="370" t="s">
        <v>51</v>
      </c>
      <c r="D52" s="316" t="s">
        <v>328</v>
      </c>
      <c r="E52" s="316" t="s">
        <v>328</v>
      </c>
      <c r="F52" s="316" t="s">
        <v>328</v>
      </c>
      <c r="G52" s="316" t="s">
        <v>329</v>
      </c>
      <c r="H52" s="316" t="s">
        <v>329</v>
      </c>
      <c r="I52" s="316" t="s">
        <v>329</v>
      </c>
      <c r="J52" s="316" t="s">
        <v>329</v>
      </c>
      <c r="K52" s="316" t="s">
        <v>329</v>
      </c>
    </row>
    <row r="53" spans="1:11" s="47" customFormat="1" ht="20.149999999999999" customHeight="1" x14ac:dyDescent="0.6">
      <c r="A53" s="274" t="s">
        <v>122</v>
      </c>
      <c r="B53" s="285" t="s">
        <v>124</v>
      </c>
      <c r="C53" s="370" t="s">
        <v>54</v>
      </c>
      <c r="D53" s="316" t="s">
        <v>328</v>
      </c>
      <c r="E53" s="316" t="s">
        <v>328</v>
      </c>
      <c r="F53" s="316" t="s">
        <v>328</v>
      </c>
      <c r="G53" s="316" t="s">
        <v>330</v>
      </c>
      <c r="H53" s="316" t="s">
        <v>328</v>
      </c>
      <c r="I53" s="316" t="s">
        <v>329</v>
      </c>
      <c r="J53" s="316" t="s">
        <v>329</v>
      </c>
      <c r="K53" s="316" t="s">
        <v>329</v>
      </c>
    </row>
    <row r="54" spans="1:11" s="47" customFormat="1" ht="20.149999999999999" customHeight="1" x14ac:dyDescent="0.6">
      <c r="A54" s="274" t="s">
        <v>125</v>
      </c>
      <c r="B54" s="285" t="s">
        <v>126</v>
      </c>
      <c r="C54" s="370" t="s">
        <v>51</v>
      </c>
      <c r="D54" s="316" t="s">
        <v>328</v>
      </c>
      <c r="E54" s="316" t="s">
        <v>328</v>
      </c>
      <c r="F54" s="316" t="s">
        <v>328</v>
      </c>
      <c r="G54" s="316" t="s">
        <v>328</v>
      </c>
      <c r="H54" s="316" t="s">
        <v>328</v>
      </c>
      <c r="I54" s="316" t="s">
        <v>328</v>
      </c>
      <c r="J54" s="316" t="s">
        <v>328</v>
      </c>
      <c r="K54" s="316" t="s">
        <v>328</v>
      </c>
    </row>
    <row r="55" spans="1:11" s="47" customFormat="1" ht="20.149999999999999" customHeight="1" x14ac:dyDescent="0.6">
      <c r="A55" s="274" t="s">
        <v>127</v>
      </c>
      <c r="B55" s="285" t="s">
        <v>128</v>
      </c>
      <c r="C55" s="370" t="s">
        <v>51</v>
      </c>
      <c r="D55" s="316" t="s">
        <v>328</v>
      </c>
      <c r="E55" s="316" t="s">
        <v>329</v>
      </c>
      <c r="F55" s="316" t="s">
        <v>328</v>
      </c>
      <c r="G55" s="316" t="s">
        <v>332</v>
      </c>
      <c r="H55" s="316" t="s">
        <v>328</v>
      </c>
      <c r="I55" s="316" t="s">
        <v>328</v>
      </c>
      <c r="J55" s="316" t="s">
        <v>329</v>
      </c>
      <c r="K55" s="316" t="s">
        <v>329</v>
      </c>
    </row>
    <row r="56" spans="1:11" s="47" customFormat="1" ht="20.149999999999999" customHeight="1" x14ac:dyDescent="0.6">
      <c r="A56" s="274" t="s">
        <v>129</v>
      </c>
      <c r="B56" s="285" t="s">
        <v>130</v>
      </c>
      <c r="C56" s="370" t="s">
        <v>131</v>
      </c>
      <c r="D56" s="316" t="s">
        <v>328</v>
      </c>
      <c r="E56" s="316" t="s">
        <v>329</v>
      </c>
      <c r="F56" s="316" t="s">
        <v>328</v>
      </c>
      <c r="G56" s="316" t="s">
        <v>329</v>
      </c>
      <c r="H56" s="316" t="s">
        <v>329</v>
      </c>
      <c r="I56" s="316" t="s">
        <v>328</v>
      </c>
      <c r="J56" s="316" t="s">
        <v>328</v>
      </c>
      <c r="K56" s="316" t="s">
        <v>328</v>
      </c>
    </row>
    <row r="57" spans="1:11" s="47" customFormat="1" ht="20.149999999999999" customHeight="1" x14ac:dyDescent="0.6">
      <c r="A57" s="274" t="s">
        <v>129</v>
      </c>
      <c r="B57" s="285" t="s">
        <v>132</v>
      </c>
      <c r="C57" s="370" t="s">
        <v>54</v>
      </c>
      <c r="D57" s="316" t="s">
        <v>328</v>
      </c>
      <c r="E57" s="316" t="s">
        <v>329</v>
      </c>
      <c r="F57" s="316" t="s">
        <v>328</v>
      </c>
      <c r="G57" s="316" t="s">
        <v>329</v>
      </c>
      <c r="H57" s="316" t="s">
        <v>328</v>
      </c>
      <c r="I57" s="316" t="s">
        <v>329</v>
      </c>
      <c r="J57" s="316" t="s">
        <v>330</v>
      </c>
      <c r="K57" s="316" t="s">
        <v>330</v>
      </c>
    </row>
    <row r="58" spans="1:11" s="47" customFormat="1" ht="20.149999999999999" customHeight="1" x14ac:dyDescent="0.6">
      <c r="A58" s="274" t="s">
        <v>129</v>
      </c>
      <c r="B58" s="285" t="s">
        <v>133</v>
      </c>
      <c r="C58" s="370" t="s">
        <v>131</v>
      </c>
      <c r="D58" s="316" t="s">
        <v>328</v>
      </c>
      <c r="E58" s="316" t="s">
        <v>329</v>
      </c>
      <c r="F58" s="316" t="s">
        <v>328</v>
      </c>
      <c r="G58" s="316" t="s">
        <v>330</v>
      </c>
      <c r="H58" s="316" t="s">
        <v>330</v>
      </c>
      <c r="I58" s="316" t="s">
        <v>328</v>
      </c>
      <c r="J58" s="316" t="s">
        <v>328</v>
      </c>
      <c r="K58" s="316" t="s">
        <v>328</v>
      </c>
    </row>
    <row r="59" spans="1:11" s="47" customFormat="1" ht="20.149999999999999" customHeight="1" x14ac:dyDescent="0.6">
      <c r="A59" s="482" t="s">
        <v>134</v>
      </c>
      <c r="B59" s="376" t="s">
        <v>135</v>
      </c>
      <c r="C59" s="376" t="s">
        <v>51</v>
      </c>
      <c r="D59" s="316" t="s">
        <v>328</v>
      </c>
      <c r="E59" s="316" t="s">
        <v>328</v>
      </c>
      <c r="F59" s="316" t="s">
        <v>328</v>
      </c>
      <c r="G59" s="316" t="s">
        <v>329</v>
      </c>
      <c r="H59" s="316" t="s">
        <v>328</v>
      </c>
      <c r="I59" s="316" t="s">
        <v>328</v>
      </c>
      <c r="J59" s="316" t="s">
        <v>329</v>
      </c>
      <c r="K59" s="316" t="s">
        <v>328</v>
      </c>
    </row>
    <row r="60" spans="1:11" s="47" customFormat="1" ht="20.149999999999999" customHeight="1" x14ac:dyDescent="0.6">
      <c r="A60" s="274" t="s">
        <v>136</v>
      </c>
      <c r="B60" s="285" t="s">
        <v>249</v>
      </c>
      <c r="C60" s="370" t="s">
        <v>54</v>
      </c>
      <c r="D60" s="316" t="s">
        <v>328</v>
      </c>
      <c r="E60" s="316" t="s">
        <v>328</v>
      </c>
      <c r="F60" s="316" t="s">
        <v>328</v>
      </c>
      <c r="G60" s="316" t="s">
        <v>329</v>
      </c>
      <c r="H60" s="316" t="s">
        <v>329</v>
      </c>
      <c r="I60" s="316" t="s">
        <v>329</v>
      </c>
      <c r="J60" s="316" t="s">
        <v>329</v>
      </c>
      <c r="K60" s="316" t="s">
        <v>329</v>
      </c>
    </row>
    <row r="61" spans="1:11" s="47" customFormat="1" ht="20.149999999999999" customHeight="1" x14ac:dyDescent="0.6">
      <c r="A61" s="274" t="s">
        <v>136</v>
      </c>
      <c r="B61" s="567" t="s">
        <v>138</v>
      </c>
      <c r="C61" s="370" t="s">
        <v>54</v>
      </c>
      <c r="D61" s="316" t="s">
        <v>328</v>
      </c>
      <c r="E61" s="316" t="s">
        <v>328</v>
      </c>
      <c r="F61" s="316" t="s">
        <v>328</v>
      </c>
      <c r="G61" s="316" t="s">
        <v>328</v>
      </c>
      <c r="H61" s="316" t="s">
        <v>328</v>
      </c>
      <c r="I61" s="316" t="s">
        <v>328</v>
      </c>
      <c r="J61" s="316" t="s">
        <v>328</v>
      </c>
      <c r="K61" s="316" t="s">
        <v>328</v>
      </c>
    </row>
    <row r="62" spans="1:11" s="47" customFormat="1" ht="20.149999999999999" customHeight="1" x14ac:dyDescent="0.6">
      <c r="A62" s="274" t="s">
        <v>136</v>
      </c>
      <c r="B62" s="285" t="s">
        <v>139</v>
      </c>
      <c r="C62" s="370" t="s">
        <v>51</v>
      </c>
      <c r="D62" s="316" t="s">
        <v>328</v>
      </c>
      <c r="E62" s="316" t="s">
        <v>328</v>
      </c>
      <c r="F62" s="316" t="s">
        <v>328</v>
      </c>
      <c r="G62" s="316" t="s">
        <v>329</v>
      </c>
      <c r="H62" s="316" t="s">
        <v>328</v>
      </c>
      <c r="I62" s="316" t="s">
        <v>328</v>
      </c>
      <c r="J62" s="316" t="s">
        <v>328</v>
      </c>
      <c r="K62" s="316" t="s">
        <v>328</v>
      </c>
    </row>
    <row r="63" spans="1:11" s="47" customFormat="1" ht="20.149999999999999" customHeight="1" x14ac:dyDescent="0.6">
      <c r="A63" s="274" t="s">
        <v>140</v>
      </c>
      <c r="B63" s="285" t="s">
        <v>141</v>
      </c>
      <c r="C63" s="370" t="s">
        <v>51</v>
      </c>
      <c r="D63" s="316" t="s">
        <v>328</v>
      </c>
      <c r="E63" s="316" t="s">
        <v>328</v>
      </c>
      <c r="F63" s="316" t="s">
        <v>328</v>
      </c>
      <c r="G63" s="316" t="s">
        <v>328</v>
      </c>
      <c r="H63" s="316" t="s">
        <v>328</v>
      </c>
      <c r="I63" s="316" t="s">
        <v>328</v>
      </c>
      <c r="J63" s="316" t="s">
        <v>328</v>
      </c>
      <c r="K63" s="316" t="s">
        <v>328</v>
      </c>
    </row>
    <row r="64" spans="1:11" s="47" customFormat="1" ht="20.149999999999999" customHeight="1" x14ac:dyDescent="0.6">
      <c r="A64" s="274" t="s">
        <v>140</v>
      </c>
      <c r="B64" s="285" t="s">
        <v>214</v>
      </c>
      <c r="C64" s="370" t="s">
        <v>51</v>
      </c>
      <c r="D64" s="316" t="s">
        <v>328</v>
      </c>
      <c r="E64" s="316" t="s">
        <v>329</v>
      </c>
      <c r="F64" s="316" t="s">
        <v>328</v>
      </c>
      <c r="G64" s="316" t="s">
        <v>329</v>
      </c>
      <c r="H64" s="316" t="s">
        <v>328</v>
      </c>
      <c r="I64" s="316" t="s">
        <v>328</v>
      </c>
      <c r="J64" s="316" t="s">
        <v>328</v>
      </c>
      <c r="K64" s="316" t="s">
        <v>328</v>
      </c>
    </row>
    <row r="65" spans="1:13" s="47" customFormat="1" ht="20.149999999999999" customHeight="1" x14ac:dyDescent="0.6">
      <c r="A65" s="274" t="s">
        <v>140</v>
      </c>
      <c r="B65" s="285" t="s">
        <v>142</v>
      </c>
      <c r="C65" s="370" t="s">
        <v>51</v>
      </c>
      <c r="D65" s="316" t="s">
        <v>328</v>
      </c>
      <c r="E65" s="316" t="s">
        <v>329</v>
      </c>
      <c r="F65" s="316" t="s">
        <v>329</v>
      </c>
      <c r="G65" s="316" t="s">
        <v>330</v>
      </c>
      <c r="H65" s="316" t="s">
        <v>329</v>
      </c>
      <c r="I65" s="316" t="s">
        <v>329</v>
      </c>
      <c r="J65" s="316" t="s">
        <v>330</v>
      </c>
      <c r="K65" s="316" t="s">
        <v>330</v>
      </c>
    </row>
    <row r="66" spans="1:13" s="47" customFormat="1" ht="20.149999999999999" customHeight="1" x14ac:dyDescent="0.6">
      <c r="A66" s="274" t="s">
        <v>140</v>
      </c>
      <c r="B66" s="285" t="s">
        <v>143</v>
      </c>
      <c r="C66" s="370" t="s">
        <v>51</v>
      </c>
      <c r="D66" s="316" t="s">
        <v>328</v>
      </c>
      <c r="E66" s="316" t="s">
        <v>328</v>
      </c>
      <c r="F66" s="316" t="s">
        <v>328</v>
      </c>
      <c r="G66" s="316" t="s">
        <v>328</v>
      </c>
      <c r="H66" s="316" t="s">
        <v>328</v>
      </c>
      <c r="I66" s="316" t="s">
        <v>328</v>
      </c>
      <c r="J66" s="316" t="s">
        <v>328</v>
      </c>
      <c r="K66" s="316" t="s">
        <v>328</v>
      </c>
    </row>
    <row r="67" spans="1:13" s="47" customFormat="1" ht="20.149999999999999" customHeight="1" x14ac:dyDescent="0.6">
      <c r="A67" s="274" t="s">
        <v>144</v>
      </c>
      <c r="B67" s="285" t="s">
        <v>145</v>
      </c>
      <c r="C67" s="370" t="s">
        <v>54</v>
      </c>
      <c r="D67" s="316" t="s">
        <v>328</v>
      </c>
      <c r="E67" s="316" t="s">
        <v>328</v>
      </c>
      <c r="F67" s="316" t="s">
        <v>328</v>
      </c>
      <c r="G67" s="316" t="s">
        <v>332</v>
      </c>
      <c r="H67" s="316" t="s">
        <v>328</v>
      </c>
      <c r="I67" s="316" t="s">
        <v>330</v>
      </c>
      <c r="J67" s="316" t="s">
        <v>330</v>
      </c>
      <c r="K67" s="316" t="s">
        <v>330</v>
      </c>
    </row>
    <row r="68" spans="1:13" s="47" customFormat="1" ht="20.149999999999999" customHeight="1" x14ac:dyDescent="0.6">
      <c r="A68" s="274" t="s">
        <v>144</v>
      </c>
      <c r="B68" s="285" t="s">
        <v>146</v>
      </c>
      <c r="C68" s="370" t="s">
        <v>51</v>
      </c>
      <c r="D68" s="316" t="s">
        <v>328</v>
      </c>
      <c r="E68" s="316" t="s">
        <v>328</v>
      </c>
      <c r="F68" s="316" t="s">
        <v>328</v>
      </c>
      <c r="G68" s="316" t="s">
        <v>328</v>
      </c>
      <c r="H68" s="316" t="s">
        <v>328</v>
      </c>
      <c r="I68" s="316" t="s">
        <v>328</v>
      </c>
      <c r="J68" s="316" t="s">
        <v>328</v>
      </c>
      <c r="K68" s="316" t="s">
        <v>328</v>
      </c>
    </row>
    <row r="69" spans="1:13" s="47" customFormat="1" ht="20.149999999999999" customHeight="1" x14ac:dyDescent="0.6">
      <c r="A69" s="274" t="s">
        <v>147</v>
      </c>
      <c r="B69" s="285" t="s">
        <v>148</v>
      </c>
      <c r="C69" s="370" t="s">
        <v>51</v>
      </c>
      <c r="D69" s="316" t="s">
        <v>328</v>
      </c>
      <c r="E69" s="316" t="s">
        <v>329</v>
      </c>
      <c r="F69" s="316" t="s">
        <v>328</v>
      </c>
      <c r="G69" s="316" t="s">
        <v>329</v>
      </c>
      <c r="H69" s="316" t="s">
        <v>328</v>
      </c>
      <c r="I69" s="316" t="s">
        <v>328</v>
      </c>
      <c r="J69" s="316" t="s">
        <v>329</v>
      </c>
      <c r="K69" s="316" t="s">
        <v>329</v>
      </c>
    </row>
    <row r="70" spans="1:13" s="47" customFormat="1" ht="20.149999999999999" customHeight="1" x14ac:dyDescent="0.6">
      <c r="A70" s="274" t="s">
        <v>149</v>
      </c>
      <c r="B70" s="285" t="s">
        <v>150</v>
      </c>
      <c r="C70" s="370" t="s">
        <v>51</v>
      </c>
      <c r="D70" s="316" t="s">
        <v>328</v>
      </c>
      <c r="E70" s="316" t="s">
        <v>328</v>
      </c>
      <c r="F70" s="316" t="s">
        <v>329</v>
      </c>
      <c r="G70" s="316" t="s">
        <v>329</v>
      </c>
      <c r="H70" s="316" t="s">
        <v>329</v>
      </c>
      <c r="I70" s="316" t="s">
        <v>329</v>
      </c>
      <c r="J70" s="316" t="s">
        <v>329</v>
      </c>
      <c r="K70" s="316" t="s">
        <v>329</v>
      </c>
    </row>
    <row r="71" spans="1:13" s="47" customFormat="1" ht="20.149999999999999" customHeight="1" x14ac:dyDescent="0.6">
      <c r="A71" s="274" t="s">
        <v>151</v>
      </c>
      <c r="B71" s="285" t="s">
        <v>152</v>
      </c>
      <c r="C71" s="370" t="s">
        <v>51</v>
      </c>
      <c r="D71" s="316" t="s">
        <v>328</v>
      </c>
      <c r="E71" s="316" t="s">
        <v>329</v>
      </c>
      <c r="F71" s="316" t="s">
        <v>328</v>
      </c>
      <c r="G71" s="316" t="s">
        <v>329</v>
      </c>
      <c r="H71" s="316" t="s">
        <v>328</v>
      </c>
      <c r="I71" s="316" t="s">
        <v>328</v>
      </c>
      <c r="J71" s="316" t="s">
        <v>328</v>
      </c>
      <c r="K71" s="316" t="s">
        <v>328</v>
      </c>
    </row>
    <row r="72" spans="1:13" s="47" customFormat="1" ht="20.149999999999999" customHeight="1" x14ac:dyDescent="0.6">
      <c r="A72" s="274" t="s">
        <v>153</v>
      </c>
      <c r="B72" s="285" t="s">
        <v>154</v>
      </c>
      <c r="C72" s="370" t="s">
        <v>54</v>
      </c>
      <c r="D72" s="316" t="s">
        <v>328</v>
      </c>
      <c r="E72" s="316" t="s">
        <v>328</v>
      </c>
      <c r="F72" s="316" t="s">
        <v>328</v>
      </c>
      <c r="G72" s="316" t="s">
        <v>329</v>
      </c>
      <c r="H72" s="316" t="s">
        <v>328</v>
      </c>
      <c r="I72" s="316" t="s">
        <v>328</v>
      </c>
      <c r="J72" s="316" t="s">
        <v>328</v>
      </c>
      <c r="K72" s="316" t="s">
        <v>328</v>
      </c>
    </row>
    <row r="73" spans="1:13" s="47" customFormat="1" ht="20.149999999999999" customHeight="1" x14ac:dyDescent="0.65">
      <c r="A73" s="274" t="s">
        <v>155</v>
      </c>
      <c r="B73" s="285" t="s">
        <v>156</v>
      </c>
      <c r="C73" s="370" t="s">
        <v>51</v>
      </c>
      <c r="D73" s="316" t="s">
        <v>328</v>
      </c>
      <c r="E73" s="316" t="s">
        <v>328</v>
      </c>
      <c r="F73" s="316" t="s">
        <v>328</v>
      </c>
      <c r="G73" s="316" t="s">
        <v>332</v>
      </c>
      <c r="H73" s="316" t="s">
        <v>328</v>
      </c>
      <c r="I73" s="316" t="s">
        <v>329</v>
      </c>
      <c r="J73" s="316" t="s">
        <v>329</v>
      </c>
      <c r="K73" s="316" t="s">
        <v>329</v>
      </c>
      <c r="M73" s="217"/>
    </row>
    <row r="74" spans="1:13" s="47" customFormat="1" ht="24.9" customHeight="1" x14ac:dyDescent="0.6">
      <c r="A74" s="89"/>
      <c r="B74" s="90" t="s">
        <v>333</v>
      </c>
      <c r="C74" s="385"/>
      <c r="D74" s="111">
        <v>61</v>
      </c>
      <c r="E74" s="111">
        <v>37</v>
      </c>
      <c r="F74" s="111">
        <v>56</v>
      </c>
      <c r="G74" s="111">
        <v>13</v>
      </c>
      <c r="H74" s="111">
        <v>45</v>
      </c>
      <c r="I74" s="111">
        <v>45</v>
      </c>
      <c r="J74" s="111">
        <v>36</v>
      </c>
      <c r="K74" s="111">
        <v>39</v>
      </c>
    </row>
    <row r="75" spans="1:13" s="47" customFormat="1" ht="27" customHeight="1" x14ac:dyDescent="0.55000000000000004">
      <c r="A75" s="14" t="s">
        <v>334</v>
      </c>
      <c r="B75" s="14"/>
      <c r="C75" s="14"/>
      <c r="D75" s="143"/>
      <c r="E75" s="143"/>
      <c r="F75" s="143"/>
      <c r="G75" s="143"/>
      <c r="H75" s="143"/>
      <c r="I75" s="143"/>
      <c r="J75" s="143"/>
      <c r="K75" s="143"/>
    </row>
    <row r="76" spans="1:13" x14ac:dyDescent="0.65">
      <c r="A76" s="14" t="s">
        <v>335</v>
      </c>
      <c r="B76" s="14"/>
      <c r="C76" s="362"/>
    </row>
    <row r="77" spans="1:13" ht="27" customHeight="1" x14ac:dyDescent="0.65">
      <c r="A77" s="14" t="s">
        <v>514</v>
      </c>
      <c r="B77" s="14"/>
      <c r="C77" s="14"/>
    </row>
    <row r="78" spans="1:13" x14ac:dyDescent="0.65">
      <c r="A78" s="44" t="s">
        <v>470</v>
      </c>
    </row>
  </sheetData>
  <autoFilter ref="A3:K3" xr:uid="{00000000-0009-0000-0000-000013000000}"/>
  <mergeCells count="1">
    <mergeCell ref="A2:B2"/>
  </mergeCells>
  <conditionalFormatting sqref="A4:K6 A8:K58 C7:K7 A60:K73 D59:K59">
    <cfRule type="expression" dxfId="13" priority="3">
      <formula>MOD(ROW(),2)=0</formula>
    </cfRule>
  </conditionalFormatting>
  <conditionalFormatting sqref="A7:B7">
    <cfRule type="expression" dxfId="12" priority="2">
      <formula>MOD(ROW(),2)=0</formula>
    </cfRule>
  </conditionalFormatting>
  <conditionalFormatting sqref="A59:C59">
    <cfRule type="expression" dxfId="11" priority="1">
      <formula>MOD(ROW(),2)=0</formula>
    </cfRule>
  </conditionalFormatting>
  <hyperlinks>
    <hyperlink ref="A2:B2" location="TOC!A1" display="Return to Table of Contents" xr:uid="{00000000-0004-0000-1300-000000000000}"/>
  </hyperlinks>
  <pageMargins left="0.25" right="0.25" top="0.75" bottom="0.75" header="0.3" footer="0.3"/>
  <pageSetup scale="60" orientation="portrait" horizontalDpi="1200" verticalDpi="1200" r:id="rId1"/>
  <headerFooter>
    <oddHeader>&amp;L2023-24 &amp;"Arial,Italic"Survey of Dental Education
&amp;"Arial,Regular"Report 2 - Tuition, Admission, and Attrition</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70C0"/>
  </sheetPr>
  <dimension ref="A1:L122"/>
  <sheetViews>
    <sheetView zoomScaleNormal="100" workbookViewId="0">
      <pane xSplit="3" ySplit="5" topLeftCell="D6" activePane="bottomRight" state="frozen"/>
      <selection activeCell="A2" sqref="A2:C2"/>
      <selection pane="topRight" activeCell="A2" sqref="A2:C2"/>
      <selection pane="bottomLeft" activeCell="A2" sqref="A2:C2"/>
      <selection pane="bottomRight"/>
    </sheetView>
  </sheetViews>
  <sheetFormatPr defaultColWidth="9.08984375" defaultRowHeight="13" x14ac:dyDescent="0.6"/>
  <cols>
    <col min="1" max="1" width="11.54296875" style="1" customWidth="1"/>
    <col min="2" max="2" width="54.31640625" style="1" customWidth="1"/>
    <col min="3" max="3" width="22.54296875" style="1" customWidth="1"/>
    <col min="4" max="12" width="12.6796875" style="1" customWidth="1"/>
    <col min="13" max="16384" width="9.08984375" style="1"/>
  </cols>
  <sheetData>
    <row r="1" spans="1:12" ht="15.9" customHeight="1" x14ac:dyDescent="0.7">
      <c r="A1" s="255" t="s">
        <v>515</v>
      </c>
      <c r="B1" s="255"/>
      <c r="C1" s="255"/>
    </row>
    <row r="2" spans="1:12" ht="22.5" customHeight="1" x14ac:dyDescent="0.6">
      <c r="A2" s="650" t="s">
        <v>8</v>
      </c>
      <c r="B2" s="650"/>
      <c r="C2" s="357"/>
    </row>
    <row r="3" spans="1:12" ht="20.149999999999999" customHeight="1" x14ac:dyDescent="0.7">
      <c r="A3" s="697" t="s">
        <v>336</v>
      </c>
      <c r="B3" s="46"/>
      <c r="C3" s="704" t="s">
        <v>46</v>
      </c>
      <c r="D3" s="698" t="s">
        <v>337</v>
      </c>
      <c r="E3" s="699"/>
      <c r="F3" s="700"/>
      <c r="G3" s="701"/>
      <c r="H3" s="701"/>
      <c r="I3" s="701"/>
      <c r="J3" s="701"/>
      <c r="K3" s="701"/>
      <c r="L3" s="701"/>
    </row>
    <row r="4" spans="1:12" ht="20.149999999999999" customHeight="1" x14ac:dyDescent="0.6">
      <c r="A4" s="697"/>
      <c r="B4" s="697" t="s">
        <v>283</v>
      </c>
      <c r="C4" s="704"/>
      <c r="D4" s="702" t="s">
        <v>338</v>
      </c>
      <c r="E4" s="701" t="s">
        <v>339</v>
      </c>
      <c r="F4" s="703" t="s">
        <v>340</v>
      </c>
      <c r="G4" s="701" t="s">
        <v>341</v>
      </c>
      <c r="H4" s="701" t="s">
        <v>342</v>
      </c>
      <c r="I4" s="701" t="s">
        <v>343</v>
      </c>
      <c r="J4" s="701" t="s">
        <v>344</v>
      </c>
      <c r="K4" s="701" t="s">
        <v>345</v>
      </c>
      <c r="L4" s="701" t="s">
        <v>346</v>
      </c>
    </row>
    <row r="5" spans="1:12" ht="31.5" customHeight="1" x14ac:dyDescent="0.6">
      <c r="A5" s="697"/>
      <c r="B5" s="697"/>
      <c r="C5" s="704"/>
      <c r="D5" s="702"/>
      <c r="E5" s="701"/>
      <c r="F5" s="703"/>
      <c r="G5" s="701"/>
      <c r="H5" s="701"/>
      <c r="I5" s="701"/>
      <c r="J5" s="701"/>
      <c r="K5" s="701"/>
      <c r="L5" s="701"/>
    </row>
    <row r="6" spans="1:12" ht="20.149999999999999" customHeight="1" x14ac:dyDescent="0.6">
      <c r="A6" s="274" t="s">
        <v>49</v>
      </c>
      <c r="B6" s="285" t="s">
        <v>50</v>
      </c>
      <c r="C6" s="390" t="s">
        <v>51</v>
      </c>
      <c r="D6" s="316" t="s">
        <v>328</v>
      </c>
      <c r="E6" s="316" t="s">
        <v>328</v>
      </c>
      <c r="F6" s="316" t="s">
        <v>328</v>
      </c>
      <c r="G6" s="316" t="s">
        <v>328</v>
      </c>
      <c r="H6" s="316" t="s">
        <v>329</v>
      </c>
      <c r="I6" s="316" t="s">
        <v>329</v>
      </c>
      <c r="J6" s="316" t="s">
        <v>328</v>
      </c>
      <c r="K6" s="316" t="s">
        <v>328</v>
      </c>
      <c r="L6" s="275" t="s">
        <v>328</v>
      </c>
    </row>
    <row r="7" spans="1:12" ht="20.149999999999999" customHeight="1" x14ac:dyDescent="0.6">
      <c r="A7" s="274" t="s">
        <v>52</v>
      </c>
      <c r="B7" s="285" t="s">
        <v>53</v>
      </c>
      <c r="C7" s="390" t="s">
        <v>54</v>
      </c>
      <c r="D7" s="316" t="s">
        <v>328</v>
      </c>
      <c r="E7" s="316" t="s">
        <v>329</v>
      </c>
      <c r="F7" s="316" t="s">
        <v>328</v>
      </c>
      <c r="G7" s="316" t="s">
        <v>328</v>
      </c>
      <c r="H7" s="316" t="s">
        <v>329</v>
      </c>
      <c r="I7" s="316" t="s">
        <v>330</v>
      </c>
      <c r="J7" s="316" t="s">
        <v>328</v>
      </c>
      <c r="K7" s="316" t="s">
        <v>329</v>
      </c>
      <c r="L7" s="275" t="s">
        <v>329</v>
      </c>
    </row>
    <row r="8" spans="1:12" ht="20.149999999999999" customHeight="1" x14ac:dyDescent="0.6">
      <c r="A8" s="274" t="s">
        <v>52</v>
      </c>
      <c r="B8" s="285" t="s">
        <v>55</v>
      </c>
      <c r="C8" s="390" t="s">
        <v>54</v>
      </c>
      <c r="D8" s="316" t="s">
        <v>328</v>
      </c>
      <c r="E8" s="316" t="s">
        <v>329</v>
      </c>
      <c r="F8" s="316" t="s">
        <v>329</v>
      </c>
      <c r="G8" s="316" t="s">
        <v>328</v>
      </c>
      <c r="H8" s="316" t="s">
        <v>329</v>
      </c>
      <c r="I8" s="316" t="s">
        <v>331</v>
      </c>
      <c r="J8" s="316" t="s">
        <v>329</v>
      </c>
      <c r="K8" s="316" t="s">
        <v>328</v>
      </c>
      <c r="L8" s="275" t="s">
        <v>330</v>
      </c>
    </row>
    <row r="9" spans="1:12" ht="20.149999999999999" customHeight="1" x14ac:dyDescent="0.6">
      <c r="A9" s="274" t="s">
        <v>56</v>
      </c>
      <c r="B9" s="285" t="s">
        <v>250</v>
      </c>
      <c r="C9" s="390" t="s">
        <v>58</v>
      </c>
      <c r="D9" s="316" t="s">
        <v>328</v>
      </c>
      <c r="E9" s="316" t="s">
        <v>329</v>
      </c>
      <c r="F9" s="316" t="s">
        <v>328</v>
      </c>
      <c r="G9" s="316" t="s">
        <v>328</v>
      </c>
      <c r="H9" s="316" t="s">
        <v>328</v>
      </c>
      <c r="I9" s="316" t="s">
        <v>331</v>
      </c>
      <c r="J9" s="316" t="s">
        <v>329</v>
      </c>
      <c r="K9" s="316" t="s">
        <v>328</v>
      </c>
      <c r="L9" s="275" t="s">
        <v>328</v>
      </c>
    </row>
    <row r="10" spans="1:12" ht="20.149999999999999" customHeight="1" x14ac:dyDescent="0.6">
      <c r="A10" s="274" t="s">
        <v>56</v>
      </c>
      <c r="B10" s="285" t="s">
        <v>217</v>
      </c>
      <c r="C10" s="390" t="s">
        <v>54</v>
      </c>
      <c r="D10" s="316" t="s">
        <v>328</v>
      </c>
      <c r="E10" s="316" t="s">
        <v>328</v>
      </c>
      <c r="F10" s="316" t="s">
        <v>328</v>
      </c>
      <c r="G10" s="316" t="s">
        <v>328</v>
      </c>
      <c r="H10" s="316" t="s">
        <v>328</v>
      </c>
      <c r="I10" s="316" t="s">
        <v>328</v>
      </c>
      <c r="J10" s="316" t="s">
        <v>328</v>
      </c>
      <c r="K10" s="316" t="s">
        <v>328</v>
      </c>
      <c r="L10" s="275" t="s">
        <v>328</v>
      </c>
    </row>
    <row r="11" spans="1:12" ht="20.149999999999999" customHeight="1" x14ac:dyDescent="0.6">
      <c r="A11" s="274" t="s">
        <v>56</v>
      </c>
      <c r="B11" s="285" t="s">
        <v>60</v>
      </c>
      <c r="C11" s="390" t="s">
        <v>51</v>
      </c>
      <c r="D11" s="316" t="s">
        <v>329</v>
      </c>
      <c r="E11" s="316" t="s">
        <v>329</v>
      </c>
      <c r="F11" s="316" t="s">
        <v>329</v>
      </c>
      <c r="G11" s="316" t="s">
        <v>328</v>
      </c>
      <c r="H11" s="316" t="s">
        <v>329</v>
      </c>
      <c r="I11" s="316" t="s">
        <v>332</v>
      </c>
      <c r="J11" s="316" t="s">
        <v>329</v>
      </c>
      <c r="K11" s="316" t="s">
        <v>328</v>
      </c>
      <c r="L11" s="275" t="s">
        <v>329</v>
      </c>
    </row>
    <row r="12" spans="1:12" ht="20.149999999999999" customHeight="1" x14ac:dyDescent="0.6">
      <c r="A12" s="274" t="s">
        <v>56</v>
      </c>
      <c r="B12" s="567" t="s">
        <v>61</v>
      </c>
      <c r="C12" s="390" t="s">
        <v>51</v>
      </c>
      <c r="D12" s="316" t="s">
        <v>328</v>
      </c>
      <c r="E12" s="316" t="s">
        <v>329</v>
      </c>
      <c r="F12" s="316" t="s">
        <v>328</v>
      </c>
      <c r="G12" s="316" t="s">
        <v>328</v>
      </c>
      <c r="H12" s="316" t="s">
        <v>328</v>
      </c>
      <c r="I12" s="316" t="s">
        <v>331</v>
      </c>
      <c r="J12" s="316" t="s">
        <v>329</v>
      </c>
      <c r="K12" s="316" t="s">
        <v>328</v>
      </c>
      <c r="L12" s="275" t="s">
        <v>329</v>
      </c>
    </row>
    <row r="13" spans="1:12" ht="20.149999999999999" customHeight="1" x14ac:dyDescent="0.6">
      <c r="A13" s="274" t="s">
        <v>56</v>
      </c>
      <c r="B13" s="285" t="s">
        <v>62</v>
      </c>
      <c r="C13" s="390" t="s">
        <v>54</v>
      </c>
      <c r="D13" s="316" t="s">
        <v>328</v>
      </c>
      <c r="E13" s="316" t="s">
        <v>328</v>
      </c>
      <c r="F13" s="316" t="s">
        <v>328</v>
      </c>
      <c r="G13" s="316" t="s">
        <v>328</v>
      </c>
      <c r="H13" s="316" t="s">
        <v>328</v>
      </c>
      <c r="I13" s="316" t="s">
        <v>328</v>
      </c>
      <c r="J13" s="316" t="s">
        <v>328</v>
      </c>
      <c r="K13" s="316" t="s">
        <v>328</v>
      </c>
      <c r="L13" s="275" t="s">
        <v>329</v>
      </c>
    </row>
    <row r="14" spans="1:12" ht="20.149999999999999" customHeight="1" x14ac:dyDescent="0.6">
      <c r="A14" s="274" t="s">
        <v>56</v>
      </c>
      <c r="B14" s="285" t="s">
        <v>63</v>
      </c>
      <c r="C14" s="390" t="s">
        <v>54</v>
      </c>
      <c r="D14" s="316" t="s">
        <v>328</v>
      </c>
      <c r="E14" s="316" t="s">
        <v>329</v>
      </c>
      <c r="F14" s="316" t="s">
        <v>329</v>
      </c>
      <c r="G14" s="316" t="s">
        <v>328</v>
      </c>
      <c r="H14" s="316" t="s">
        <v>329</v>
      </c>
      <c r="I14" s="316" t="s">
        <v>328</v>
      </c>
      <c r="J14" s="316" t="s">
        <v>328</v>
      </c>
      <c r="K14" s="316" t="s">
        <v>328</v>
      </c>
      <c r="L14" s="275" t="s">
        <v>329</v>
      </c>
    </row>
    <row r="15" spans="1:12" ht="20.149999999999999" customHeight="1" x14ac:dyDescent="0.6">
      <c r="A15" s="274" t="s">
        <v>56</v>
      </c>
      <c r="B15" s="285" t="s">
        <v>64</v>
      </c>
      <c r="C15" s="390" t="s">
        <v>54</v>
      </c>
      <c r="D15" s="316" t="s">
        <v>329</v>
      </c>
      <c r="E15" s="316" t="s">
        <v>329</v>
      </c>
      <c r="F15" s="316" t="s">
        <v>329</v>
      </c>
      <c r="G15" s="316" t="s">
        <v>328</v>
      </c>
      <c r="H15" s="316" t="s">
        <v>329</v>
      </c>
      <c r="I15" s="316" t="s">
        <v>329</v>
      </c>
      <c r="J15" s="316" t="s">
        <v>328</v>
      </c>
      <c r="K15" s="316" t="s">
        <v>328</v>
      </c>
      <c r="L15" s="275" t="s">
        <v>329</v>
      </c>
    </row>
    <row r="16" spans="1:12" ht="20.149999999999999" customHeight="1" x14ac:dyDescent="0.6">
      <c r="A16" s="274" t="s">
        <v>65</v>
      </c>
      <c r="B16" s="285" t="s">
        <v>66</v>
      </c>
      <c r="C16" s="390" t="s">
        <v>51</v>
      </c>
      <c r="D16" s="316" t="s">
        <v>328</v>
      </c>
      <c r="E16" s="316" t="s">
        <v>329</v>
      </c>
      <c r="F16" s="316" t="s">
        <v>328</v>
      </c>
      <c r="G16" s="316" t="s">
        <v>328</v>
      </c>
      <c r="H16" s="316" t="s">
        <v>328</v>
      </c>
      <c r="I16" s="316" t="s">
        <v>329</v>
      </c>
      <c r="J16" s="316" t="s">
        <v>328</v>
      </c>
      <c r="K16" s="316" t="s">
        <v>328</v>
      </c>
      <c r="L16" s="275" t="s">
        <v>328</v>
      </c>
    </row>
    <row r="17" spans="1:12" ht="20.149999999999999" customHeight="1" x14ac:dyDescent="0.6">
      <c r="A17" s="274" t="s">
        <v>67</v>
      </c>
      <c r="B17" s="285" t="s">
        <v>68</v>
      </c>
      <c r="C17" s="390" t="s">
        <v>51</v>
      </c>
      <c r="D17" s="316" t="s">
        <v>328</v>
      </c>
      <c r="E17" s="316" t="s">
        <v>328</v>
      </c>
      <c r="F17" s="316" t="s">
        <v>328</v>
      </c>
      <c r="G17" s="316" t="s">
        <v>328</v>
      </c>
      <c r="H17" s="316" t="s">
        <v>328</v>
      </c>
      <c r="I17" s="316" t="s">
        <v>331</v>
      </c>
      <c r="J17" s="316" t="s">
        <v>328</v>
      </c>
      <c r="K17" s="316" t="s">
        <v>328</v>
      </c>
      <c r="L17" s="275" t="s">
        <v>328</v>
      </c>
    </row>
    <row r="18" spans="1:12" ht="20.149999999999999" customHeight="1" x14ac:dyDescent="0.6">
      <c r="A18" s="274" t="s">
        <v>69</v>
      </c>
      <c r="B18" s="285" t="s">
        <v>70</v>
      </c>
      <c r="C18" s="390" t="s">
        <v>54</v>
      </c>
      <c r="D18" s="316" t="s">
        <v>328</v>
      </c>
      <c r="E18" s="316" t="s">
        <v>329</v>
      </c>
      <c r="F18" s="316" t="s">
        <v>329</v>
      </c>
      <c r="G18" s="316" t="s">
        <v>328</v>
      </c>
      <c r="H18" s="316" t="s">
        <v>328</v>
      </c>
      <c r="I18" s="316" t="s">
        <v>329</v>
      </c>
      <c r="J18" s="316" t="s">
        <v>328</v>
      </c>
      <c r="K18" s="316" t="s">
        <v>329</v>
      </c>
      <c r="L18" s="275" t="s">
        <v>328</v>
      </c>
    </row>
    <row r="19" spans="1:12" ht="20.149999999999999" customHeight="1" x14ac:dyDescent="0.6">
      <c r="A19" s="274" t="s">
        <v>71</v>
      </c>
      <c r="B19" s="285" t="s">
        <v>72</v>
      </c>
      <c r="C19" s="390" t="s">
        <v>51</v>
      </c>
      <c r="D19" s="316" t="s">
        <v>328</v>
      </c>
      <c r="E19" s="316" t="s">
        <v>329</v>
      </c>
      <c r="F19" s="316" t="s">
        <v>329</v>
      </c>
      <c r="G19" s="316" t="s">
        <v>328</v>
      </c>
      <c r="H19" s="316" t="s">
        <v>329</v>
      </c>
      <c r="I19" s="316" t="s">
        <v>329</v>
      </c>
      <c r="J19" s="316" t="s">
        <v>328</v>
      </c>
      <c r="K19" s="316" t="s">
        <v>328</v>
      </c>
      <c r="L19" s="275" t="s">
        <v>328</v>
      </c>
    </row>
    <row r="20" spans="1:12" ht="20.149999999999999" customHeight="1" x14ac:dyDescent="0.6">
      <c r="A20" s="274" t="s">
        <v>71</v>
      </c>
      <c r="B20" s="285" t="s">
        <v>73</v>
      </c>
      <c r="C20" s="390" t="s">
        <v>54</v>
      </c>
      <c r="D20" s="316" t="s">
        <v>328</v>
      </c>
      <c r="E20" s="316" t="s">
        <v>329</v>
      </c>
      <c r="F20" s="316" t="s">
        <v>328</v>
      </c>
      <c r="G20" s="316" t="s">
        <v>328</v>
      </c>
      <c r="H20" s="316" t="s">
        <v>329</v>
      </c>
      <c r="I20" s="316" t="s">
        <v>331</v>
      </c>
      <c r="J20" s="316" t="s">
        <v>328</v>
      </c>
      <c r="K20" s="316" t="s">
        <v>328</v>
      </c>
      <c r="L20" s="275" t="s">
        <v>329</v>
      </c>
    </row>
    <row r="21" spans="1:12" ht="20.149999999999999" customHeight="1" x14ac:dyDescent="0.6">
      <c r="A21" s="274" t="s">
        <v>71</v>
      </c>
      <c r="B21" s="285" t="s">
        <v>74</v>
      </c>
      <c r="C21" s="390" t="s">
        <v>54</v>
      </c>
      <c r="D21" s="316" t="s">
        <v>328</v>
      </c>
      <c r="E21" s="316" t="s">
        <v>329</v>
      </c>
      <c r="F21" s="316" t="s">
        <v>328</v>
      </c>
      <c r="G21" s="316" t="s">
        <v>328</v>
      </c>
      <c r="H21" s="316" t="s">
        <v>328</v>
      </c>
      <c r="I21" s="316" t="s">
        <v>329</v>
      </c>
      <c r="J21" s="316" t="s">
        <v>329</v>
      </c>
      <c r="K21" s="316" t="s">
        <v>328</v>
      </c>
      <c r="L21" s="275" t="s">
        <v>330</v>
      </c>
    </row>
    <row r="22" spans="1:12" ht="20.149999999999999" customHeight="1" x14ac:dyDescent="0.6">
      <c r="A22" s="274" t="s">
        <v>75</v>
      </c>
      <c r="B22" s="285" t="s">
        <v>76</v>
      </c>
      <c r="C22" s="390" t="s">
        <v>51</v>
      </c>
      <c r="D22" s="316" t="s">
        <v>328</v>
      </c>
      <c r="E22" s="316" t="s">
        <v>329</v>
      </c>
      <c r="F22" s="316" t="s">
        <v>328</v>
      </c>
      <c r="G22" s="316" t="s">
        <v>328</v>
      </c>
      <c r="H22" s="316" t="s">
        <v>329</v>
      </c>
      <c r="I22" s="316" t="s">
        <v>331</v>
      </c>
      <c r="J22" s="316" t="s">
        <v>328</v>
      </c>
      <c r="K22" s="316" t="s">
        <v>328</v>
      </c>
      <c r="L22" s="275" t="s">
        <v>329</v>
      </c>
    </row>
    <row r="23" spans="1:12" ht="20.149999999999999" customHeight="1" x14ac:dyDescent="0.6">
      <c r="A23" s="274" t="s">
        <v>77</v>
      </c>
      <c r="B23" s="285" t="s">
        <v>78</v>
      </c>
      <c r="C23" s="390" t="s">
        <v>51</v>
      </c>
      <c r="D23" s="316" t="s">
        <v>328</v>
      </c>
      <c r="E23" s="316" t="s">
        <v>329</v>
      </c>
      <c r="F23" s="316" t="s">
        <v>328</v>
      </c>
      <c r="G23" s="316" t="s">
        <v>328</v>
      </c>
      <c r="H23" s="316" t="s">
        <v>328</v>
      </c>
      <c r="I23" s="316" t="s">
        <v>331</v>
      </c>
      <c r="J23" s="316" t="s">
        <v>329</v>
      </c>
      <c r="K23" s="316" t="s">
        <v>328</v>
      </c>
      <c r="L23" s="275" t="s">
        <v>328</v>
      </c>
    </row>
    <row r="24" spans="1:12" ht="20.149999999999999" customHeight="1" x14ac:dyDescent="0.6">
      <c r="A24" s="274" t="s">
        <v>77</v>
      </c>
      <c r="B24" s="285" t="s">
        <v>79</v>
      </c>
      <c r="C24" s="390" t="s">
        <v>51</v>
      </c>
      <c r="D24" s="316" t="s">
        <v>328</v>
      </c>
      <c r="E24" s="316" t="s">
        <v>329</v>
      </c>
      <c r="F24" s="316" t="s">
        <v>328</v>
      </c>
      <c r="G24" s="316" t="s">
        <v>328</v>
      </c>
      <c r="H24" s="316" t="s">
        <v>328</v>
      </c>
      <c r="I24" s="316" t="s">
        <v>331</v>
      </c>
      <c r="J24" s="316" t="s">
        <v>328</v>
      </c>
      <c r="K24" s="316" t="s">
        <v>328</v>
      </c>
      <c r="L24" s="275" t="s">
        <v>328</v>
      </c>
    </row>
    <row r="25" spans="1:12" ht="20.149999999999999" customHeight="1" x14ac:dyDescent="0.6">
      <c r="A25" s="274" t="s">
        <v>77</v>
      </c>
      <c r="B25" s="285" t="s">
        <v>80</v>
      </c>
      <c r="C25" s="390" t="s">
        <v>54</v>
      </c>
      <c r="D25" s="316" t="s">
        <v>329</v>
      </c>
      <c r="E25" s="316" t="s">
        <v>330</v>
      </c>
      <c r="F25" s="316" t="s">
        <v>330</v>
      </c>
      <c r="G25" s="316" t="s">
        <v>328</v>
      </c>
      <c r="H25" s="316" t="s">
        <v>328</v>
      </c>
      <c r="I25" s="316" t="s">
        <v>331</v>
      </c>
      <c r="J25" s="316" t="s">
        <v>330</v>
      </c>
      <c r="K25" s="316" t="s">
        <v>328</v>
      </c>
      <c r="L25" s="275" t="s">
        <v>328</v>
      </c>
    </row>
    <row r="26" spans="1:12" ht="20.149999999999999" customHeight="1" x14ac:dyDescent="0.6">
      <c r="A26" s="274" t="s">
        <v>81</v>
      </c>
      <c r="B26" s="285" t="s">
        <v>82</v>
      </c>
      <c r="C26" s="390" t="s">
        <v>51</v>
      </c>
      <c r="D26" s="316" t="s">
        <v>328</v>
      </c>
      <c r="E26" s="316" t="s">
        <v>329</v>
      </c>
      <c r="F26" s="316" t="s">
        <v>328</v>
      </c>
      <c r="G26" s="316" t="s">
        <v>328</v>
      </c>
      <c r="H26" s="316" t="s">
        <v>329</v>
      </c>
      <c r="I26" s="316" t="s">
        <v>331</v>
      </c>
      <c r="J26" s="316" t="s">
        <v>329</v>
      </c>
      <c r="K26" s="316" t="s">
        <v>329</v>
      </c>
      <c r="L26" s="275" t="s">
        <v>329</v>
      </c>
    </row>
    <row r="27" spans="1:12" ht="20.149999999999999" customHeight="1" x14ac:dyDescent="0.6">
      <c r="A27" s="274" t="s">
        <v>83</v>
      </c>
      <c r="B27" s="285" t="s">
        <v>84</v>
      </c>
      <c r="C27" s="390" t="s">
        <v>51</v>
      </c>
      <c r="D27" s="316" t="s">
        <v>328</v>
      </c>
      <c r="E27" s="316" t="s">
        <v>328</v>
      </c>
      <c r="F27" s="316" t="s">
        <v>328</v>
      </c>
      <c r="G27" s="316" t="s">
        <v>328</v>
      </c>
      <c r="H27" s="316" t="s">
        <v>328</v>
      </c>
      <c r="I27" s="316" t="s">
        <v>328</v>
      </c>
      <c r="J27" s="316" t="s">
        <v>328</v>
      </c>
      <c r="K27" s="316" t="s">
        <v>328</v>
      </c>
      <c r="L27" s="275" t="s">
        <v>328</v>
      </c>
    </row>
    <row r="28" spans="1:12" ht="20.149999999999999" customHeight="1" x14ac:dyDescent="0.6">
      <c r="A28" s="274" t="s">
        <v>85</v>
      </c>
      <c r="B28" s="285" t="s">
        <v>86</v>
      </c>
      <c r="C28" s="390" t="s">
        <v>51</v>
      </c>
      <c r="D28" s="316" t="s">
        <v>328</v>
      </c>
      <c r="E28" s="316" t="s">
        <v>329</v>
      </c>
      <c r="F28" s="316" t="s">
        <v>328</v>
      </c>
      <c r="G28" s="316" t="s">
        <v>328</v>
      </c>
      <c r="H28" s="316" t="s">
        <v>328</v>
      </c>
      <c r="I28" s="316" t="s">
        <v>329</v>
      </c>
      <c r="J28" s="316" t="s">
        <v>328</v>
      </c>
      <c r="K28" s="316" t="s">
        <v>328</v>
      </c>
      <c r="L28" s="275" t="s">
        <v>329</v>
      </c>
    </row>
    <row r="29" spans="1:12" ht="20.149999999999999" customHeight="1" x14ac:dyDescent="0.6">
      <c r="A29" s="274" t="s">
        <v>85</v>
      </c>
      <c r="B29" s="285" t="s">
        <v>87</v>
      </c>
      <c r="C29" s="390" t="s">
        <v>51</v>
      </c>
      <c r="D29" s="316" t="s">
        <v>328</v>
      </c>
      <c r="E29" s="316" t="s">
        <v>329</v>
      </c>
      <c r="F29" s="316" t="s">
        <v>328</v>
      </c>
      <c r="G29" s="316" t="s">
        <v>328</v>
      </c>
      <c r="H29" s="316" t="s">
        <v>329</v>
      </c>
      <c r="I29" s="316" t="s">
        <v>331</v>
      </c>
      <c r="J29" s="316" t="s">
        <v>328</v>
      </c>
      <c r="K29" s="316" t="s">
        <v>329</v>
      </c>
      <c r="L29" s="275" t="s">
        <v>328</v>
      </c>
    </row>
    <row r="30" spans="1:12" ht="20.149999999999999" customHeight="1" x14ac:dyDescent="0.6">
      <c r="A30" s="274" t="s">
        <v>88</v>
      </c>
      <c r="B30" s="285" t="s">
        <v>89</v>
      </c>
      <c r="C30" s="390" t="s">
        <v>51</v>
      </c>
      <c r="D30" s="316" t="s">
        <v>328</v>
      </c>
      <c r="E30" s="316" t="s">
        <v>328</v>
      </c>
      <c r="F30" s="316" t="s">
        <v>328</v>
      </c>
      <c r="G30" s="316" t="s">
        <v>328</v>
      </c>
      <c r="H30" s="316" t="s">
        <v>328</v>
      </c>
      <c r="I30" s="316" t="s">
        <v>328</v>
      </c>
      <c r="J30" s="316" t="s">
        <v>329</v>
      </c>
      <c r="K30" s="316" t="s">
        <v>329</v>
      </c>
      <c r="L30" s="275" t="s">
        <v>329</v>
      </c>
    </row>
    <row r="31" spans="1:12" ht="20.149999999999999" customHeight="1" x14ac:dyDescent="0.6">
      <c r="A31" s="274" t="s">
        <v>90</v>
      </c>
      <c r="B31" s="285" t="s">
        <v>91</v>
      </c>
      <c r="C31" s="390" t="s">
        <v>54</v>
      </c>
      <c r="D31" s="316" t="s">
        <v>328</v>
      </c>
      <c r="E31" s="316" t="s">
        <v>329</v>
      </c>
      <c r="F31" s="316" t="s">
        <v>328</v>
      </c>
      <c r="G31" s="316" t="s">
        <v>328</v>
      </c>
      <c r="H31" s="316" t="s">
        <v>329</v>
      </c>
      <c r="I31" s="316" t="s">
        <v>331</v>
      </c>
      <c r="J31" s="316" t="s">
        <v>328</v>
      </c>
      <c r="K31" s="316" t="s">
        <v>329</v>
      </c>
      <c r="L31" s="275" t="s">
        <v>329</v>
      </c>
    </row>
    <row r="32" spans="1:12" ht="20.149999999999999" customHeight="1" x14ac:dyDescent="0.6">
      <c r="A32" s="274" t="s">
        <v>17</v>
      </c>
      <c r="B32" s="285" t="s">
        <v>92</v>
      </c>
      <c r="C32" s="390" t="s">
        <v>51</v>
      </c>
      <c r="D32" s="316" t="s">
        <v>328</v>
      </c>
      <c r="E32" s="316" t="s">
        <v>329</v>
      </c>
      <c r="F32" s="316" t="s">
        <v>328</v>
      </c>
      <c r="G32" s="316" t="s">
        <v>328</v>
      </c>
      <c r="H32" s="316" t="s">
        <v>329</v>
      </c>
      <c r="I32" s="316" t="s">
        <v>329</v>
      </c>
      <c r="J32" s="316" t="s">
        <v>329</v>
      </c>
      <c r="K32" s="316" t="s">
        <v>328</v>
      </c>
      <c r="L32" s="275" t="s">
        <v>329</v>
      </c>
    </row>
    <row r="33" spans="1:12" ht="20.149999999999999" customHeight="1" x14ac:dyDescent="0.6">
      <c r="A33" s="274" t="s">
        <v>93</v>
      </c>
      <c r="B33" s="285" t="s">
        <v>94</v>
      </c>
      <c r="C33" s="390" t="s">
        <v>54</v>
      </c>
      <c r="D33" s="316" t="s">
        <v>328</v>
      </c>
      <c r="E33" s="316" t="s">
        <v>328</v>
      </c>
      <c r="F33" s="316" t="s">
        <v>328</v>
      </c>
      <c r="G33" s="316" t="s">
        <v>328</v>
      </c>
      <c r="H33" s="316" t="s">
        <v>328</v>
      </c>
      <c r="I33" s="316" t="s">
        <v>331</v>
      </c>
      <c r="J33" s="316" t="s">
        <v>328</v>
      </c>
      <c r="K33" s="316" t="s">
        <v>328</v>
      </c>
      <c r="L33" s="275" t="s">
        <v>328</v>
      </c>
    </row>
    <row r="34" spans="1:12" ht="20.149999999999999" customHeight="1" x14ac:dyDescent="0.6">
      <c r="A34" s="274" t="s">
        <v>93</v>
      </c>
      <c r="B34" s="285" t="s">
        <v>95</v>
      </c>
      <c r="C34" s="390" t="s">
        <v>54</v>
      </c>
      <c r="D34" s="316" t="s">
        <v>330</v>
      </c>
      <c r="E34" s="316" t="s">
        <v>332</v>
      </c>
      <c r="F34" s="316" t="s">
        <v>329</v>
      </c>
      <c r="G34" s="316" t="s">
        <v>328</v>
      </c>
      <c r="H34" s="316" t="s">
        <v>330</v>
      </c>
      <c r="I34" s="316" t="s">
        <v>331</v>
      </c>
      <c r="J34" s="316" t="s">
        <v>328</v>
      </c>
      <c r="K34" s="316" t="s">
        <v>329</v>
      </c>
      <c r="L34" s="275" t="s">
        <v>328</v>
      </c>
    </row>
    <row r="35" spans="1:12" ht="20.149999999999999" customHeight="1" x14ac:dyDescent="0.6">
      <c r="A35" s="274" t="s">
        <v>93</v>
      </c>
      <c r="B35" s="285" t="s">
        <v>96</v>
      </c>
      <c r="C35" s="390" t="s">
        <v>54</v>
      </c>
      <c r="D35" s="316" t="s">
        <v>328</v>
      </c>
      <c r="E35" s="316" t="s">
        <v>329</v>
      </c>
      <c r="F35" s="316" t="s">
        <v>328</v>
      </c>
      <c r="G35" s="316" t="s">
        <v>328</v>
      </c>
      <c r="H35" s="316" t="s">
        <v>329</v>
      </c>
      <c r="I35" s="316" t="s">
        <v>329</v>
      </c>
      <c r="J35" s="316" t="s">
        <v>328</v>
      </c>
      <c r="K35" s="316" t="s">
        <v>328</v>
      </c>
      <c r="L35" s="275" t="s">
        <v>329</v>
      </c>
    </row>
    <row r="36" spans="1:12" ht="20.149999999999999" customHeight="1" x14ac:dyDescent="0.6">
      <c r="A36" s="274" t="s">
        <v>97</v>
      </c>
      <c r="B36" s="285" t="s">
        <v>98</v>
      </c>
      <c r="C36" s="390" t="s">
        <v>54</v>
      </c>
      <c r="D36" s="316" t="s">
        <v>328</v>
      </c>
      <c r="E36" s="316" t="s">
        <v>329</v>
      </c>
      <c r="F36" s="316" t="s">
        <v>328</v>
      </c>
      <c r="G36" s="316" t="s">
        <v>329</v>
      </c>
      <c r="H36" s="316" t="s">
        <v>328</v>
      </c>
      <c r="I36" s="316" t="s">
        <v>330</v>
      </c>
      <c r="J36" s="316" t="s">
        <v>328</v>
      </c>
      <c r="K36" s="316" t="s">
        <v>329</v>
      </c>
      <c r="L36" s="275" t="s">
        <v>328</v>
      </c>
    </row>
    <row r="37" spans="1:12" ht="20.149999999999999" customHeight="1" x14ac:dyDescent="0.6">
      <c r="A37" s="274" t="s">
        <v>97</v>
      </c>
      <c r="B37" s="285" t="s">
        <v>99</v>
      </c>
      <c r="C37" s="390" t="s">
        <v>51</v>
      </c>
      <c r="D37" s="316" t="s">
        <v>328</v>
      </c>
      <c r="E37" s="316" t="s">
        <v>328</v>
      </c>
      <c r="F37" s="316" t="s">
        <v>328</v>
      </c>
      <c r="G37" s="316" t="s">
        <v>328</v>
      </c>
      <c r="H37" s="316" t="s">
        <v>328</v>
      </c>
      <c r="I37" s="316" t="s">
        <v>331</v>
      </c>
      <c r="J37" s="316" t="s">
        <v>328</v>
      </c>
      <c r="K37" s="316" t="s">
        <v>328</v>
      </c>
      <c r="L37" s="275" t="s">
        <v>328</v>
      </c>
    </row>
    <row r="38" spans="1:12" ht="20.149999999999999" customHeight="1" x14ac:dyDescent="0.6">
      <c r="A38" s="274" t="s">
        <v>100</v>
      </c>
      <c r="B38" s="285" t="s">
        <v>101</v>
      </c>
      <c r="C38" s="390" t="s">
        <v>51</v>
      </c>
      <c r="D38" s="316" t="s">
        <v>328</v>
      </c>
      <c r="E38" s="316" t="s">
        <v>328</v>
      </c>
      <c r="F38" s="316" t="s">
        <v>328</v>
      </c>
      <c r="G38" s="316" t="s">
        <v>328</v>
      </c>
      <c r="H38" s="316" t="s">
        <v>328</v>
      </c>
      <c r="I38" s="316" t="s">
        <v>331</v>
      </c>
      <c r="J38" s="316" t="s">
        <v>328</v>
      </c>
      <c r="K38" s="316" t="s">
        <v>329</v>
      </c>
      <c r="L38" s="275" t="s">
        <v>329</v>
      </c>
    </row>
    <row r="39" spans="1:12" ht="20.149999999999999" customHeight="1" x14ac:dyDescent="0.6">
      <c r="A39" s="274" t="s">
        <v>21</v>
      </c>
      <c r="B39" s="285" t="s">
        <v>102</v>
      </c>
      <c r="C39" s="390" t="s">
        <v>51</v>
      </c>
      <c r="D39" s="316" t="s">
        <v>328</v>
      </c>
      <c r="E39" s="316" t="s">
        <v>329</v>
      </c>
      <c r="F39" s="316" t="s">
        <v>328</v>
      </c>
      <c r="G39" s="316" t="s">
        <v>328</v>
      </c>
      <c r="H39" s="316" t="s">
        <v>328</v>
      </c>
      <c r="I39" s="316" t="s">
        <v>330</v>
      </c>
      <c r="J39" s="316" t="s">
        <v>328</v>
      </c>
      <c r="K39" s="316" t="s">
        <v>329</v>
      </c>
      <c r="L39" s="275" t="s">
        <v>329</v>
      </c>
    </row>
    <row r="40" spans="1:12" ht="20.149999999999999" customHeight="1" x14ac:dyDescent="0.6">
      <c r="A40" s="274" t="s">
        <v>103</v>
      </c>
      <c r="B40" s="285" t="s">
        <v>498</v>
      </c>
      <c r="C40" s="390" t="s">
        <v>54</v>
      </c>
      <c r="D40" s="316" t="s">
        <v>329</v>
      </c>
      <c r="E40" s="316" t="s">
        <v>329</v>
      </c>
      <c r="F40" s="316" t="s">
        <v>329</v>
      </c>
      <c r="G40" s="316" t="s">
        <v>328</v>
      </c>
      <c r="H40" s="316" t="s">
        <v>329</v>
      </c>
      <c r="I40" s="316" t="s">
        <v>330</v>
      </c>
      <c r="J40" s="316" t="s">
        <v>328</v>
      </c>
      <c r="K40" s="316" t="s">
        <v>330</v>
      </c>
      <c r="L40" s="275" t="s">
        <v>329</v>
      </c>
    </row>
    <row r="41" spans="1:12" ht="20.149999999999999" customHeight="1" x14ac:dyDescent="0.6">
      <c r="A41" s="274" t="s">
        <v>103</v>
      </c>
      <c r="B41" s="285" t="s">
        <v>104</v>
      </c>
      <c r="C41" s="390" t="s">
        <v>51</v>
      </c>
      <c r="D41" s="316" t="s">
        <v>328</v>
      </c>
      <c r="E41" s="316" t="s">
        <v>330</v>
      </c>
      <c r="F41" s="316" t="s">
        <v>329</v>
      </c>
      <c r="G41" s="316" t="s">
        <v>328</v>
      </c>
      <c r="H41" s="316" t="s">
        <v>329</v>
      </c>
      <c r="I41" s="316" t="s">
        <v>329</v>
      </c>
      <c r="J41" s="316" t="s">
        <v>328</v>
      </c>
      <c r="K41" s="316" t="s">
        <v>328</v>
      </c>
      <c r="L41" s="275" t="s">
        <v>328</v>
      </c>
    </row>
    <row r="42" spans="1:12" ht="20.149999999999999" customHeight="1" x14ac:dyDescent="0.6">
      <c r="A42" s="274" t="s">
        <v>103</v>
      </c>
      <c r="B42" s="285" t="s">
        <v>105</v>
      </c>
      <c r="C42" s="390" t="s">
        <v>54</v>
      </c>
      <c r="D42" s="316" t="s">
        <v>328</v>
      </c>
      <c r="E42" s="316" t="s">
        <v>329</v>
      </c>
      <c r="F42" s="316" t="s">
        <v>328</v>
      </c>
      <c r="G42" s="316" t="s">
        <v>328</v>
      </c>
      <c r="H42" s="316" t="s">
        <v>329</v>
      </c>
      <c r="I42" s="316" t="s">
        <v>328</v>
      </c>
      <c r="J42" s="316" t="s">
        <v>328</v>
      </c>
      <c r="K42" s="316" t="s">
        <v>328</v>
      </c>
      <c r="L42" s="275" t="s">
        <v>328</v>
      </c>
    </row>
    <row r="43" spans="1:12" ht="20.149999999999999" customHeight="1" x14ac:dyDescent="0.6">
      <c r="A43" s="274" t="s">
        <v>106</v>
      </c>
      <c r="B43" s="285" t="s">
        <v>107</v>
      </c>
      <c r="C43" s="390" t="s">
        <v>54</v>
      </c>
      <c r="D43" s="316" t="s">
        <v>328</v>
      </c>
      <c r="E43" s="316" t="s">
        <v>328</v>
      </c>
      <c r="F43" s="316" t="s">
        <v>328</v>
      </c>
      <c r="G43" s="316" t="s">
        <v>328</v>
      </c>
      <c r="H43" s="316" t="s">
        <v>328</v>
      </c>
      <c r="I43" s="316" t="s">
        <v>328</v>
      </c>
      <c r="J43" s="316" t="s">
        <v>328</v>
      </c>
      <c r="K43" s="316" t="s">
        <v>328</v>
      </c>
      <c r="L43" s="275" t="s">
        <v>329</v>
      </c>
    </row>
    <row r="44" spans="1:12" ht="20.149999999999999" customHeight="1" x14ac:dyDescent="0.6">
      <c r="A44" s="274" t="s">
        <v>106</v>
      </c>
      <c r="B44" s="285" t="s">
        <v>108</v>
      </c>
      <c r="C44" s="390" t="s">
        <v>51</v>
      </c>
      <c r="D44" s="316" t="s">
        <v>328</v>
      </c>
      <c r="E44" s="316" t="s">
        <v>328</v>
      </c>
      <c r="F44" s="316" t="s">
        <v>328</v>
      </c>
      <c r="G44" s="316" t="s">
        <v>328</v>
      </c>
      <c r="H44" s="316" t="s">
        <v>329</v>
      </c>
      <c r="I44" s="316" t="s">
        <v>331</v>
      </c>
      <c r="J44" s="316" t="s">
        <v>329</v>
      </c>
      <c r="K44" s="316" t="s">
        <v>329</v>
      </c>
      <c r="L44" s="275" t="s">
        <v>328</v>
      </c>
    </row>
    <row r="45" spans="1:12" ht="20.149999999999999" customHeight="1" x14ac:dyDescent="0.6">
      <c r="A45" s="274" t="s">
        <v>109</v>
      </c>
      <c r="B45" s="285" t="s">
        <v>110</v>
      </c>
      <c r="C45" s="390" t="s">
        <v>51</v>
      </c>
      <c r="D45" s="316" t="s">
        <v>328</v>
      </c>
      <c r="E45" s="316" t="s">
        <v>329</v>
      </c>
      <c r="F45" s="316" t="s">
        <v>328</v>
      </c>
      <c r="G45" s="316" t="s">
        <v>328</v>
      </c>
      <c r="H45" s="316" t="s">
        <v>328</v>
      </c>
      <c r="I45" s="316" t="s">
        <v>331</v>
      </c>
      <c r="J45" s="316" t="s">
        <v>329</v>
      </c>
      <c r="K45" s="316" t="s">
        <v>329</v>
      </c>
      <c r="L45" s="275" t="s">
        <v>329</v>
      </c>
    </row>
    <row r="46" spans="1:12" ht="20.149999999999999" customHeight="1" x14ac:dyDescent="0.6">
      <c r="A46" s="274" t="s">
        <v>111</v>
      </c>
      <c r="B46" s="285" t="s">
        <v>112</v>
      </c>
      <c r="C46" s="390" t="s">
        <v>51</v>
      </c>
      <c r="D46" s="316" t="s">
        <v>328</v>
      </c>
      <c r="E46" s="316" t="s">
        <v>328</v>
      </c>
      <c r="F46" s="316" t="s">
        <v>328</v>
      </c>
      <c r="G46" s="316" t="s">
        <v>328</v>
      </c>
      <c r="H46" s="316" t="s">
        <v>328</v>
      </c>
      <c r="I46" s="316" t="s">
        <v>328</v>
      </c>
      <c r="J46" s="316" t="s">
        <v>328</v>
      </c>
      <c r="K46" s="316" t="s">
        <v>328</v>
      </c>
      <c r="L46" s="275" t="s">
        <v>328</v>
      </c>
    </row>
    <row r="47" spans="1:12" ht="20.149999999999999" customHeight="1" x14ac:dyDescent="0.6">
      <c r="A47" s="274" t="s">
        <v>113</v>
      </c>
      <c r="B47" s="285" t="s">
        <v>114</v>
      </c>
      <c r="C47" s="390" t="s">
        <v>54</v>
      </c>
      <c r="D47" s="316" t="s">
        <v>328</v>
      </c>
      <c r="E47" s="316" t="s">
        <v>329</v>
      </c>
      <c r="F47" s="316" t="s">
        <v>328</v>
      </c>
      <c r="G47" s="316" t="s">
        <v>328</v>
      </c>
      <c r="H47" s="316" t="s">
        <v>328</v>
      </c>
      <c r="I47" s="316" t="s">
        <v>331</v>
      </c>
      <c r="J47" s="316" t="s">
        <v>329</v>
      </c>
      <c r="K47" s="316" t="s">
        <v>328</v>
      </c>
      <c r="L47" s="275" t="s">
        <v>329</v>
      </c>
    </row>
    <row r="48" spans="1:12" ht="20.149999999999999" customHeight="1" x14ac:dyDescent="0.6">
      <c r="A48" s="274" t="s">
        <v>113</v>
      </c>
      <c r="B48" s="285" t="s">
        <v>115</v>
      </c>
      <c r="C48" s="390" t="s">
        <v>54</v>
      </c>
      <c r="D48" s="316" t="s">
        <v>328</v>
      </c>
      <c r="E48" s="316" t="s">
        <v>328</v>
      </c>
      <c r="F48" s="316" t="s">
        <v>328</v>
      </c>
      <c r="G48" s="316" t="s">
        <v>328</v>
      </c>
      <c r="H48" s="316" t="s">
        <v>328</v>
      </c>
      <c r="I48" s="316" t="s">
        <v>328</v>
      </c>
      <c r="J48" s="316" t="s">
        <v>328</v>
      </c>
      <c r="K48" s="316" t="s">
        <v>328</v>
      </c>
      <c r="L48" s="275" t="s">
        <v>328</v>
      </c>
    </row>
    <row r="49" spans="1:12" ht="20.149999999999999" customHeight="1" x14ac:dyDescent="0.6">
      <c r="A49" s="274" t="s">
        <v>113</v>
      </c>
      <c r="B49" s="285" t="s">
        <v>116</v>
      </c>
      <c r="C49" s="390" t="s">
        <v>51</v>
      </c>
      <c r="D49" s="316" t="s">
        <v>328</v>
      </c>
      <c r="E49" s="316" t="s">
        <v>328</v>
      </c>
      <c r="F49" s="316" t="s">
        <v>328</v>
      </c>
      <c r="G49" s="316" t="s">
        <v>328</v>
      </c>
      <c r="H49" s="316" t="s">
        <v>328</v>
      </c>
      <c r="I49" s="316" t="s">
        <v>328</v>
      </c>
      <c r="J49" s="316" t="s">
        <v>328</v>
      </c>
      <c r="K49" s="316" t="s">
        <v>328</v>
      </c>
      <c r="L49" s="275" t="s">
        <v>329</v>
      </c>
    </row>
    <row r="50" spans="1:12" ht="20.149999999999999" customHeight="1" x14ac:dyDescent="0.6">
      <c r="A50" s="274" t="s">
        <v>113</v>
      </c>
      <c r="B50" s="285" t="s">
        <v>117</v>
      </c>
      <c r="C50" s="390" t="s">
        <v>54</v>
      </c>
      <c r="D50" s="316" t="s">
        <v>328</v>
      </c>
      <c r="E50" s="316" t="s">
        <v>328</v>
      </c>
      <c r="F50" s="316" t="s">
        <v>328</v>
      </c>
      <c r="G50" s="316" t="s">
        <v>328</v>
      </c>
      <c r="H50" s="316" t="s">
        <v>328</v>
      </c>
      <c r="I50" s="316" t="s">
        <v>328</v>
      </c>
      <c r="J50" s="316" t="s">
        <v>328</v>
      </c>
      <c r="K50" s="316" t="s">
        <v>328</v>
      </c>
      <c r="L50" s="275" t="s">
        <v>328</v>
      </c>
    </row>
    <row r="51" spans="1:12" ht="20.149999999999999" customHeight="1" x14ac:dyDescent="0.6">
      <c r="A51" s="274" t="s">
        <v>113</v>
      </c>
      <c r="B51" s="285" t="s">
        <v>118</v>
      </c>
      <c r="C51" s="390" t="s">
        <v>51</v>
      </c>
      <c r="D51" s="316" t="s">
        <v>328</v>
      </c>
      <c r="E51" s="316" t="s">
        <v>329</v>
      </c>
      <c r="F51" s="316" t="s">
        <v>328</v>
      </c>
      <c r="G51" s="316" t="s">
        <v>328</v>
      </c>
      <c r="H51" s="316" t="s">
        <v>328</v>
      </c>
      <c r="I51" s="316" t="s">
        <v>331</v>
      </c>
      <c r="J51" s="316" t="s">
        <v>328</v>
      </c>
      <c r="K51" s="316" t="s">
        <v>329</v>
      </c>
      <c r="L51" s="275" t="s">
        <v>329</v>
      </c>
    </row>
    <row r="52" spans="1:12" ht="20.149999999999999" customHeight="1" x14ac:dyDescent="0.6">
      <c r="A52" s="274" t="s">
        <v>119</v>
      </c>
      <c r="B52" s="285" t="s">
        <v>120</v>
      </c>
      <c r="C52" s="390" t="s">
        <v>51</v>
      </c>
      <c r="D52" s="316" t="s">
        <v>328</v>
      </c>
      <c r="E52" s="316" t="s">
        <v>329</v>
      </c>
      <c r="F52" s="316" t="s">
        <v>328</v>
      </c>
      <c r="G52" s="316" t="s">
        <v>328</v>
      </c>
      <c r="H52" s="316" t="s">
        <v>328</v>
      </c>
      <c r="I52" s="316" t="s">
        <v>331</v>
      </c>
      <c r="J52" s="316" t="s">
        <v>328</v>
      </c>
      <c r="K52" s="316" t="s">
        <v>328</v>
      </c>
      <c r="L52" s="275" t="s">
        <v>329</v>
      </c>
    </row>
    <row r="53" spans="1:12" ht="20.149999999999999" customHeight="1" x14ac:dyDescent="0.6">
      <c r="A53" s="274" t="s">
        <v>119</v>
      </c>
      <c r="B53" s="285" t="s">
        <v>121</v>
      </c>
      <c r="C53" s="390" t="s">
        <v>51</v>
      </c>
      <c r="D53" s="316" t="s">
        <v>328</v>
      </c>
      <c r="E53" s="316" t="s">
        <v>329</v>
      </c>
      <c r="F53" s="316" t="s">
        <v>329</v>
      </c>
      <c r="G53" s="316" t="s">
        <v>328</v>
      </c>
      <c r="H53" s="316" t="s">
        <v>329</v>
      </c>
      <c r="I53" s="316" t="s">
        <v>331</v>
      </c>
      <c r="J53" s="316" t="s">
        <v>328</v>
      </c>
      <c r="K53" s="316" t="s">
        <v>329</v>
      </c>
      <c r="L53" s="275" t="s">
        <v>329</v>
      </c>
    </row>
    <row r="54" spans="1:12" ht="20.149999999999999" customHeight="1" x14ac:dyDescent="0.6">
      <c r="A54" s="274" t="s">
        <v>122</v>
      </c>
      <c r="B54" s="285" t="s">
        <v>123</v>
      </c>
      <c r="C54" s="390" t="s">
        <v>51</v>
      </c>
      <c r="D54" s="316" t="s">
        <v>328</v>
      </c>
      <c r="E54" s="316" t="s">
        <v>329</v>
      </c>
      <c r="F54" s="316" t="s">
        <v>328</v>
      </c>
      <c r="G54" s="316" t="s">
        <v>328</v>
      </c>
      <c r="H54" s="316" t="s">
        <v>328</v>
      </c>
      <c r="I54" s="316" t="s">
        <v>330</v>
      </c>
      <c r="J54" s="316" t="s">
        <v>328</v>
      </c>
      <c r="K54" s="316" t="s">
        <v>328</v>
      </c>
      <c r="L54" s="275" t="s">
        <v>329</v>
      </c>
    </row>
    <row r="55" spans="1:12" ht="20.149999999999999" customHeight="1" x14ac:dyDescent="0.6">
      <c r="A55" s="274" t="s">
        <v>122</v>
      </c>
      <c r="B55" s="285" t="s">
        <v>124</v>
      </c>
      <c r="C55" s="390" t="s">
        <v>54</v>
      </c>
      <c r="D55" s="316" t="s">
        <v>328</v>
      </c>
      <c r="E55" s="316" t="s">
        <v>329</v>
      </c>
      <c r="F55" s="316" t="s">
        <v>328</v>
      </c>
      <c r="G55" s="316" t="s">
        <v>328</v>
      </c>
      <c r="H55" s="316" t="s">
        <v>329</v>
      </c>
      <c r="I55" s="316" t="s">
        <v>331</v>
      </c>
      <c r="J55" s="316" t="s">
        <v>329</v>
      </c>
      <c r="K55" s="316" t="s">
        <v>329</v>
      </c>
      <c r="L55" s="275" t="s">
        <v>329</v>
      </c>
    </row>
    <row r="56" spans="1:12" ht="20.149999999999999" customHeight="1" x14ac:dyDescent="0.6">
      <c r="A56" s="274" t="s">
        <v>125</v>
      </c>
      <c r="B56" s="285" t="s">
        <v>126</v>
      </c>
      <c r="C56" s="390" t="s">
        <v>51</v>
      </c>
      <c r="D56" s="316" t="s">
        <v>328</v>
      </c>
      <c r="E56" s="316" t="s">
        <v>329</v>
      </c>
      <c r="F56" s="316" t="s">
        <v>329</v>
      </c>
      <c r="G56" s="316" t="s">
        <v>328</v>
      </c>
      <c r="H56" s="316" t="s">
        <v>328</v>
      </c>
      <c r="I56" s="316" t="s">
        <v>329</v>
      </c>
      <c r="J56" s="316" t="s">
        <v>328</v>
      </c>
      <c r="K56" s="316" t="s">
        <v>328</v>
      </c>
      <c r="L56" s="275" t="s">
        <v>332</v>
      </c>
    </row>
    <row r="57" spans="1:12" ht="20.149999999999999" customHeight="1" x14ac:dyDescent="0.6">
      <c r="A57" s="274" t="s">
        <v>127</v>
      </c>
      <c r="B57" s="285" t="s">
        <v>128</v>
      </c>
      <c r="C57" s="390" t="s">
        <v>51</v>
      </c>
      <c r="D57" s="316" t="s">
        <v>328</v>
      </c>
      <c r="E57" s="316" t="s">
        <v>329</v>
      </c>
      <c r="F57" s="316" t="s">
        <v>330</v>
      </c>
      <c r="G57" s="316" t="s">
        <v>328</v>
      </c>
      <c r="H57" s="316" t="s">
        <v>329</v>
      </c>
      <c r="I57" s="316" t="s">
        <v>332</v>
      </c>
      <c r="J57" s="316" t="s">
        <v>328</v>
      </c>
      <c r="K57" s="316" t="s">
        <v>328</v>
      </c>
      <c r="L57" s="275" t="s">
        <v>329</v>
      </c>
    </row>
    <row r="58" spans="1:12" ht="20.149999999999999" customHeight="1" x14ac:dyDescent="0.6">
      <c r="A58" s="274" t="s">
        <v>129</v>
      </c>
      <c r="B58" s="285" t="s">
        <v>130</v>
      </c>
      <c r="C58" s="390" t="s">
        <v>131</v>
      </c>
      <c r="D58" s="316" t="s">
        <v>328</v>
      </c>
      <c r="E58" s="316" t="s">
        <v>329</v>
      </c>
      <c r="F58" s="316" t="s">
        <v>329</v>
      </c>
      <c r="G58" s="316" t="s">
        <v>328</v>
      </c>
      <c r="H58" s="316" t="s">
        <v>329</v>
      </c>
      <c r="I58" s="316" t="s">
        <v>329</v>
      </c>
      <c r="J58" s="316" t="s">
        <v>328</v>
      </c>
      <c r="K58" s="316" t="s">
        <v>329</v>
      </c>
      <c r="L58" s="275" t="s">
        <v>328</v>
      </c>
    </row>
    <row r="59" spans="1:12" ht="20.149999999999999" customHeight="1" x14ac:dyDescent="0.6">
      <c r="A59" s="274" t="s">
        <v>129</v>
      </c>
      <c r="B59" s="285" t="s">
        <v>132</v>
      </c>
      <c r="C59" s="390" t="s">
        <v>54</v>
      </c>
      <c r="D59" s="316" t="s">
        <v>328</v>
      </c>
      <c r="E59" s="316" t="s">
        <v>329</v>
      </c>
      <c r="F59" s="316" t="s">
        <v>328</v>
      </c>
      <c r="G59" s="316" t="s">
        <v>328</v>
      </c>
      <c r="H59" s="316" t="s">
        <v>329</v>
      </c>
      <c r="I59" s="316" t="s">
        <v>331</v>
      </c>
      <c r="J59" s="316" t="s">
        <v>329</v>
      </c>
      <c r="K59" s="316" t="s">
        <v>328</v>
      </c>
      <c r="L59" s="275" t="s">
        <v>329</v>
      </c>
    </row>
    <row r="60" spans="1:12" ht="20.149999999999999" customHeight="1" x14ac:dyDescent="0.6">
      <c r="A60" s="274" t="s">
        <v>129</v>
      </c>
      <c r="B60" s="285" t="s">
        <v>133</v>
      </c>
      <c r="C60" s="390" t="s">
        <v>131</v>
      </c>
      <c r="D60" s="316" t="s">
        <v>328</v>
      </c>
      <c r="E60" s="316" t="s">
        <v>329</v>
      </c>
      <c r="F60" s="316" t="s">
        <v>328</v>
      </c>
      <c r="G60" s="316" t="s">
        <v>328</v>
      </c>
      <c r="H60" s="316" t="s">
        <v>328</v>
      </c>
      <c r="I60" s="316" t="s">
        <v>329</v>
      </c>
      <c r="J60" s="316" t="s">
        <v>329</v>
      </c>
      <c r="K60" s="316" t="s">
        <v>332</v>
      </c>
      <c r="L60" s="275" t="s">
        <v>329</v>
      </c>
    </row>
    <row r="61" spans="1:12" ht="20.149999999999999" customHeight="1" x14ac:dyDescent="0.6">
      <c r="A61" s="274" t="s">
        <v>134</v>
      </c>
      <c r="B61" s="285" t="s">
        <v>135</v>
      </c>
      <c r="C61" s="390" t="s">
        <v>51</v>
      </c>
      <c r="D61" s="316" t="s">
        <v>328</v>
      </c>
      <c r="E61" s="316" t="s">
        <v>329</v>
      </c>
      <c r="F61" s="316" t="s">
        <v>329</v>
      </c>
      <c r="G61" s="316" t="s">
        <v>328</v>
      </c>
      <c r="H61" s="316" t="s">
        <v>328</v>
      </c>
      <c r="I61" s="316" t="s">
        <v>329</v>
      </c>
      <c r="J61" s="316" t="s">
        <v>328</v>
      </c>
      <c r="K61" s="316" t="s">
        <v>328</v>
      </c>
      <c r="L61" s="275" t="s">
        <v>328</v>
      </c>
    </row>
    <row r="62" spans="1:12" ht="20.149999999999999" customHeight="1" x14ac:dyDescent="0.6">
      <c r="A62" s="274" t="s">
        <v>136</v>
      </c>
      <c r="B62" s="285" t="s">
        <v>249</v>
      </c>
      <c r="C62" s="390" t="s">
        <v>54</v>
      </c>
      <c r="D62" s="316" t="s">
        <v>328</v>
      </c>
      <c r="E62" s="316" t="s">
        <v>329</v>
      </c>
      <c r="F62" s="316" t="s">
        <v>328</v>
      </c>
      <c r="G62" s="316" t="s">
        <v>328</v>
      </c>
      <c r="H62" s="316" t="s">
        <v>328</v>
      </c>
      <c r="I62" s="316" t="s">
        <v>329</v>
      </c>
      <c r="J62" s="316" t="s">
        <v>329</v>
      </c>
      <c r="K62" s="316" t="s">
        <v>328</v>
      </c>
      <c r="L62" s="275" t="s">
        <v>329</v>
      </c>
    </row>
    <row r="63" spans="1:12" ht="20.149999999999999" customHeight="1" x14ac:dyDescent="0.6">
      <c r="A63" s="274" t="s">
        <v>136</v>
      </c>
      <c r="B63" s="285" t="s">
        <v>138</v>
      </c>
      <c r="C63" s="390" t="s">
        <v>54</v>
      </c>
      <c r="D63" s="316" t="s">
        <v>328</v>
      </c>
      <c r="E63" s="316" t="s">
        <v>328</v>
      </c>
      <c r="F63" s="316" t="s">
        <v>328</v>
      </c>
      <c r="G63" s="316" t="s">
        <v>328</v>
      </c>
      <c r="H63" s="316" t="s">
        <v>328</v>
      </c>
      <c r="I63" s="316" t="s">
        <v>328</v>
      </c>
      <c r="J63" s="316" t="s">
        <v>328</v>
      </c>
      <c r="K63" s="316" t="s">
        <v>329</v>
      </c>
      <c r="L63" s="275" t="s">
        <v>329</v>
      </c>
    </row>
    <row r="64" spans="1:12" ht="20.149999999999999" customHeight="1" x14ac:dyDescent="0.6">
      <c r="A64" s="274" t="s">
        <v>136</v>
      </c>
      <c r="B64" s="285" t="s">
        <v>139</v>
      </c>
      <c r="C64" s="390" t="s">
        <v>51</v>
      </c>
      <c r="D64" s="316" t="s">
        <v>328</v>
      </c>
      <c r="E64" s="316" t="s">
        <v>329</v>
      </c>
      <c r="F64" s="316" t="s">
        <v>328</v>
      </c>
      <c r="G64" s="316" t="s">
        <v>329</v>
      </c>
      <c r="H64" s="316" t="s">
        <v>329</v>
      </c>
      <c r="I64" s="316" t="s">
        <v>329</v>
      </c>
      <c r="J64" s="316" t="s">
        <v>329</v>
      </c>
      <c r="K64" s="316" t="s">
        <v>329</v>
      </c>
      <c r="L64" s="275" t="s">
        <v>329</v>
      </c>
    </row>
    <row r="65" spans="1:12" ht="20.149999999999999" customHeight="1" x14ac:dyDescent="0.6">
      <c r="A65" s="274" t="s">
        <v>140</v>
      </c>
      <c r="B65" s="285" t="s">
        <v>141</v>
      </c>
      <c r="C65" s="390" t="s">
        <v>51</v>
      </c>
      <c r="D65" s="316" t="s">
        <v>328</v>
      </c>
      <c r="E65" s="316" t="s">
        <v>329</v>
      </c>
      <c r="F65" s="316" t="s">
        <v>328</v>
      </c>
      <c r="G65" s="316" t="s">
        <v>328</v>
      </c>
      <c r="H65" s="316" t="s">
        <v>328</v>
      </c>
      <c r="I65" s="316" t="s">
        <v>329</v>
      </c>
      <c r="J65" s="316" t="s">
        <v>328</v>
      </c>
      <c r="K65" s="316" t="s">
        <v>328</v>
      </c>
      <c r="L65" s="275" t="s">
        <v>328</v>
      </c>
    </row>
    <row r="66" spans="1:12" ht="20.149999999999999" customHeight="1" x14ac:dyDescent="0.6">
      <c r="A66" s="274" t="s">
        <v>140</v>
      </c>
      <c r="B66" s="285" t="s">
        <v>214</v>
      </c>
      <c r="C66" s="390" t="s">
        <v>51</v>
      </c>
      <c r="D66" s="316" t="s">
        <v>329</v>
      </c>
      <c r="E66" s="316" t="s">
        <v>329</v>
      </c>
      <c r="F66" s="316" t="s">
        <v>329</v>
      </c>
      <c r="G66" s="316" t="s">
        <v>328</v>
      </c>
      <c r="H66" s="316" t="s">
        <v>329</v>
      </c>
      <c r="I66" s="316" t="s">
        <v>329</v>
      </c>
      <c r="J66" s="316" t="s">
        <v>328</v>
      </c>
      <c r="K66" s="316" t="s">
        <v>328</v>
      </c>
      <c r="L66" s="275" t="s">
        <v>328</v>
      </c>
    </row>
    <row r="67" spans="1:12" ht="20.149999999999999" customHeight="1" x14ac:dyDescent="0.6">
      <c r="A67" s="274" t="s">
        <v>140</v>
      </c>
      <c r="B67" s="285" t="s">
        <v>142</v>
      </c>
      <c r="C67" s="390" t="s">
        <v>51</v>
      </c>
      <c r="D67" s="316" t="s">
        <v>328</v>
      </c>
      <c r="E67" s="316" t="s">
        <v>329</v>
      </c>
      <c r="F67" s="316" t="s">
        <v>328</v>
      </c>
      <c r="G67" s="316" t="s">
        <v>328</v>
      </c>
      <c r="H67" s="316" t="s">
        <v>329</v>
      </c>
      <c r="I67" s="316" t="s">
        <v>331</v>
      </c>
      <c r="J67" s="316" t="s">
        <v>328</v>
      </c>
      <c r="K67" s="316" t="s">
        <v>328</v>
      </c>
      <c r="L67" s="275" t="s">
        <v>329</v>
      </c>
    </row>
    <row r="68" spans="1:12" ht="20.149999999999999" customHeight="1" x14ac:dyDescent="0.6">
      <c r="A68" s="274" t="s">
        <v>140</v>
      </c>
      <c r="B68" s="285" t="s">
        <v>143</v>
      </c>
      <c r="C68" s="390" t="s">
        <v>51</v>
      </c>
      <c r="D68" s="316" t="s">
        <v>328</v>
      </c>
      <c r="E68" s="316" t="s">
        <v>328</v>
      </c>
      <c r="F68" s="316" t="s">
        <v>328</v>
      </c>
      <c r="G68" s="316" t="s">
        <v>328</v>
      </c>
      <c r="H68" s="316" t="s">
        <v>328</v>
      </c>
      <c r="I68" s="316" t="s">
        <v>331</v>
      </c>
      <c r="J68" s="316" t="s">
        <v>328</v>
      </c>
      <c r="K68" s="316" t="s">
        <v>328</v>
      </c>
      <c r="L68" s="275" t="s">
        <v>328</v>
      </c>
    </row>
    <row r="69" spans="1:12" ht="20.149999999999999" customHeight="1" x14ac:dyDescent="0.6">
      <c r="A69" s="274" t="s">
        <v>144</v>
      </c>
      <c r="B69" s="285" t="s">
        <v>145</v>
      </c>
      <c r="C69" s="390" t="s">
        <v>54</v>
      </c>
      <c r="D69" s="316" t="s">
        <v>329</v>
      </c>
      <c r="E69" s="316" t="s">
        <v>332</v>
      </c>
      <c r="F69" s="316" t="s">
        <v>332</v>
      </c>
      <c r="G69" s="316" t="s">
        <v>328</v>
      </c>
      <c r="H69" s="316" t="s">
        <v>328</v>
      </c>
      <c r="I69" s="316" t="s">
        <v>332</v>
      </c>
      <c r="J69" s="316" t="s">
        <v>328</v>
      </c>
      <c r="K69" s="316" t="s">
        <v>329</v>
      </c>
      <c r="L69" s="275" t="s">
        <v>328</v>
      </c>
    </row>
    <row r="70" spans="1:12" ht="20.149999999999999" customHeight="1" x14ac:dyDescent="0.6">
      <c r="A70" s="274" t="s">
        <v>144</v>
      </c>
      <c r="B70" s="285" t="s">
        <v>146</v>
      </c>
      <c r="C70" s="390" t="s">
        <v>51</v>
      </c>
      <c r="D70" s="316" t="s">
        <v>328</v>
      </c>
      <c r="E70" s="316" t="s">
        <v>328</v>
      </c>
      <c r="F70" s="316" t="s">
        <v>328</v>
      </c>
      <c r="G70" s="316" t="s">
        <v>328</v>
      </c>
      <c r="H70" s="316" t="s">
        <v>329</v>
      </c>
      <c r="I70" s="316" t="s">
        <v>329</v>
      </c>
      <c r="J70" s="316" t="s">
        <v>329</v>
      </c>
      <c r="K70" s="316" t="s">
        <v>329</v>
      </c>
      <c r="L70" s="275" t="s">
        <v>328</v>
      </c>
    </row>
    <row r="71" spans="1:12" ht="20.149999999999999" customHeight="1" x14ac:dyDescent="0.6">
      <c r="A71" s="274" t="s">
        <v>147</v>
      </c>
      <c r="B71" s="285" t="s">
        <v>148</v>
      </c>
      <c r="C71" s="390" t="s">
        <v>51</v>
      </c>
      <c r="D71" s="316" t="s">
        <v>328</v>
      </c>
      <c r="E71" s="316" t="s">
        <v>329</v>
      </c>
      <c r="F71" s="316" t="s">
        <v>328</v>
      </c>
      <c r="G71" s="316" t="s">
        <v>328</v>
      </c>
      <c r="H71" s="316" t="s">
        <v>328</v>
      </c>
      <c r="I71" s="316" t="s">
        <v>329</v>
      </c>
      <c r="J71" s="316" t="s">
        <v>328</v>
      </c>
      <c r="K71" s="316" t="s">
        <v>328</v>
      </c>
      <c r="L71" s="275" t="s">
        <v>329</v>
      </c>
    </row>
    <row r="72" spans="1:12" ht="20.149999999999999" customHeight="1" x14ac:dyDescent="0.6">
      <c r="A72" s="274" t="s">
        <v>149</v>
      </c>
      <c r="B72" s="285" t="s">
        <v>150</v>
      </c>
      <c r="C72" s="390" t="s">
        <v>51</v>
      </c>
      <c r="D72" s="316" t="s">
        <v>328</v>
      </c>
      <c r="E72" s="316" t="s">
        <v>329</v>
      </c>
      <c r="F72" s="316" t="s">
        <v>328</v>
      </c>
      <c r="G72" s="316" t="s">
        <v>329</v>
      </c>
      <c r="H72" s="316" t="s">
        <v>329</v>
      </c>
      <c r="I72" s="316" t="s">
        <v>331</v>
      </c>
      <c r="J72" s="316" t="s">
        <v>328</v>
      </c>
      <c r="K72" s="316" t="s">
        <v>328</v>
      </c>
      <c r="L72" s="275" t="s">
        <v>328</v>
      </c>
    </row>
    <row r="73" spans="1:12" ht="20.149999999999999" customHeight="1" x14ac:dyDescent="0.6">
      <c r="A73" s="274" t="s">
        <v>151</v>
      </c>
      <c r="B73" s="285" t="s">
        <v>152</v>
      </c>
      <c r="C73" s="390" t="s">
        <v>51</v>
      </c>
      <c r="D73" s="316" t="s">
        <v>328</v>
      </c>
      <c r="E73" s="316" t="s">
        <v>328</v>
      </c>
      <c r="F73" s="316" t="s">
        <v>328</v>
      </c>
      <c r="G73" s="316" t="s">
        <v>328</v>
      </c>
      <c r="H73" s="316" t="s">
        <v>328</v>
      </c>
      <c r="I73" s="316" t="s">
        <v>328</v>
      </c>
      <c r="J73" s="316" t="s">
        <v>329</v>
      </c>
      <c r="K73" s="316" t="s">
        <v>328</v>
      </c>
      <c r="L73" s="275" t="s">
        <v>328</v>
      </c>
    </row>
    <row r="74" spans="1:12" ht="20.149999999999999" customHeight="1" x14ac:dyDescent="0.6">
      <c r="A74" s="274" t="s">
        <v>153</v>
      </c>
      <c r="B74" s="285" t="s">
        <v>154</v>
      </c>
      <c r="C74" s="390" t="s">
        <v>54</v>
      </c>
      <c r="D74" s="316" t="s">
        <v>328</v>
      </c>
      <c r="E74" s="316" t="s">
        <v>329</v>
      </c>
      <c r="F74" s="316" t="s">
        <v>328</v>
      </c>
      <c r="G74" s="316" t="s">
        <v>328</v>
      </c>
      <c r="H74" s="316" t="s">
        <v>329</v>
      </c>
      <c r="I74" s="316" t="s">
        <v>329</v>
      </c>
      <c r="J74" s="316" t="s">
        <v>328</v>
      </c>
      <c r="K74" s="316" t="s">
        <v>329</v>
      </c>
      <c r="L74" s="275" t="s">
        <v>329</v>
      </c>
    </row>
    <row r="75" spans="1:12" ht="20.149999999999999" customHeight="1" x14ac:dyDescent="0.6">
      <c r="A75" s="274" t="s">
        <v>155</v>
      </c>
      <c r="B75" s="285" t="s">
        <v>156</v>
      </c>
      <c r="C75" s="390" t="s">
        <v>51</v>
      </c>
      <c r="D75" s="316" t="s">
        <v>328</v>
      </c>
      <c r="E75" s="316" t="s">
        <v>330</v>
      </c>
      <c r="F75" s="316" t="s">
        <v>328</v>
      </c>
      <c r="G75" s="316" t="s">
        <v>328</v>
      </c>
      <c r="H75" s="316" t="s">
        <v>329</v>
      </c>
      <c r="I75" s="316" t="s">
        <v>332</v>
      </c>
      <c r="J75" s="316" t="s">
        <v>328</v>
      </c>
      <c r="K75" s="316" t="s">
        <v>329</v>
      </c>
      <c r="L75" s="275" t="s">
        <v>330</v>
      </c>
    </row>
    <row r="76" spans="1:12" ht="24.9" customHeight="1" thickBot="1" x14ac:dyDescent="0.75">
      <c r="A76" s="112"/>
      <c r="B76" s="90" t="s">
        <v>347</v>
      </c>
      <c r="C76" s="391"/>
      <c r="D76" s="111">
        <v>63</v>
      </c>
      <c r="E76" s="111">
        <v>19</v>
      </c>
      <c r="F76" s="111">
        <v>53</v>
      </c>
      <c r="G76" s="111">
        <v>67</v>
      </c>
      <c r="H76" s="111">
        <v>39</v>
      </c>
      <c r="I76" s="111">
        <v>13</v>
      </c>
      <c r="J76" s="111">
        <v>50</v>
      </c>
      <c r="K76" s="111">
        <v>46</v>
      </c>
      <c r="L76" s="111">
        <v>31</v>
      </c>
    </row>
    <row r="77" spans="1:12" ht="24.9" customHeight="1" thickTop="1" x14ac:dyDescent="0.6">
      <c r="A77" s="166"/>
      <c r="B77" s="168" t="s">
        <v>288</v>
      </c>
      <c r="C77" s="168"/>
      <c r="D77" s="167"/>
      <c r="E77" s="167"/>
      <c r="F77" s="167"/>
      <c r="G77" s="167"/>
      <c r="H77" s="167"/>
      <c r="I77" s="167"/>
      <c r="J77" s="167"/>
      <c r="K77" s="167"/>
      <c r="L77" s="167"/>
    </row>
    <row r="78" spans="1:12" ht="20.149999999999999" customHeight="1" thickBot="1" x14ac:dyDescent="0.75">
      <c r="A78" s="328" t="s">
        <v>289</v>
      </c>
      <c r="B78" s="329" t="s">
        <v>290</v>
      </c>
      <c r="C78" s="392" t="s">
        <v>51</v>
      </c>
      <c r="D78" s="326" t="s">
        <v>328</v>
      </c>
      <c r="E78" s="326" t="s">
        <v>329</v>
      </c>
      <c r="F78" s="326" t="s">
        <v>328</v>
      </c>
      <c r="G78" s="326" t="s">
        <v>329</v>
      </c>
      <c r="H78" s="326" t="s">
        <v>348</v>
      </c>
      <c r="I78" s="326" t="s">
        <v>348</v>
      </c>
      <c r="J78" s="326" t="s">
        <v>348</v>
      </c>
      <c r="K78" s="326" t="s">
        <v>348</v>
      </c>
      <c r="L78" s="327" t="s">
        <v>348</v>
      </c>
    </row>
    <row r="79" spans="1:12" ht="32.4" customHeight="1" thickTop="1" x14ac:dyDescent="0.6">
      <c r="A79" s="646" t="s">
        <v>516</v>
      </c>
      <c r="B79" s="646"/>
      <c r="C79" s="646"/>
    </row>
    <row r="80" spans="1:12" x14ac:dyDescent="0.6">
      <c r="A80" s="633"/>
      <c r="B80" s="633"/>
      <c r="C80" s="633"/>
    </row>
    <row r="81" spans="1:12" ht="27.65" customHeight="1" x14ac:dyDescent="0.6">
      <c r="A81" s="654" t="s">
        <v>517</v>
      </c>
      <c r="B81" s="654"/>
      <c r="C81" s="654"/>
    </row>
    <row r="82" spans="1:12" x14ac:dyDescent="0.6">
      <c r="A82" s="44" t="s">
        <v>470</v>
      </c>
    </row>
    <row r="84" spans="1:12" ht="14.5" x14ac:dyDescent="0.7">
      <c r="A84" s="2" t="s">
        <v>349</v>
      </c>
    </row>
    <row r="86" spans="1:12" ht="33" customHeight="1" x14ac:dyDescent="0.7">
      <c r="A86" s="5" t="s">
        <v>350</v>
      </c>
      <c r="B86" s="7" t="s">
        <v>45</v>
      </c>
      <c r="C86" s="403" t="s">
        <v>46</v>
      </c>
      <c r="D86" s="388" t="s">
        <v>351</v>
      </c>
      <c r="E86" s="622" t="s">
        <v>352</v>
      </c>
      <c r="F86" s="564"/>
      <c r="G86" s="564"/>
      <c r="H86" s="564"/>
      <c r="I86" s="564"/>
      <c r="J86" s="564"/>
      <c r="K86" s="564"/>
      <c r="L86" s="564"/>
    </row>
    <row r="87" spans="1:12" ht="20.149999999999999" customHeight="1" x14ac:dyDescent="0.6">
      <c r="A87" s="274" t="s">
        <v>56</v>
      </c>
      <c r="B87" s="285" t="s">
        <v>60</v>
      </c>
      <c r="C87" s="404" t="s">
        <v>51</v>
      </c>
      <c r="D87" s="393" t="s">
        <v>328</v>
      </c>
      <c r="E87" s="705" t="s">
        <v>518</v>
      </c>
      <c r="F87" s="706"/>
      <c r="G87" s="706"/>
      <c r="H87" s="706"/>
      <c r="I87" s="706"/>
      <c r="J87" s="706"/>
      <c r="K87" s="706"/>
      <c r="L87" s="706"/>
    </row>
    <row r="88" spans="1:12" ht="20.149999999999999" customHeight="1" x14ac:dyDescent="0.6">
      <c r="A88" s="274" t="s">
        <v>77</v>
      </c>
      <c r="B88" s="285" t="s">
        <v>78</v>
      </c>
      <c r="C88" s="404" t="s">
        <v>51</v>
      </c>
      <c r="D88" s="393" t="s">
        <v>328</v>
      </c>
      <c r="E88" s="705" t="s">
        <v>353</v>
      </c>
      <c r="F88" s="706"/>
      <c r="G88" s="706"/>
      <c r="H88" s="706"/>
      <c r="I88" s="706"/>
      <c r="J88" s="706"/>
      <c r="K88" s="706"/>
      <c r="L88" s="706"/>
    </row>
    <row r="89" spans="1:12" ht="20.149999999999999" customHeight="1" x14ac:dyDescent="0.6">
      <c r="A89" s="274" t="s">
        <v>85</v>
      </c>
      <c r="B89" s="567" t="s">
        <v>86</v>
      </c>
      <c r="C89" s="566" t="s">
        <v>51</v>
      </c>
      <c r="D89" s="393" t="s">
        <v>328</v>
      </c>
      <c r="E89" s="705" t="s">
        <v>519</v>
      </c>
      <c r="F89" s="706"/>
      <c r="G89" s="706"/>
      <c r="H89" s="706"/>
      <c r="I89" s="706"/>
      <c r="J89" s="706"/>
      <c r="K89" s="706"/>
      <c r="L89" s="706"/>
    </row>
    <row r="90" spans="1:12" ht="20.149999999999999" customHeight="1" x14ac:dyDescent="0.6">
      <c r="A90" s="274" t="s">
        <v>90</v>
      </c>
      <c r="B90" s="567" t="s">
        <v>91</v>
      </c>
      <c r="C90" s="566" t="s">
        <v>54</v>
      </c>
      <c r="D90" s="393" t="s">
        <v>329</v>
      </c>
      <c r="E90" s="705" t="s">
        <v>354</v>
      </c>
      <c r="F90" s="706"/>
      <c r="G90" s="706"/>
      <c r="H90" s="706"/>
      <c r="I90" s="706"/>
      <c r="J90" s="706"/>
      <c r="K90" s="706"/>
      <c r="L90" s="706"/>
    </row>
    <row r="91" spans="1:12" ht="20.149999999999999" customHeight="1" x14ac:dyDescent="0.6">
      <c r="A91" s="274" t="s">
        <v>93</v>
      </c>
      <c r="B91" s="285" t="s">
        <v>95</v>
      </c>
      <c r="C91" s="404" t="s">
        <v>54</v>
      </c>
      <c r="D91" s="393" t="s">
        <v>328</v>
      </c>
      <c r="E91" s="705" t="s">
        <v>520</v>
      </c>
      <c r="F91" s="706"/>
      <c r="G91" s="706"/>
      <c r="H91" s="706"/>
      <c r="I91" s="706"/>
      <c r="J91" s="706"/>
      <c r="K91" s="706"/>
      <c r="L91" s="706"/>
    </row>
    <row r="92" spans="1:12" ht="20.149999999999999" customHeight="1" x14ac:dyDescent="0.6">
      <c r="A92" s="274" t="s">
        <v>93</v>
      </c>
      <c r="B92" s="285" t="s">
        <v>96</v>
      </c>
      <c r="C92" s="404" t="s">
        <v>54</v>
      </c>
      <c r="D92" s="393" t="s">
        <v>328</v>
      </c>
      <c r="E92" s="705" t="s">
        <v>521</v>
      </c>
      <c r="F92" s="706"/>
      <c r="G92" s="706"/>
      <c r="H92" s="706"/>
      <c r="I92" s="706"/>
      <c r="J92" s="706"/>
      <c r="K92" s="706"/>
      <c r="L92" s="706"/>
    </row>
    <row r="93" spans="1:12" ht="20.149999999999999" customHeight="1" x14ac:dyDescent="0.6">
      <c r="A93" s="274" t="s">
        <v>103</v>
      </c>
      <c r="B93" s="285" t="s">
        <v>104</v>
      </c>
      <c r="C93" s="404" t="s">
        <v>51</v>
      </c>
      <c r="D93" s="393" t="s">
        <v>328</v>
      </c>
      <c r="E93" s="705" t="s">
        <v>522</v>
      </c>
      <c r="F93" s="706"/>
      <c r="G93" s="706"/>
      <c r="H93" s="706"/>
      <c r="I93" s="706"/>
      <c r="J93" s="706"/>
      <c r="K93" s="706"/>
      <c r="L93" s="706"/>
    </row>
    <row r="94" spans="1:12" ht="20.149999999999999" customHeight="1" x14ac:dyDescent="0.6">
      <c r="A94" s="274" t="s">
        <v>122</v>
      </c>
      <c r="B94" s="285" t="s">
        <v>123</v>
      </c>
      <c r="C94" s="404" t="s">
        <v>51</v>
      </c>
      <c r="D94" s="393" t="s">
        <v>328</v>
      </c>
      <c r="E94" s="705" t="s">
        <v>523</v>
      </c>
      <c r="F94" s="706"/>
      <c r="G94" s="706"/>
      <c r="H94" s="706"/>
      <c r="I94" s="706"/>
      <c r="J94" s="706"/>
      <c r="K94" s="706"/>
      <c r="L94" s="706"/>
    </row>
    <row r="95" spans="1:12" ht="20.149999999999999" customHeight="1" x14ac:dyDescent="0.6">
      <c r="A95" s="274" t="s">
        <v>127</v>
      </c>
      <c r="B95" s="285" t="s">
        <v>128</v>
      </c>
      <c r="C95" s="404" t="s">
        <v>51</v>
      </c>
      <c r="D95" s="393" t="s">
        <v>328</v>
      </c>
      <c r="E95" s="705" t="s">
        <v>353</v>
      </c>
      <c r="F95" s="706"/>
      <c r="G95" s="706"/>
      <c r="H95" s="706"/>
      <c r="I95" s="706"/>
      <c r="J95" s="706"/>
      <c r="K95" s="706"/>
      <c r="L95" s="706"/>
    </row>
    <row r="96" spans="1:12" ht="20.149999999999999" customHeight="1" x14ac:dyDescent="0.6">
      <c r="A96" s="274" t="s">
        <v>129</v>
      </c>
      <c r="B96" s="285" t="s">
        <v>130</v>
      </c>
      <c r="C96" s="404" t="s">
        <v>131</v>
      </c>
      <c r="D96" s="393" t="s">
        <v>328</v>
      </c>
      <c r="E96" s="705" t="s">
        <v>524</v>
      </c>
      <c r="F96" s="706"/>
      <c r="G96" s="706"/>
      <c r="H96" s="706"/>
      <c r="I96" s="706"/>
      <c r="J96" s="706"/>
      <c r="K96" s="706"/>
      <c r="L96" s="706"/>
    </row>
    <row r="97" spans="1:12" ht="20.149999999999999" customHeight="1" x14ac:dyDescent="0.6">
      <c r="A97" s="274" t="s">
        <v>134</v>
      </c>
      <c r="B97" s="285" t="s">
        <v>135</v>
      </c>
      <c r="C97" s="404" t="s">
        <v>51</v>
      </c>
      <c r="D97" s="393" t="s">
        <v>328</v>
      </c>
      <c r="E97" s="705" t="s">
        <v>525</v>
      </c>
      <c r="F97" s="706"/>
      <c r="G97" s="706"/>
      <c r="H97" s="706"/>
      <c r="I97" s="706"/>
      <c r="J97" s="706"/>
      <c r="K97" s="706"/>
      <c r="L97" s="706"/>
    </row>
    <row r="98" spans="1:12" ht="20.149999999999999" customHeight="1" x14ac:dyDescent="0.6">
      <c r="A98" s="274" t="s">
        <v>144</v>
      </c>
      <c r="B98" s="285" t="s">
        <v>145</v>
      </c>
      <c r="C98" s="404" t="s">
        <v>54</v>
      </c>
      <c r="D98" s="393" t="s">
        <v>328</v>
      </c>
      <c r="E98" s="705" t="s">
        <v>355</v>
      </c>
      <c r="F98" s="706"/>
      <c r="G98" s="706"/>
      <c r="H98" s="706"/>
      <c r="I98" s="706"/>
      <c r="J98" s="706"/>
      <c r="K98" s="706"/>
      <c r="L98" s="706"/>
    </row>
    <row r="99" spans="1:12" ht="20.149999999999999" customHeight="1" thickBot="1" x14ac:dyDescent="0.75">
      <c r="A99" s="322" t="s">
        <v>149</v>
      </c>
      <c r="B99" s="323" t="s">
        <v>150</v>
      </c>
      <c r="C99" s="405" t="s">
        <v>51</v>
      </c>
      <c r="D99" s="394" t="s">
        <v>328</v>
      </c>
      <c r="E99" s="707" t="s">
        <v>356</v>
      </c>
      <c r="F99" s="708"/>
      <c r="G99" s="708"/>
      <c r="H99" s="708"/>
      <c r="I99" s="708"/>
      <c r="J99" s="708"/>
      <c r="K99" s="708"/>
      <c r="L99" s="708"/>
    </row>
    <row r="100" spans="1:12" ht="27" customHeight="1" thickTop="1" x14ac:dyDescent="0.6">
      <c r="A100" s="709" t="s">
        <v>517</v>
      </c>
      <c r="B100" s="709"/>
      <c r="C100" s="709"/>
    </row>
    <row r="101" spans="1:12" x14ac:dyDescent="0.6">
      <c r="A101" s="44" t="s">
        <v>470</v>
      </c>
    </row>
    <row r="103" spans="1:12" ht="14.5" x14ac:dyDescent="0.7">
      <c r="A103" s="2" t="s">
        <v>357</v>
      </c>
    </row>
    <row r="105" spans="1:12" ht="47.25" customHeight="1" x14ac:dyDescent="0.7">
      <c r="A105" s="5" t="s">
        <v>350</v>
      </c>
      <c r="B105" s="7" t="s">
        <v>45</v>
      </c>
      <c r="C105" s="132" t="s">
        <v>46</v>
      </c>
      <c r="D105" s="388" t="s">
        <v>351</v>
      </c>
      <c r="E105" s="697" t="s">
        <v>358</v>
      </c>
      <c r="F105" s="697"/>
      <c r="G105" s="697"/>
      <c r="H105" s="697"/>
      <c r="I105" s="697"/>
      <c r="J105" s="697"/>
      <c r="K105" s="697"/>
      <c r="L105" s="697"/>
    </row>
    <row r="106" spans="1:12" ht="20.149999999999999" customHeight="1" x14ac:dyDescent="0.6">
      <c r="A106" s="274" t="s">
        <v>56</v>
      </c>
      <c r="B106" s="285" t="s">
        <v>60</v>
      </c>
      <c r="C106" s="389" t="s">
        <v>51</v>
      </c>
      <c r="D106" s="393" t="s">
        <v>328</v>
      </c>
      <c r="E106" s="705" t="s">
        <v>526</v>
      </c>
      <c r="F106" s="706"/>
      <c r="G106" s="706"/>
      <c r="H106" s="706"/>
      <c r="I106" s="706"/>
      <c r="J106" s="706"/>
      <c r="K106" s="706"/>
      <c r="L106" s="706"/>
    </row>
    <row r="107" spans="1:12" ht="20.149999999999999" customHeight="1" x14ac:dyDescent="0.6">
      <c r="A107" s="274" t="s">
        <v>81</v>
      </c>
      <c r="B107" s="285" t="s">
        <v>82</v>
      </c>
      <c r="C107" s="389" t="s">
        <v>51</v>
      </c>
      <c r="D107" s="393" t="s">
        <v>328</v>
      </c>
      <c r="E107" s="705" t="s">
        <v>527</v>
      </c>
      <c r="F107" s="706"/>
      <c r="G107" s="706"/>
      <c r="H107" s="706"/>
      <c r="I107" s="706"/>
      <c r="J107" s="706"/>
      <c r="K107" s="706"/>
      <c r="L107" s="706"/>
    </row>
    <row r="108" spans="1:12" ht="20.149999999999999" customHeight="1" x14ac:dyDescent="0.6">
      <c r="A108" s="274" t="s">
        <v>85</v>
      </c>
      <c r="B108" s="285" t="s">
        <v>87</v>
      </c>
      <c r="C108" s="389" t="s">
        <v>51</v>
      </c>
      <c r="D108" s="393" t="s">
        <v>328</v>
      </c>
      <c r="E108" s="705" t="s">
        <v>528</v>
      </c>
      <c r="F108" s="706"/>
      <c r="G108" s="706"/>
      <c r="H108" s="706"/>
      <c r="I108" s="706"/>
      <c r="J108" s="706"/>
      <c r="K108" s="706"/>
      <c r="L108" s="706"/>
    </row>
    <row r="109" spans="1:12" ht="20.149999999999999" customHeight="1" x14ac:dyDescent="0.6">
      <c r="A109" s="274" t="s">
        <v>90</v>
      </c>
      <c r="B109" s="285" t="s">
        <v>91</v>
      </c>
      <c r="C109" s="389" t="s">
        <v>54</v>
      </c>
      <c r="D109" s="393" t="s">
        <v>328</v>
      </c>
      <c r="E109" s="705" t="s">
        <v>359</v>
      </c>
      <c r="F109" s="706"/>
      <c r="G109" s="706"/>
      <c r="H109" s="706"/>
      <c r="I109" s="706"/>
      <c r="J109" s="706"/>
      <c r="K109" s="706"/>
      <c r="L109" s="706"/>
    </row>
    <row r="110" spans="1:12" ht="20.149999999999999" customHeight="1" x14ac:dyDescent="0.6">
      <c r="A110" s="274" t="s">
        <v>93</v>
      </c>
      <c r="B110" s="285" t="s">
        <v>95</v>
      </c>
      <c r="C110" s="389" t="s">
        <v>54</v>
      </c>
      <c r="D110" s="393" t="s">
        <v>328</v>
      </c>
      <c r="E110" s="705" t="s">
        <v>529</v>
      </c>
      <c r="F110" s="706"/>
      <c r="G110" s="706"/>
      <c r="H110" s="706"/>
      <c r="I110" s="706"/>
      <c r="J110" s="706"/>
      <c r="K110" s="706"/>
      <c r="L110" s="706"/>
    </row>
    <row r="111" spans="1:12" ht="20.149999999999999" customHeight="1" x14ac:dyDescent="0.6">
      <c r="A111" s="274" t="s">
        <v>100</v>
      </c>
      <c r="B111" s="285" t="s">
        <v>101</v>
      </c>
      <c r="C111" s="389" t="s">
        <v>51</v>
      </c>
      <c r="D111" s="393" t="s">
        <v>328</v>
      </c>
      <c r="E111" s="705" t="s">
        <v>530</v>
      </c>
      <c r="F111" s="706"/>
      <c r="G111" s="706"/>
      <c r="H111" s="706"/>
      <c r="I111" s="706"/>
      <c r="J111" s="706"/>
      <c r="K111" s="706"/>
      <c r="L111" s="706"/>
    </row>
    <row r="112" spans="1:12" ht="20.149999999999999" customHeight="1" x14ac:dyDescent="0.6">
      <c r="A112" s="274" t="s">
        <v>103</v>
      </c>
      <c r="B112" s="285" t="s">
        <v>104</v>
      </c>
      <c r="C112" s="389" t="s">
        <v>51</v>
      </c>
      <c r="D112" s="393" t="s">
        <v>328</v>
      </c>
      <c r="E112" s="705" t="s">
        <v>531</v>
      </c>
      <c r="F112" s="706"/>
      <c r="G112" s="706"/>
      <c r="H112" s="706"/>
      <c r="I112" s="706"/>
      <c r="J112" s="706"/>
      <c r="K112" s="706"/>
      <c r="L112" s="706"/>
    </row>
    <row r="113" spans="1:12" ht="20.149999999999999" customHeight="1" x14ac:dyDescent="0.6">
      <c r="A113" s="274" t="s">
        <v>119</v>
      </c>
      <c r="B113" s="285" t="s">
        <v>120</v>
      </c>
      <c r="C113" s="389" t="s">
        <v>51</v>
      </c>
      <c r="D113" s="393" t="s">
        <v>328</v>
      </c>
      <c r="E113" s="705" t="s">
        <v>360</v>
      </c>
      <c r="F113" s="706"/>
      <c r="G113" s="706"/>
      <c r="H113" s="706"/>
      <c r="I113" s="706"/>
      <c r="J113" s="706"/>
      <c r="K113" s="706"/>
      <c r="L113" s="706"/>
    </row>
    <row r="114" spans="1:12" ht="20.149999999999999" customHeight="1" x14ac:dyDescent="0.6">
      <c r="A114" s="274" t="s">
        <v>122</v>
      </c>
      <c r="B114" s="285" t="s">
        <v>123</v>
      </c>
      <c r="C114" s="389" t="s">
        <v>51</v>
      </c>
      <c r="D114" s="393" t="s">
        <v>329</v>
      </c>
      <c r="E114" s="705" t="s">
        <v>532</v>
      </c>
      <c r="F114" s="706"/>
      <c r="G114" s="706"/>
      <c r="H114" s="706"/>
      <c r="I114" s="706"/>
      <c r="J114" s="706"/>
      <c r="K114" s="706"/>
      <c r="L114" s="706"/>
    </row>
    <row r="115" spans="1:12" ht="20.149999999999999" customHeight="1" x14ac:dyDescent="0.6">
      <c r="A115" s="274" t="s">
        <v>134</v>
      </c>
      <c r="B115" s="285" t="s">
        <v>135</v>
      </c>
      <c r="C115" s="389" t="s">
        <v>51</v>
      </c>
      <c r="D115" s="393" t="s">
        <v>328</v>
      </c>
      <c r="E115" s="705" t="s">
        <v>533</v>
      </c>
      <c r="F115" s="706"/>
      <c r="G115" s="706"/>
      <c r="H115" s="706"/>
      <c r="I115" s="706"/>
      <c r="J115" s="706"/>
      <c r="K115" s="706"/>
      <c r="L115" s="706"/>
    </row>
    <row r="116" spans="1:12" ht="20.149999999999999" customHeight="1" x14ac:dyDescent="0.6">
      <c r="A116" s="274" t="s">
        <v>140</v>
      </c>
      <c r="B116" s="285" t="s">
        <v>214</v>
      </c>
      <c r="C116" s="389" t="s">
        <v>51</v>
      </c>
      <c r="D116" s="393" t="s">
        <v>328</v>
      </c>
      <c r="E116" s="705" t="s">
        <v>361</v>
      </c>
      <c r="F116" s="706"/>
      <c r="G116" s="706"/>
      <c r="H116" s="706"/>
      <c r="I116" s="706"/>
      <c r="J116" s="706"/>
      <c r="K116" s="706"/>
      <c r="L116" s="706"/>
    </row>
    <row r="117" spans="1:12" ht="20.149999999999999" customHeight="1" x14ac:dyDescent="0.6">
      <c r="A117" s="274" t="s">
        <v>140</v>
      </c>
      <c r="B117" s="285" t="s">
        <v>142</v>
      </c>
      <c r="C117" s="389" t="s">
        <v>51</v>
      </c>
      <c r="D117" s="393" t="s">
        <v>329</v>
      </c>
      <c r="E117" s="705" t="s">
        <v>362</v>
      </c>
      <c r="F117" s="706"/>
      <c r="G117" s="706"/>
      <c r="H117" s="706"/>
      <c r="I117" s="706"/>
      <c r="J117" s="706"/>
      <c r="K117" s="706"/>
      <c r="L117" s="706"/>
    </row>
    <row r="118" spans="1:12" ht="20.149999999999999" customHeight="1" x14ac:dyDescent="0.6">
      <c r="A118" s="274" t="s">
        <v>149</v>
      </c>
      <c r="B118" s="285" t="s">
        <v>150</v>
      </c>
      <c r="C118" s="389" t="s">
        <v>51</v>
      </c>
      <c r="D118" s="393" t="s">
        <v>328</v>
      </c>
      <c r="E118" s="705" t="s">
        <v>363</v>
      </c>
      <c r="F118" s="706"/>
      <c r="G118" s="706"/>
      <c r="H118" s="706"/>
      <c r="I118" s="706"/>
      <c r="J118" s="706"/>
      <c r="K118" s="706"/>
      <c r="L118" s="706"/>
    </row>
    <row r="119" spans="1:12" ht="20.149999999999999" customHeight="1" x14ac:dyDescent="0.6">
      <c r="A119" s="274" t="s">
        <v>151</v>
      </c>
      <c r="B119" s="285" t="s">
        <v>152</v>
      </c>
      <c r="C119" s="389" t="s">
        <v>51</v>
      </c>
      <c r="D119" s="393" t="s">
        <v>328</v>
      </c>
      <c r="E119" s="705" t="s">
        <v>534</v>
      </c>
      <c r="F119" s="706"/>
      <c r="G119" s="706"/>
      <c r="H119" s="706"/>
      <c r="I119" s="706"/>
      <c r="J119" s="706"/>
      <c r="K119" s="706"/>
      <c r="L119" s="706"/>
    </row>
    <row r="120" spans="1:12" ht="20.149999999999999" customHeight="1" thickBot="1" x14ac:dyDescent="0.75">
      <c r="A120" s="599" t="s">
        <v>155</v>
      </c>
      <c r="B120" s="600" t="s">
        <v>156</v>
      </c>
      <c r="C120" s="601" t="s">
        <v>51</v>
      </c>
      <c r="D120" s="602" t="s">
        <v>329</v>
      </c>
      <c r="E120" s="711" t="s">
        <v>535</v>
      </c>
      <c r="F120" s="712"/>
      <c r="G120" s="712"/>
      <c r="H120" s="712"/>
      <c r="I120" s="712"/>
      <c r="J120" s="712"/>
      <c r="K120" s="712"/>
      <c r="L120" s="712"/>
    </row>
    <row r="121" spans="1:12" ht="28.2" customHeight="1" thickTop="1" x14ac:dyDescent="0.6">
      <c r="A121" s="710" t="s">
        <v>536</v>
      </c>
      <c r="B121" s="710"/>
      <c r="C121" s="710"/>
    </row>
    <row r="122" spans="1:12" x14ac:dyDescent="0.6">
      <c r="A122" s="44" t="s">
        <v>470</v>
      </c>
    </row>
  </sheetData>
  <autoFilter ref="A4:L5" xr:uid="{00000000-0009-0000-0000-000014000000}"/>
  <mergeCells count="48">
    <mergeCell ref="A79:C79"/>
    <mergeCell ref="A81:C81"/>
    <mergeCell ref="A100:C100"/>
    <mergeCell ref="A121:C121"/>
    <mergeCell ref="E107:L107"/>
    <mergeCell ref="E108:L108"/>
    <mergeCell ref="E114:L114"/>
    <mergeCell ref="E115:L115"/>
    <mergeCell ref="E120:L120"/>
    <mergeCell ref="E109:L109"/>
    <mergeCell ref="E110:L110"/>
    <mergeCell ref="E111:L111"/>
    <mergeCell ref="E112:L112"/>
    <mergeCell ref="E113:L113"/>
    <mergeCell ref="E116:L116"/>
    <mergeCell ref="E117:L117"/>
    <mergeCell ref="E118:L118"/>
    <mergeCell ref="E119:L119"/>
    <mergeCell ref="E97:L97"/>
    <mergeCell ref="E98:L98"/>
    <mergeCell ref="E99:L99"/>
    <mergeCell ref="E106:L106"/>
    <mergeCell ref="E105:L105"/>
    <mergeCell ref="E92:L92"/>
    <mergeCell ref="E93:L93"/>
    <mergeCell ref="E94:L94"/>
    <mergeCell ref="E95:L95"/>
    <mergeCell ref="E96:L96"/>
    <mergeCell ref="E87:L87"/>
    <mergeCell ref="E88:L88"/>
    <mergeCell ref="E91:L91"/>
    <mergeCell ref="E90:L90"/>
    <mergeCell ref="E89:L89"/>
    <mergeCell ref="A2:B2"/>
    <mergeCell ref="A3:A5"/>
    <mergeCell ref="D3:F3"/>
    <mergeCell ref="G3:L3"/>
    <mergeCell ref="B4:B5"/>
    <mergeCell ref="D4:D5"/>
    <mergeCell ref="E4:E5"/>
    <mergeCell ref="F4:F5"/>
    <mergeCell ref="G4:G5"/>
    <mergeCell ref="H4:H5"/>
    <mergeCell ref="I4:I5"/>
    <mergeCell ref="J4:J5"/>
    <mergeCell ref="C3:C5"/>
    <mergeCell ref="K4:K5"/>
    <mergeCell ref="L4:L5"/>
  </mergeCells>
  <conditionalFormatting sqref="A6:L75 A87:E99 A106:E120">
    <cfRule type="expression" dxfId="10" priority="4">
      <formula>MOD(ROW(),2)=0</formula>
    </cfRule>
  </conditionalFormatting>
  <hyperlinks>
    <hyperlink ref="A2:B2" location="TOC!A1" display="Return to Table of Contents" xr:uid="{00000000-0004-0000-1400-000000000000}"/>
  </hyperlinks>
  <pageMargins left="0.25" right="0.25" top="0.75" bottom="0.75" header="0.3" footer="0.3"/>
  <pageSetup scale="60" fitToHeight="0" orientation="portrait" horizontalDpi="1200" verticalDpi="1200" r:id="rId1"/>
  <headerFooter>
    <oddHeader>&amp;L2023-24 &amp;"Arial,Italic"Survey of Dental Education
&amp;"Arial,Regular"Report 2 - Tuition, Admission, and Attrition</oddHeader>
  </headerFooter>
  <rowBreaks count="2" manualBreakCount="2">
    <brk id="57" max="11" man="1"/>
    <brk id="83" max="1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70C0"/>
  </sheetPr>
  <dimension ref="A1:I83"/>
  <sheetViews>
    <sheetView zoomScaleNormal="100" workbookViewId="0">
      <pane xSplit="4" ySplit="4" topLeftCell="E5" activePane="bottomRight" state="frozen"/>
      <selection activeCell="A2" sqref="A2:C2"/>
      <selection pane="topRight" activeCell="A2" sqref="A2:C2"/>
      <selection pane="bottomLeft" activeCell="A2" sqref="A2:C2"/>
      <selection pane="bottomRight" sqref="A1:G1"/>
    </sheetView>
  </sheetViews>
  <sheetFormatPr defaultColWidth="9.08984375" defaultRowHeight="13" x14ac:dyDescent="0.6"/>
  <cols>
    <col min="1" max="1" width="11.453125" style="1" customWidth="1"/>
    <col min="2" max="2" width="52.54296875" style="1" customWidth="1"/>
    <col min="3" max="3" width="22.86328125" style="1" customWidth="1"/>
    <col min="4" max="4" width="17.86328125" style="1" customWidth="1"/>
    <col min="5" max="9" width="12.6796875" style="1" customWidth="1"/>
    <col min="10" max="16384" width="9.08984375" style="1"/>
  </cols>
  <sheetData>
    <row r="1" spans="1:9" ht="18" customHeight="1" x14ac:dyDescent="0.7">
      <c r="A1" s="714" t="s">
        <v>457</v>
      </c>
      <c r="B1" s="714"/>
      <c r="C1" s="714"/>
      <c r="D1" s="714"/>
      <c r="E1" s="714"/>
      <c r="F1" s="714"/>
      <c r="G1" s="714"/>
    </row>
    <row r="2" spans="1:9" ht="24" customHeight="1" x14ac:dyDescent="0.6">
      <c r="A2" s="656" t="s">
        <v>8</v>
      </c>
      <c r="B2" s="656"/>
      <c r="C2" s="358"/>
    </row>
    <row r="3" spans="1:9" ht="22.5" customHeight="1" x14ac:dyDescent="0.7">
      <c r="A3" s="242"/>
      <c r="B3" s="7"/>
      <c r="C3" s="360"/>
      <c r="D3" s="61"/>
      <c r="E3" s="713" t="s">
        <v>537</v>
      </c>
      <c r="F3" s="651"/>
      <c r="G3" s="651"/>
      <c r="H3" s="651"/>
      <c r="I3" s="651"/>
    </row>
    <row r="4" spans="1:9" ht="62.25" customHeight="1" x14ac:dyDescent="0.7">
      <c r="A4" s="80" t="s">
        <v>282</v>
      </c>
      <c r="B4" s="7" t="s">
        <v>283</v>
      </c>
      <c r="C4" s="360" t="s">
        <v>46</v>
      </c>
      <c r="D4" s="61" t="s">
        <v>364</v>
      </c>
      <c r="E4" s="7" t="s">
        <v>39</v>
      </c>
      <c r="F4" s="7" t="s">
        <v>40</v>
      </c>
      <c r="G4" s="7" t="s">
        <v>41</v>
      </c>
      <c r="H4" s="7" t="s">
        <v>42</v>
      </c>
      <c r="I4" s="5" t="s">
        <v>43</v>
      </c>
    </row>
    <row r="5" spans="1:9" ht="20.149999999999999" customHeight="1" x14ac:dyDescent="0.6">
      <c r="A5" s="274" t="s">
        <v>49</v>
      </c>
      <c r="B5" s="285" t="s">
        <v>50</v>
      </c>
      <c r="C5" s="370" t="s">
        <v>51</v>
      </c>
      <c r="D5" s="316" t="s">
        <v>365</v>
      </c>
      <c r="E5" s="276">
        <v>0</v>
      </c>
      <c r="F5" s="276">
        <v>0</v>
      </c>
      <c r="G5" s="276">
        <v>0</v>
      </c>
      <c r="H5" s="276">
        <v>0</v>
      </c>
      <c r="I5" s="276">
        <v>0</v>
      </c>
    </row>
    <row r="6" spans="1:9" ht="20.149999999999999" customHeight="1" x14ac:dyDescent="0.6">
      <c r="A6" s="274" t="s">
        <v>52</v>
      </c>
      <c r="B6" s="285" t="s">
        <v>53</v>
      </c>
      <c r="C6" s="370" t="s">
        <v>54</v>
      </c>
      <c r="D6" s="316" t="s">
        <v>366</v>
      </c>
      <c r="E6" s="276">
        <v>0</v>
      </c>
      <c r="F6" s="276">
        <v>0</v>
      </c>
      <c r="G6" s="276">
        <v>0</v>
      </c>
      <c r="H6" s="276">
        <v>0</v>
      </c>
      <c r="I6" s="276">
        <v>0</v>
      </c>
    </row>
    <row r="7" spans="1:9" ht="20.149999999999999" customHeight="1" x14ac:dyDescent="0.6">
      <c r="A7" s="274" t="s">
        <v>52</v>
      </c>
      <c r="B7" s="285" t="s">
        <v>55</v>
      </c>
      <c r="C7" s="370" t="s">
        <v>54</v>
      </c>
      <c r="D7" s="316" t="s">
        <v>366</v>
      </c>
      <c r="E7" s="276">
        <v>0</v>
      </c>
      <c r="F7" s="276">
        <v>1</v>
      </c>
      <c r="G7" s="276">
        <v>0</v>
      </c>
      <c r="H7" s="276">
        <v>0</v>
      </c>
      <c r="I7" s="276">
        <v>1</v>
      </c>
    </row>
    <row r="8" spans="1:9" ht="20.149999999999999" customHeight="1" x14ac:dyDescent="0.6">
      <c r="A8" s="274" t="s">
        <v>56</v>
      </c>
      <c r="B8" s="285" t="s">
        <v>250</v>
      </c>
      <c r="C8" s="370" t="s">
        <v>58</v>
      </c>
      <c r="D8" s="316" t="s">
        <v>365</v>
      </c>
      <c r="E8" s="276">
        <v>0</v>
      </c>
      <c r="F8" s="276">
        <v>0</v>
      </c>
      <c r="G8" s="276">
        <v>0</v>
      </c>
      <c r="H8" s="276">
        <v>0</v>
      </c>
      <c r="I8" s="276">
        <v>0</v>
      </c>
    </row>
    <row r="9" spans="1:9" ht="20.149999999999999" customHeight="1" x14ac:dyDescent="0.6">
      <c r="A9" s="274" t="s">
        <v>56</v>
      </c>
      <c r="B9" s="285" t="s">
        <v>217</v>
      </c>
      <c r="C9" s="370" t="s">
        <v>54</v>
      </c>
      <c r="D9" s="316" t="s">
        <v>365</v>
      </c>
      <c r="E9" s="276">
        <v>0</v>
      </c>
      <c r="F9" s="276">
        <v>0</v>
      </c>
      <c r="G9" s="276">
        <v>0</v>
      </c>
      <c r="H9" s="276">
        <v>0</v>
      </c>
      <c r="I9" s="276">
        <v>0</v>
      </c>
    </row>
    <row r="10" spans="1:9" ht="20.149999999999999" customHeight="1" x14ac:dyDescent="0.6">
      <c r="A10" s="274" t="s">
        <v>56</v>
      </c>
      <c r="B10" s="285" t="s">
        <v>60</v>
      </c>
      <c r="C10" s="370" t="s">
        <v>51</v>
      </c>
      <c r="D10" s="316" t="s">
        <v>365</v>
      </c>
      <c r="E10" s="276">
        <v>0</v>
      </c>
      <c r="F10" s="276">
        <v>0</v>
      </c>
      <c r="G10" s="276">
        <v>0</v>
      </c>
      <c r="H10" s="276">
        <v>0</v>
      </c>
      <c r="I10" s="276">
        <v>0</v>
      </c>
    </row>
    <row r="11" spans="1:9" ht="20.149999999999999" customHeight="1" x14ac:dyDescent="0.6">
      <c r="A11" s="274" t="s">
        <v>56</v>
      </c>
      <c r="B11" s="285" t="s">
        <v>61</v>
      </c>
      <c r="C11" s="370" t="s">
        <v>51</v>
      </c>
      <c r="D11" s="316" t="s">
        <v>365</v>
      </c>
      <c r="E11" s="276">
        <v>0</v>
      </c>
      <c r="F11" s="276">
        <v>0</v>
      </c>
      <c r="G11" s="276">
        <v>0</v>
      </c>
      <c r="H11" s="276">
        <v>0</v>
      </c>
      <c r="I11" s="276">
        <v>0</v>
      </c>
    </row>
    <row r="12" spans="1:9" ht="20.149999999999999" customHeight="1" x14ac:dyDescent="0.6">
      <c r="A12" s="274" t="s">
        <v>56</v>
      </c>
      <c r="B12" s="285" t="s">
        <v>62</v>
      </c>
      <c r="C12" s="370" t="s">
        <v>54</v>
      </c>
      <c r="D12" s="316" t="s">
        <v>365</v>
      </c>
      <c r="E12" s="276">
        <v>0</v>
      </c>
      <c r="F12" s="276">
        <v>0</v>
      </c>
      <c r="G12" s="276">
        <v>0</v>
      </c>
      <c r="H12" s="276">
        <v>0</v>
      </c>
      <c r="I12" s="276">
        <v>0</v>
      </c>
    </row>
    <row r="13" spans="1:9" ht="20.149999999999999" customHeight="1" x14ac:dyDescent="0.6">
      <c r="A13" s="274" t="s">
        <v>56</v>
      </c>
      <c r="B13" s="285" t="s">
        <v>63</v>
      </c>
      <c r="C13" s="370" t="s">
        <v>54</v>
      </c>
      <c r="D13" s="316" t="s">
        <v>365</v>
      </c>
      <c r="E13" s="276">
        <v>0</v>
      </c>
      <c r="F13" s="276">
        <v>0</v>
      </c>
      <c r="G13" s="276">
        <v>0</v>
      </c>
      <c r="H13" s="276">
        <v>0</v>
      </c>
      <c r="I13" s="276">
        <v>0</v>
      </c>
    </row>
    <row r="14" spans="1:9" ht="20.149999999999999" customHeight="1" x14ac:dyDescent="0.6">
      <c r="A14" s="274" t="s">
        <v>56</v>
      </c>
      <c r="B14" s="285" t="s">
        <v>64</v>
      </c>
      <c r="C14" s="370" t="s">
        <v>54</v>
      </c>
      <c r="D14" s="316" t="s">
        <v>366</v>
      </c>
      <c r="E14" s="276">
        <v>0</v>
      </c>
      <c r="F14" s="276">
        <v>0</v>
      </c>
      <c r="G14" s="276">
        <v>0</v>
      </c>
      <c r="H14" s="276">
        <v>0</v>
      </c>
      <c r="I14" s="276">
        <v>0</v>
      </c>
    </row>
    <row r="15" spans="1:9" ht="20.149999999999999" customHeight="1" x14ac:dyDescent="0.6">
      <c r="A15" s="274" t="s">
        <v>65</v>
      </c>
      <c r="B15" s="285" t="s">
        <v>66</v>
      </c>
      <c r="C15" s="370" t="s">
        <v>51</v>
      </c>
      <c r="D15" s="316" t="s">
        <v>365</v>
      </c>
      <c r="E15" s="276">
        <v>0</v>
      </c>
      <c r="F15" s="276">
        <v>0</v>
      </c>
      <c r="G15" s="276">
        <v>0</v>
      </c>
      <c r="H15" s="276">
        <v>0</v>
      </c>
      <c r="I15" s="276">
        <v>0</v>
      </c>
    </row>
    <row r="16" spans="1:9" ht="20.149999999999999" customHeight="1" x14ac:dyDescent="0.6">
      <c r="A16" s="274" t="s">
        <v>67</v>
      </c>
      <c r="B16" s="285" t="s">
        <v>68</v>
      </c>
      <c r="C16" s="370" t="s">
        <v>51</v>
      </c>
      <c r="D16" s="316" t="s">
        <v>365</v>
      </c>
      <c r="E16" s="276">
        <v>0</v>
      </c>
      <c r="F16" s="276">
        <v>0</v>
      </c>
      <c r="G16" s="276">
        <v>0</v>
      </c>
      <c r="H16" s="276">
        <v>0</v>
      </c>
      <c r="I16" s="276">
        <v>0</v>
      </c>
    </row>
    <row r="17" spans="1:9" ht="20.149999999999999" customHeight="1" x14ac:dyDescent="0.6">
      <c r="A17" s="274" t="s">
        <v>69</v>
      </c>
      <c r="B17" s="285" t="s">
        <v>70</v>
      </c>
      <c r="C17" s="370" t="s">
        <v>54</v>
      </c>
      <c r="D17" s="316" t="s">
        <v>365</v>
      </c>
      <c r="E17" s="276">
        <v>0</v>
      </c>
      <c r="F17" s="276">
        <v>0</v>
      </c>
      <c r="G17" s="276">
        <v>0</v>
      </c>
      <c r="H17" s="276">
        <v>0</v>
      </c>
      <c r="I17" s="276">
        <v>0</v>
      </c>
    </row>
    <row r="18" spans="1:9" ht="20.149999999999999" customHeight="1" x14ac:dyDescent="0.6">
      <c r="A18" s="274" t="s">
        <v>71</v>
      </c>
      <c r="B18" s="285" t="s">
        <v>72</v>
      </c>
      <c r="C18" s="370" t="s">
        <v>51</v>
      </c>
      <c r="D18" s="316" t="s">
        <v>365</v>
      </c>
      <c r="E18" s="276">
        <v>0</v>
      </c>
      <c r="F18" s="276">
        <v>0</v>
      </c>
      <c r="G18" s="276">
        <v>0</v>
      </c>
      <c r="H18" s="276">
        <v>0</v>
      </c>
      <c r="I18" s="276">
        <v>0</v>
      </c>
    </row>
    <row r="19" spans="1:9" ht="20.149999999999999" customHeight="1" x14ac:dyDescent="0.6">
      <c r="A19" s="274" t="s">
        <v>71</v>
      </c>
      <c r="B19" s="285" t="s">
        <v>73</v>
      </c>
      <c r="C19" s="370" t="s">
        <v>54</v>
      </c>
      <c r="D19" s="316" t="s">
        <v>365</v>
      </c>
      <c r="E19" s="276">
        <v>0</v>
      </c>
      <c r="F19" s="276">
        <v>0</v>
      </c>
      <c r="G19" s="276">
        <v>0</v>
      </c>
      <c r="H19" s="276">
        <v>0</v>
      </c>
      <c r="I19" s="276">
        <v>0</v>
      </c>
    </row>
    <row r="20" spans="1:9" ht="20.149999999999999" customHeight="1" x14ac:dyDescent="0.6">
      <c r="A20" s="274" t="s">
        <v>71</v>
      </c>
      <c r="B20" s="285" t="s">
        <v>74</v>
      </c>
      <c r="C20" s="370" t="s">
        <v>54</v>
      </c>
      <c r="D20" s="316" t="s">
        <v>365</v>
      </c>
      <c r="E20" s="276">
        <v>0</v>
      </c>
      <c r="F20" s="276">
        <v>0</v>
      </c>
      <c r="G20" s="276">
        <v>0</v>
      </c>
      <c r="H20" s="276">
        <v>0</v>
      </c>
      <c r="I20" s="276">
        <v>0</v>
      </c>
    </row>
    <row r="21" spans="1:9" ht="20.149999999999999" customHeight="1" x14ac:dyDescent="0.6">
      <c r="A21" s="274" t="s">
        <v>75</v>
      </c>
      <c r="B21" s="285" t="s">
        <v>76</v>
      </c>
      <c r="C21" s="370" t="s">
        <v>51</v>
      </c>
      <c r="D21" s="316" t="s">
        <v>365</v>
      </c>
      <c r="E21" s="276">
        <v>0</v>
      </c>
      <c r="F21" s="276">
        <v>0</v>
      </c>
      <c r="G21" s="276">
        <v>0</v>
      </c>
      <c r="H21" s="276">
        <v>0</v>
      </c>
      <c r="I21" s="276">
        <v>0</v>
      </c>
    </row>
    <row r="22" spans="1:9" ht="20.149999999999999" customHeight="1" x14ac:dyDescent="0.6">
      <c r="A22" s="274" t="s">
        <v>77</v>
      </c>
      <c r="B22" s="285" t="s">
        <v>78</v>
      </c>
      <c r="C22" s="370" t="s">
        <v>51</v>
      </c>
      <c r="D22" s="316" t="s">
        <v>365</v>
      </c>
      <c r="E22" s="276">
        <v>0</v>
      </c>
      <c r="F22" s="276">
        <v>0</v>
      </c>
      <c r="G22" s="276">
        <v>0</v>
      </c>
      <c r="H22" s="276">
        <v>0</v>
      </c>
      <c r="I22" s="276">
        <v>0</v>
      </c>
    </row>
    <row r="23" spans="1:9" ht="20.149999999999999" customHeight="1" x14ac:dyDescent="0.6">
      <c r="A23" s="274" t="s">
        <v>77</v>
      </c>
      <c r="B23" s="285" t="s">
        <v>79</v>
      </c>
      <c r="C23" s="370" t="s">
        <v>51</v>
      </c>
      <c r="D23" s="316" t="s">
        <v>366</v>
      </c>
      <c r="E23" s="276">
        <v>0</v>
      </c>
      <c r="F23" s="276">
        <v>0</v>
      </c>
      <c r="G23" s="276">
        <v>0</v>
      </c>
      <c r="H23" s="276">
        <v>0</v>
      </c>
      <c r="I23" s="276">
        <v>0</v>
      </c>
    </row>
    <row r="24" spans="1:9" ht="20.149999999999999" customHeight="1" x14ac:dyDescent="0.6">
      <c r="A24" s="274" t="s">
        <v>77</v>
      </c>
      <c r="B24" s="285" t="s">
        <v>80</v>
      </c>
      <c r="C24" s="370" t="s">
        <v>54</v>
      </c>
      <c r="D24" s="316" t="s">
        <v>366</v>
      </c>
      <c r="E24" s="276">
        <v>0</v>
      </c>
      <c r="F24" s="276">
        <v>0</v>
      </c>
      <c r="G24" s="276">
        <v>0</v>
      </c>
      <c r="H24" s="276">
        <v>0</v>
      </c>
      <c r="I24" s="276">
        <v>0</v>
      </c>
    </row>
    <row r="25" spans="1:9" ht="20.149999999999999" customHeight="1" x14ac:dyDescent="0.6">
      <c r="A25" s="274" t="s">
        <v>81</v>
      </c>
      <c r="B25" s="285" t="s">
        <v>82</v>
      </c>
      <c r="C25" s="370" t="s">
        <v>51</v>
      </c>
      <c r="D25" s="316" t="s">
        <v>365</v>
      </c>
      <c r="E25" s="276">
        <v>0</v>
      </c>
      <c r="F25" s="276">
        <v>0</v>
      </c>
      <c r="G25" s="276">
        <v>0</v>
      </c>
      <c r="H25" s="276">
        <v>0</v>
      </c>
      <c r="I25" s="276">
        <v>0</v>
      </c>
    </row>
    <row r="26" spans="1:9" ht="20.149999999999999" customHeight="1" x14ac:dyDescent="0.6">
      <c r="A26" s="274" t="s">
        <v>83</v>
      </c>
      <c r="B26" s="285" t="s">
        <v>84</v>
      </c>
      <c r="C26" s="370" t="s">
        <v>51</v>
      </c>
      <c r="D26" s="316" t="s">
        <v>365</v>
      </c>
      <c r="E26" s="276">
        <v>0</v>
      </c>
      <c r="F26" s="276">
        <v>0</v>
      </c>
      <c r="G26" s="276">
        <v>0</v>
      </c>
      <c r="H26" s="276">
        <v>0</v>
      </c>
      <c r="I26" s="276">
        <v>0</v>
      </c>
    </row>
    <row r="27" spans="1:9" ht="20.149999999999999" customHeight="1" x14ac:dyDescent="0.6">
      <c r="A27" s="274" t="s">
        <v>85</v>
      </c>
      <c r="B27" s="285" t="s">
        <v>86</v>
      </c>
      <c r="C27" s="370" t="s">
        <v>51</v>
      </c>
      <c r="D27" s="316" t="s">
        <v>366</v>
      </c>
      <c r="E27" s="276">
        <v>0</v>
      </c>
      <c r="F27" s="276">
        <v>0</v>
      </c>
      <c r="G27" s="276">
        <v>0</v>
      </c>
      <c r="H27" s="276">
        <v>0</v>
      </c>
      <c r="I27" s="276">
        <v>0</v>
      </c>
    </row>
    <row r="28" spans="1:9" ht="20.149999999999999" customHeight="1" x14ac:dyDescent="0.6">
      <c r="A28" s="274" t="s">
        <v>85</v>
      </c>
      <c r="B28" s="285" t="s">
        <v>87</v>
      </c>
      <c r="C28" s="370" t="s">
        <v>51</v>
      </c>
      <c r="D28" s="316" t="s">
        <v>366</v>
      </c>
      <c r="E28" s="276">
        <v>0</v>
      </c>
      <c r="F28" s="276">
        <v>0</v>
      </c>
      <c r="G28" s="276">
        <v>0</v>
      </c>
      <c r="H28" s="276">
        <v>0</v>
      </c>
      <c r="I28" s="276">
        <v>0</v>
      </c>
    </row>
    <row r="29" spans="1:9" ht="20.149999999999999" customHeight="1" x14ac:dyDescent="0.6">
      <c r="A29" s="274" t="s">
        <v>88</v>
      </c>
      <c r="B29" s="285" t="s">
        <v>89</v>
      </c>
      <c r="C29" s="370" t="s">
        <v>51</v>
      </c>
      <c r="D29" s="316" t="s">
        <v>365</v>
      </c>
      <c r="E29" s="276">
        <v>0</v>
      </c>
      <c r="F29" s="276">
        <v>0</v>
      </c>
      <c r="G29" s="276">
        <v>0</v>
      </c>
      <c r="H29" s="276">
        <v>0</v>
      </c>
      <c r="I29" s="276">
        <v>0</v>
      </c>
    </row>
    <row r="30" spans="1:9" ht="20.149999999999999" customHeight="1" x14ac:dyDescent="0.6">
      <c r="A30" s="274" t="s">
        <v>90</v>
      </c>
      <c r="B30" s="285" t="s">
        <v>91</v>
      </c>
      <c r="C30" s="370" t="s">
        <v>54</v>
      </c>
      <c r="D30" s="316" t="s">
        <v>365</v>
      </c>
      <c r="E30" s="276">
        <v>0</v>
      </c>
      <c r="F30" s="276">
        <v>0</v>
      </c>
      <c r="G30" s="276">
        <v>0</v>
      </c>
      <c r="H30" s="276">
        <v>0</v>
      </c>
      <c r="I30" s="276">
        <v>0</v>
      </c>
    </row>
    <row r="31" spans="1:9" ht="20.149999999999999" customHeight="1" x14ac:dyDescent="0.6">
      <c r="A31" s="274" t="s">
        <v>17</v>
      </c>
      <c r="B31" s="285" t="s">
        <v>92</v>
      </c>
      <c r="C31" s="370" t="s">
        <v>51</v>
      </c>
      <c r="D31" s="316" t="s">
        <v>365</v>
      </c>
      <c r="E31" s="276">
        <v>0</v>
      </c>
      <c r="F31" s="276">
        <v>0</v>
      </c>
      <c r="G31" s="276">
        <v>0</v>
      </c>
      <c r="H31" s="276">
        <v>0</v>
      </c>
      <c r="I31" s="276">
        <v>0</v>
      </c>
    </row>
    <row r="32" spans="1:9" ht="20.149999999999999" customHeight="1" x14ac:dyDescent="0.6">
      <c r="A32" s="274" t="s">
        <v>93</v>
      </c>
      <c r="B32" s="285" t="s">
        <v>94</v>
      </c>
      <c r="C32" s="370" t="s">
        <v>54</v>
      </c>
      <c r="D32" s="316" t="s">
        <v>365</v>
      </c>
      <c r="E32" s="276">
        <v>0</v>
      </c>
      <c r="F32" s="276">
        <v>0</v>
      </c>
      <c r="G32" s="276">
        <v>0</v>
      </c>
      <c r="H32" s="276">
        <v>0</v>
      </c>
      <c r="I32" s="276">
        <v>0</v>
      </c>
    </row>
    <row r="33" spans="1:9" ht="20.149999999999999" customHeight="1" x14ac:dyDescent="0.6">
      <c r="A33" s="274" t="s">
        <v>93</v>
      </c>
      <c r="B33" s="285" t="s">
        <v>95</v>
      </c>
      <c r="C33" s="370" t="s">
        <v>54</v>
      </c>
      <c r="D33" s="316" t="s">
        <v>365</v>
      </c>
      <c r="E33" s="276">
        <v>0</v>
      </c>
      <c r="F33" s="276">
        <v>0</v>
      </c>
      <c r="G33" s="276">
        <v>0</v>
      </c>
      <c r="H33" s="276">
        <v>0</v>
      </c>
      <c r="I33" s="276">
        <v>0</v>
      </c>
    </row>
    <row r="34" spans="1:9" ht="20.149999999999999" customHeight="1" x14ac:dyDescent="0.6">
      <c r="A34" s="274" t="s">
        <v>93</v>
      </c>
      <c r="B34" s="285" t="s">
        <v>96</v>
      </c>
      <c r="C34" s="370" t="s">
        <v>54</v>
      </c>
      <c r="D34" s="316" t="s">
        <v>366</v>
      </c>
      <c r="E34" s="276">
        <v>0</v>
      </c>
      <c r="F34" s="276">
        <v>0</v>
      </c>
      <c r="G34" s="276">
        <v>0</v>
      </c>
      <c r="H34" s="276">
        <v>0</v>
      </c>
      <c r="I34" s="276">
        <v>0</v>
      </c>
    </row>
    <row r="35" spans="1:9" ht="20.149999999999999" customHeight="1" x14ac:dyDescent="0.6">
      <c r="A35" s="274" t="s">
        <v>97</v>
      </c>
      <c r="B35" s="285" t="s">
        <v>98</v>
      </c>
      <c r="C35" s="370" t="s">
        <v>54</v>
      </c>
      <c r="D35" s="316" t="s">
        <v>366</v>
      </c>
      <c r="E35" s="276">
        <v>0</v>
      </c>
      <c r="F35" s="276">
        <v>0</v>
      </c>
      <c r="G35" s="276">
        <v>0</v>
      </c>
      <c r="H35" s="276">
        <v>0</v>
      </c>
      <c r="I35" s="276">
        <v>0</v>
      </c>
    </row>
    <row r="36" spans="1:9" ht="20.149999999999999" customHeight="1" x14ac:dyDescent="0.6">
      <c r="A36" s="274" t="s">
        <v>97</v>
      </c>
      <c r="B36" s="285" t="s">
        <v>99</v>
      </c>
      <c r="C36" s="370" t="s">
        <v>51</v>
      </c>
      <c r="D36" s="316" t="s">
        <v>365</v>
      </c>
      <c r="E36" s="276">
        <v>0</v>
      </c>
      <c r="F36" s="276">
        <v>0</v>
      </c>
      <c r="G36" s="276">
        <v>0</v>
      </c>
      <c r="H36" s="276">
        <v>0</v>
      </c>
      <c r="I36" s="276">
        <v>0</v>
      </c>
    </row>
    <row r="37" spans="1:9" ht="20.149999999999999" customHeight="1" x14ac:dyDescent="0.6">
      <c r="A37" s="274" t="s">
        <v>100</v>
      </c>
      <c r="B37" s="285" t="s">
        <v>101</v>
      </c>
      <c r="C37" s="370" t="s">
        <v>51</v>
      </c>
      <c r="D37" s="316" t="s">
        <v>366</v>
      </c>
      <c r="E37" s="276">
        <v>0</v>
      </c>
      <c r="F37" s="276">
        <v>0</v>
      </c>
      <c r="G37" s="276">
        <v>0</v>
      </c>
      <c r="H37" s="276">
        <v>0</v>
      </c>
      <c r="I37" s="276">
        <v>0</v>
      </c>
    </row>
    <row r="38" spans="1:9" ht="20.149999999999999" customHeight="1" x14ac:dyDescent="0.6">
      <c r="A38" s="274" t="s">
        <v>21</v>
      </c>
      <c r="B38" s="285" t="s">
        <v>102</v>
      </c>
      <c r="C38" s="370" t="s">
        <v>51</v>
      </c>
      <c r="D38" s="316" t="s">
        <v>365</v>
      </c>
      <c r="E38" s="276">
        <v>0</v>
      </c>
      <c r="F38" s="276">
        <v>0</v>
      </c>
      <c r="G38" s="276">
        <v>0</v>
      </c>
      <c r="H38" s="276">
        <v>0</v>
      </c>
      <c r="I38" s="276">
        <v>0</v>
      </c>
    </row>
    <row r="39" spans="1:9" ht="20.149999999999999" customHeight="1" x14ac:dyDescent="0.6">
      <c r="A39" s="274" t="s">
        <v>103</v>
      </c>
      <c r="B39" s="285" t="s">
        <v>498</v>
      </c>
      <c r="C39" s="370" t="s">
        <v>54</v>
      </c>
      <c r="D39" s="316" t="s">
        <v>365</v>
      </c>
      <c r="E39" s="276">
        <v>0</v>
      </c>
      <c r="F39" s="276">
        <v>0</v>
      </c>
      <c r="G39" s="276">
        <v>0</v>
      </c>
      <c r="H39" s="276">
        <v>0</v>
      </c>
      <c r="I39" s="276">
        <v>0</v>
      </c>
    </row>
    <row r="40" spans="1:9" ht="20.149999999999999" customHeight="1" x14ac:dyDescent="0.6">
      <c r="A40" s="274" t="s">
        <v>103</v>
      </c>
      <c r="B40" s="285" t="s">
        <v>104</v>
      </c>
      <c r="C40" s="370" t="s">
        <v>51</v>
      </c>
      <c r="D40" s="316" t="s">
        <v>365</v>
      </c>
      <c r="E40" s="276">
        <v>0</v>
      </c>
      <c r="F40" s="276">
        <v>0</v>
      </c>
      <c r="G40" s="276">
        <v>0</v>
      </c>
      <c r="H40" s="276">
        <v>0</v>
      </c>
      <c r="I40" s="276">
        <v>0</v>
      </c>
    </row>
    <row r="41" spans="1:9" ht="20.149999999999999" customHeight="1" x14ac:dyDescent="0.6">
      <c r="A41" s="274" t="s">
        <v>103</v>
      </c>
      <c r="B41" s="285" t="s">
        <v>105</v>
      </c>
      <c r="C41" s="370" t="s">
        <v>54</v>
      </c>
      <c r="D41" s="316" t="s">
        <v>365</v>
      </c>
      <c r="E41" s="276">
        <v>0</v>
      </c>
      <c r="F41" s="276">
        <v>0</v>
      </c>
      <c r="G41" s="276">
        <v>0</v>
      </c>
      <c r="H41" s="276">
        <v>0</v>
      </c>
      <c r="I41" s="276">
        <v>0</v>
      </c>
    </row>
    <row r="42" spans="1:9" ht="20.149999999999999" customHeight="1" x14ac:dyDescent="0.6">
      <c r="A42" s="274" t="s">
        <v>106</v>
      </c>
      <c r="B42" s="285" t="s">
        <v>107</v>
      </c>
      <c r="C42" s="370" t="s">
        <v>54</v>
      </c>
      <c r="D42" s="316" t="s">
        <v>365</v>
      </c>
      <c r="E42" s="276">
        <v>0</v>
      </c>
      <c r="F42" s="276">
        <v>0</v>
      </c>
      <c r="G42" s="276">
        <v>0</v>
      </c>
      <c r="H42" s="276">
        <v>0</v>
      </c>
      <c r="I42" s="276">
        <v>0</v>
      </c>
    </row>
    <row r="43" spans="1:9" ht="20.149999999999999" customHeight="1" x14ac:dyDescent="0.6">
      <c r="A43" s="274" t="s">
        <v>106</v>
      </c>
      <c r="B43" s="285" t="s">
        <v>108</v>
      </c>
      <c r="C43" s="370" t="s">
        <v>51</v>
      </c>
      <c r="D43" s="316" t="s">
        <v>366</v>
      </c>
      <c r="E43" s="276">
        <v>0</v>
      </c>
      <c r="F43" s="276">
        <v>0</v>
      </c>
      <c r="G43" s="276">
        <v>0</v>
      </c>
      <c r="H43" s="276">
        <v>0</v>
      </c>
      <c r="I43" s="276">
        <v>0</v>
      </c>
    </row>
    <row r="44" spans="1:9" ht="20.149999999999999" customHeight="1" x14ac:dyDescent="0.6">
      <c r="A44" s="274" t="s">
        <v>109</v>
      </c>
      <c r="B44" s="285" t="s">
        <v>110</v>
      </c>
      <c r="C44" s="370" t="s">
        <v>51</v>
      </c>
      <c r="D44" s="316" t="s">
        <v>365</v>
      </c>
      <c r="E44" s="276">
        <v>0</v>
      </c>
      <c r="F44" s="276">
        <v>0</v>
      </c>
      <c r="G44" s="276">
        <v>0</v>
      </c>
      <c r="H44" s="276">
        <v>0</v>
      </c>
      <c r="I44" s="276">
        <v>0</v>
      </c>
    </row>
    <row r="45" spans="1:9" ht="20.149999999999999" customHeight="1" x14ac:dyDescent="0.6">
      <c r="A45" s="274" t="s">
        <v>111</v>
      </c>
      <c r="B45" s="285" t="s">
        <v>112</v>
      </c>
      <c r="C45" s="370" t="s">
        <v>51</v>
      </c>
      <c r="D45" s="316" t="s">
        <v>365</v>
      </c>
      <c r="E45" s="276">
        <v>0</v>
      </c>
      <c r="F45" s="276">
        <v>0</v>
      </c>
      <c r="G45" s="276">
        <v>0</v>
      </c>
      <c r="H45" s="276">
        <v>0</v>
      </c>
      <c r="I45" s="276">
        <v>0</v>
      </c>
    </row>
    <row r="46" spans="1:9" ht="20.149999999999999" customHeight="1" x14ac:dyDescent="0.6">
      <c r="A46" s="274" t="s">
        <v>113</v>
      </c>
      <c r="B46" s="285" t="s">
        <v>114</v>
      </c>
      <c r="C46" s="370" t="s">
        <v>54</v>
      </c>
      <c r="D46" s="316" t="s">
        <v>365</v>
      </c>
      <c r="E46" s="276">
        <v>0</v>
      </c>
      <c r="F46" s="276">
        <v>0</v>
      </c>
      <c r="G46" s="276">
        <v>0</v>
      </c>
      <c r="H46" s="276">
        <v>0</v>
      </c>
      <c r="I46" s="276">
        <v>0</v>
      </c>
    </row>
    <row r="47" spans="1:9" ht="20.149999999999999" customHeight="1" x14ac:dyDescent="0.6">
      <c r="A47" s="274" t="s">
        <v>113</v>
      </c>
      <c r="B47" s="285" t="s">
        <v>115</v>
      </c>
      <c r="C47" s="370" t="s">
        <v>54</v>
      </c>
      <c r="D47" s="316" t="s">
        <v>366</v>
      </c>
      <c r="E47" s="276">
        <v>0</v>
      </c>
      <c r="F47" s="276">
        <v>0</v>
      </c>
      <c r="G47" s="276">
        <v>0</v>
      </c>
      <c r="H47" s="276">
        <v>0</v>
      </c>
      <c r="I47" s="276">
        <v>0</v>
      </c>
    </row>
    <row r="48" spans="1:9" ht="20.149999999999999" customHeight="1" x14ac:dyDescent="0.6">
      <c r="A48" s="274" t="s">
        <v>113</v>
      </c>
      <c r="B48" s="285" t="s">
        <v>116</v>
      </c>
      <c r="C48" s="370" t="s">
        <v>51</v>
      </c>
      <c r="D48" s="316" t="s">
        <v>365</v>
      </c>
      <c r="E48" s="276">
        <v>0</v>
      </c>
      <c r="F48" s="276">
        <v>0</v>
      </c>
      <c r="G48" s="276">
        <v>0</v>
      </c>
      <c r="H48" s="276">
        <v>0</v>
      </c>
      <c r="I48" s="276">
        <v>0</v>
      </c>
    </row>
    <row r="49" spans="1:9" ht="20.149999999999999" customHeight="1" x14ac:dyDescent="0.6">
      <c r="A49" s="274" t="s">
        <v>113</v>
      </c>
      <c r="B49" s="285" t="s">
        <v>117</v>
      </c>
      <c r="C49" s="370" t="s">
        <v>54</v>
      </c>
      <c r="D49" s="316" t="s">
        <v>366</v>
      </c>
      <c r="E49" s="276">
        <v>0</v>
      </c>
      <c r="F49" s="276">
        <v>0</v>
      </c>
      <c r="G49" s="276">
        <v>1</v>
      </c>
      <c r="H49" s="276">
        <v>0</v>
      </c>
      <c r="I49" s="276">
        <v>1</v>
      </c>
    </row>
    <row r="50" spans="1:9" ht="20.149999999999999" customHeight="1" x14ac:dyDescent="0.6">
      <c r="A50" s="274" t="s">
        <v>113</v>
      </c>
      <c r="B50" s="285" t="s">
        <v>118</v>
      </c>
      <c r="C50" s="370" t="s">
        <v>51</v>
      </c>
      <c r="D50" s="316" t="s">
        <v>365</v>
      </c>
      <c r="E50" s="276">
        <v>0</v>
      </c>
      <c r="F50" s="276">
        <v>0</v>
      </c>
      <c r="G50" s="276">
        <v>0</v>
      </c>
      <c r="H50" s="276">
        <v>0</v>
      </c>
      <c r="I50" s="276">
        <v>0</v>
      </c>
    </row>
    <row r="51" spans="1:9" ht="20.149999999999999" customHeight="1" x14ac:dyDescent="0.6">
      <c r="A51" s="274" t="s">
        <v>119</v>
      </c>
      <c r="B51" s="285" t="s">
        <v>120</v>
      </c>
      <c r="C51" s="370" t="s">
        <v>51</v>
      </c>
      <c r="D51" s="316" t="s">
        <v>365</v>
      </c>
      <c r="E51" s="276">
        <v>0</v>
      </c>
      <c r="F51" s="276">
        <v>0</v>
      </c>
      <c r="G51" s="276">
        <v>0</v>
      </c>
      <c r="H51" s="276">
        <v>0</v>
      </c>
      <c r="I51" s="276">
        <v>0</v>
      </c>
    </row>
    <row r="52" spans="1:9" ht="20.149999999999999" customHeight="1" x14ac:dyDescent="0.6">
      <c r="A52" s="274" t="s">
        <v>119</v>
      </c>
      <c r="B52" s="285" t="s">
        <v>121</v>
      </c>
      <c r="C52" s="370" t="s">
        <v>51</v>
      </c>
      <c r="D52" s="316" t="s">
        <v>365</v>
      </c>
      <c r="E52" s="276">
        <v>0</v>
      </c>
      <c r="F52" s="276">
        <v>0</v>
      </c>
      <c r="G52" s="276">
        <v>0</v>
      </c>
      <c r="H52" s="276">
        <v>0</v>
      </c>
      <c r="I52" s="276">
        <v>0</v>
      </c>
    </row>
    <row r="53" spans="1:9" ht="20.149999999999999" customHeight="1" x14ac:dyDescent="0.6">
      <c r="A53" s="274" t="s">
        <v>122</v>
      </c>
      <c r="B53" s="285" t="s">
        <v>123</v>
      </c>
      <c r="C53" s="370" t="s">
        <v>51</v>
      </c>
      <c r="D53" s="316" t="s">
        <v>366</v>
      </c>
      <c r="E53" s="276">
        <v>0</v>
      </c>
      <c r="F53" s="276">
        <v>0</v>
      </c>
      <c r="G53" s="276">
        <v>0</v>
      </c>
      <c r="H53" s="276">
        <v>0</v>
      </c>
      <c r="I53" s="276">
        <v>0</v>
      </c>
    </row>
    <row r="54" spans="1:9" ht="20.149999999999999" customHeight="1" x14ac:dyDescent="0.6">
      <c r="A54" s="274" t="s">
        <v>122</v>
      </c>
      <c r="B54" s="285" t="s">
        <v>124</v>
      </c>
      <c r="C54" s="370" t="s">
        <v>54</v>
      </c>
      <c r="D54" s="316" t="s">
        <v>365</v>
      </c>
      <c r="E54" s="276">
        <v>0</v>
      </c>
      <c r="F54" s="276">
        <v>0</v>
      </c>
      <c r="G54" s="276">
        <v>0</v>
      </c>
      <c r="H54" s="276">
        <v>0</v>
      </c>
      <c r="I54" s="276">
        <v>0</v>
      </c>
    </row>
    <row r="55" spans="1:9" ht="20.149999999999999" customHeight="1" x14ac:dyDescent="0.6">
      <c r="A55" s="274" t="s">
        <v>125</v>
      </c>
      <c r="B55" s="285" t="s">
        <v>126</v>
      </c>
      <c r="C55" s="370" t="s">
        <v>51</v>
      </c>
      <c r="D55" s="316" t="s">
        <v>365</v>
      </c>
      <c r="E55" s="276">
        <v>0</v>
      </c>
      <c r="F55" s="276">
        <v>0</v>
      </c>
      <c r="G55" s="276">
        <v>0</v>
      </c>
      <c r="H55" s="276">
        <v>0</v>
      </c>
      <c r="I55" s="276">
        <v>0</v>
      </c>
    </row>
    <row r="56" spans="1:9" ht="20.149999999999999" customHeight="1" x14ac:dyDescent="0.6">
      <c r="A56" s="274" t="s">
        <v>127</v>
      </c>
      <c r="B56" s="285" t="s">
        <v>128</v>
      </c>
      <c r="C56" s="370" t="s">
        <v>51</v>
      </c>
      <c r="D56" s="316" t="s">
        <v>365</v>
      </c>
      <c r="E56" s="276">
        <v>0</v>
      </c>
      <c r="F56" s="276">
        <v>0</v>
      </c>
      <c r="G56" s="276">
        <v>0</v>
      </c>
      <c r="H56" s="276">
        <v>0</v>
      </c>
      <c r="I56" s="276">
        <v>0</v>
      </c>
    </row>
    <row r="57" spans="1:9" ht="20.149999999999999" customHeight="1" x14ac:dyDescent="0.6">
      <c r="A57" s="274" t="s">
        <v>129</v>
      </c>
      <c r="B57" s="285" t="s">
        <v>130</v>
      </c>
      <c r="C57" s="370" t="s">
        <v>131</v>
      </c>
      <c r="D57" s="316" t="s">
        <v>366</v>
      </c>
      <c r="E57" s="276">
        <v>0</v>
      </c>
      <c r="F57" s="276">
        <v>0</v>
      </c>
      <c r="G57" s="276">
        <v>0</v>
      </c>
      <c r="H57" s="276">
        <v>0</v>
      </c>
      <c r="I57" s="276">
        <v>0</v>
      </c>
    </row>
    <row r="58" spans="1:9" ht="20.149999999999999" customHeight="1" x14ac:dyDescent="0.6">
      <c r="A58" s="274" t="s">
        <v>129</v>
      </c>
      <c r="B58" s="285" t="s">
        <v>132</v>
      </c>
      <c r="C58" s="370" t="s">
        <v>54</v>
      </c>
      <c r="D58" s="316" t="s">
        <v>365</v>
      </c>
      <c r="E58" s="276">
        <v>0</v>
      </c>
      <c r="F58" s="276">
        <v>0</v>
      </c>
      <c r="G58" s="276">
        <v>0</v>
      </c>
      <c r="H58" s="276">
        <v>0</v>
      </c>
      <c r="I58" s="276">
        <v>0</v>
      </c>
    </row>
    <row r="59" spans="1:9" ht="20.149999999999999" customHeight="1" x14ac:dyDescent="0.6">
      <c r="A59" s="274" t="s">
        <v>129</v>
      </c>
      <c r="B59" s="285" t="s">
        <v>133</v>
      </c>
      <c r="C59" s="370" t="s">
        <v>131</v>
      </c>
      <c r="D59" s="316" t="s">
        <v>366</v>
      </c>
      <c r="E59" s="276">
        <v>0</v>
      </c>
      <c r="F59" s="276">
        <v>0</v>
      </c>
      <c r="G59" s="276">
        <v>0</v>
      </c>
      <c r="H59" s="276">
        <v>1</v>
      </c>
      <c r="I59" s="276">
        <v>1</v>
      </c>
    </row>
    <row r="60" spans="1:9" ht="20.149999999999999" customHeight="1" x14ac:dyDescent="0.6">
      <c r="A60" s="274" t="s">
        <v>134</v>
      </c>
      <c r="B60" s="285" t="s">
        <v>135</v>
      </c>
      <c r="C60" s="370" t="s">
        <v>51</v>
      </c>
      <c r="D60" s="316" t="s">
        <v>365</v>
      </c>
      <c r="E60" s="276">
        <v>0</v>
      </c>
      <c r="F60" s="276">
        <v>0</v>
      </c>
      <c r="G60" s="276">
        <v>0</v>
      </c>
      <c r="H60" s="276">
        <v>0</v>
      </c>
      <c r="I60" s="276">
        <v>0</v>
      </c>
    </row>
    <row r="61" spans="1:9" ht="20.149999999999999" customHeight="1" x14ac:dyDescent="0.6">
      <c r="A61" s="274" t="s">
        <v>136</v>
      </c>
      <c r="B61" s="285" t="s">
        <v>249</v>
      </c>
      <c r="C61" s="370" t="s">
        <v>54</v>
      </c>
      <c r="D61" s="316" t="s">
        <v>366</v>
      </c>
      <c r="E61" s="276">
        <v>0</v>
      </c>
      <c r="F61" s="276">
        <v>1</v>
      </c>
      <c r="G61" s="276">
        <v>0</v>
      </c>
      <c r="H61" s="276">
        <v>0</v>
      </c>
      <c r="I61" s="276">
        <v>1</v>
      </c>
    </row>
    <row r="62" spans="1:9" ht="20.149999999999999" customHeight="1" x14ac:dyDescent="0.6">
      <c r="A62" s="274" t="s">
        <v>136</v>
      </c>
      <c r="B62" s="285" t="s">
        <v>138</v>
      </c>
      <c r="C62" s="370" t="s">
        <v>54</v>
      </c>
      <c r="D62" s="316" t="s">
        <v>366</v>
      </c>
      <c r="E62" s="276">
        <v>0</v>
      </c>
      <c r="F62" s="276">
        <v>0</v>
      </c>
      <c r="G62" s="276">
        <v>0</v>
      </c>
      <c r="H62" s="276">
        <v>0</v>
      </c>
      <c r="I62" s="276">
        <v>0</v>
      </c>
    </row>
    <row r="63" spans="1:9" ht="20.149999999999999" customHeight="1" x14ac:dyDescent="0.6">
      <c r="A63" s="274" t="s">
        <v>136</v>
      </c>
      <c r="B63" s="567" t="s">
        <v>139</v>
      </c>
      <c r="C63" s="370" t="s">
        <v>51</v>
      </c>
      <c r="D63" s="316" t="s">
        <v>365</v>
      </c>
      <c r="E63" s="276">
        <v>0</v>
      </c>
      <c r="F63" s="276">
        <v>0</v>
      </c>
      <c r="G63" s="276">
        <v>0</v>
      </c>
      <c r="H63" s="276">
        <v>0</v>
      </c>
      <c r="I63" s="276">
        <v>0</v>
      </c>
    </row>
    <row r="64" spans="1:9" ht="20.149999999999999" customHeight="1" x14ac:dyDescent="0.6">
      <c r="A64" s="274" t="s">
        <v>140</v>
      </c>
      <c r="B64" s="285" t="s">
        <v>141</v>
      </c>
      <c r="C64" s="370" t="s">
        <v>51</v>
      </c>
      <c r="D64" s="316" t="s">
        <v>366</v>
      </c>
      <c r="E64" s="276">
        <v>0</v>
      </c>
      <c r="F64" s="276">
        <v>1</v>
      </c>
      <c r="G64" s="276">
        <v>0</v>
      </c>
      <c r="H64" s="276">
        <v>0</v>
      </c>
      <c r="I64" s="276">
        <v>1</v>
      </c>
    </row>
    <row r="65" spans="1:9" ht="20.149999999999999" customHeight="1" x14ac:dyDescent="0.6">
      <c r="A65" s="274" t="s">
        <v>140</v>
      </c>
      <c r="B65" s="285" t="s">
        <v>214</v>
      </c>
      <c r="C65" s="370" t="s">
        <v>51</v>
      </c>
      <c r="D65" s="316" t="s">
        <v>365</v>
      </c>
      <c r="E65" s="276">
        <v>0</v>
      </c>
      <c r="F65" s="276">
        <v>0</v>
      </c>
      <c r="G65" s="276">
        <v>0</v>
      </c>
      <c r="H65" s="276">
        <v>0</v>
      </c>
      <c r="I65" s="276">
        <v>0</v>
      </c>
    </row>
    <row r="66" spans="1:9" ht="20.149999999999999" customHeight="1" x14ac:dyDescent="0.6">
      <c r="A66" s="274" t="s">
        <v>140</v>
      </c>
      <c r="B66" s="285" t="s">
        <v>142</v>
      </c>
      <c r="C66" s="370" t="s">
        <v>51</v>
      </c>
      <c r="D66" s="316" t="s">
        <v>366</v>
      </c>
      <c r="E66" s="276">
        <v>0</v>
      </c>
      <c r="F66" s="276">
        <v>1</v>
      </c>
      <c r="G66" s="276">
        <v>0</v>
      </c>
      <c r="H66" s="276">
        <v>0</v>
      </c>
      <c r="I66" s="276">
        <v>1</v>
      </c>
    </row>
    <row r="67" spans="1:9" ht="20.149999999999999" customHeight="1" x14ac:dyDescent="0.6">
      <c r="A67" s="274" t="s">
        <v>140</v>
      </c>
      <c r="B67" s="285" t="s">
        <v>143</v>
      </c>
      <c r="C67" s="370" t="s">
        <v>51</v>
      </c>
      <c r="D67" s="316" t="s">
        <v>365</v>
      </c>
      <c r="E67" s="276">
        <v>0</v>
      </c>
      <c r="F67" s="276">
        <v>0</v>
      </c>
      <c r="G67" s="276">
        <v>0</v>
      </c>
      <c r="H67" s="276">
        <v>0</v>
      </c>
      <c r="I67" s="276">
        <v>0</v>
      </c>
    </row>
    <row r="68" spans="1:9" ht="20.149999999999999" customHeight="1" x14ac:dyDescent="0.6">
      <c r="A68" s="274" t="s">
        <v>144</v>
      </c>
      <c r="B68" s="285" t="s">
        <v>145</v>
      </c>
      <c r="C68" s="370" t="s">
        <v>54</v>
      </c>
      <c r="D68" s="316" t="s">
        <v>365</v>
      </c>
      <c r="E68" s="276">
        <v>0</v>
      </c>
      <c r="F68" s="276">
        <v>0</v>
      </c>
      <c r="G68" s="276">
        <v>0</v>
      </c>
      <c r="H68" s="276">
        <v>0</v>
      </c>
      <c r="I68" s="276">
        <v>0</v>
      </c>
    </row>
    <row r="69" spans="1:9" ht="20.149999999999999" customHeight="1" x14ac:dyDescent="0.6">
      <c r="A69" s="274" t="s">
        <v>144</v>
      </c>
      <c r="B69" s="285" t="s">
        <v>146</v>
      </c>
      <c r="C69" s="370" t="s">
        <v>51</v>
      </c>
      <c r="D69" s="316" t="s">
        <v>365</v>
      </c>
      <c r="E69" s="276">
        <v>0</v>
      </c>
      <c r="F69" s="276">
        <v>0</v>
      </c>
      <c r="G69" s="276">
        <v>0</v>
      </c>
      <c r="H69" s="276">
        <v>0</v>
      </c>
      <c r="I69" s="276">
        <v>0</v>
      </c>
    </row>
    <row r="70" spans="1:9" ht="20.149999999999999" customHeight="1" x14ac:dyDescent="0.6">
      <c r="A70" s="274" t="s">
        <v>147</v>
      </c>
      <c r="B70" s="285" t="s">
        <v>148</v>
      </c>
      <c r="C70" s="370" t="s">
        <v>51</v>
      </c>
      <c r="D70" s="316" t="s">
        <v>365</v>
      </c>
      <c r="E70" s="276">
        <v>0</v>
      </c>
      <c r="F70" s="276">
        <v>0</v>
      </c>
      <c r="G70" s="276">
        <v>0</v>
      </c>
      <c r="H70" s="276">
        <v>0</v>
      </c>
      <c r="I70" s="276">
        <v>0</v>
      </c>
    </row>
    <row r="71" spans="1:9" ht="20.149999999999999" customHeight="1" x14ac:dyDescent="0.6">
      <c r="A71" s="274" t="s">
        <v>149</v>
      </c>
      <c r="B71" s="285" t="s">
        <v>150</v>
      </c>
      <c r="C71" s="370" t="s">
        <v>51</v>
      </c>
      <c r="D71" s="316" t="s">
        <v>365</v>
      </c>
      <c r="E71" s="276">
        <v>0</v>
      </c>
      <c r="F71" s="276">
        <v>0</v>
      </c>
      <c r="G71" s="276">
        <v>0</v>
      </c>
      <c r="H71" s="276">
        <v>0</v>
      </c>
      <c r="I71" s="276">
        <v>0</v>
      </c>
    </row>
    <row r="72" spans="1:9" ht="20.149999999999999" customHeight="1" x14ac:dyDescent="0.6">
      <c r="A72" s="274" t="s">
        <v>151</v>
      </c>
      <c r="B72" s="285" t="s">
        <v>152</v>
      </c>
      <c r="C72" s="370" t="s">
        <v>51</v>
      </c>
      <c r="D72" s="316" t="s">
        <v>365</v>
      </c>
      <c r="E72" s="276">
        <v>0</v>
      </c>
      <c r="F72" s="276">
        <v>0</v>
      </c>
      <c r="G72" s="276">
        <v>0</v>
      </c>
      <c r="H72" s="276">
        <v>0</v>
      </c>
      <c r="I72" s="276">
        <v>0</v>
      </c>
    </row>
    <row r="73" spans="1:9" ht="20.149999999999999" customHeight="1" x14ac:dyDescent="0.6">
      <c r="A73" s="274" t="s">
        <v>153</v>
      </c>
      <c r="B73" s="285" t="s">
        <v>154</v>
      </c>
      <c r="C73" s="370" t="s">
        <v>54</v>
      </c>
      <c r="D73" s="316" t="s">
        <v>366</v>
      </c>
      <c r="E73" s="276">
        <v>0</v>
      </c>
      <c r="F73" s="276">
        <v>0</v>
      </c>
      <c r="G73" s="276">
        <v>0</v>
      </c>
      <c r="H73" s="276">
        <v>0</v>
      </c>
      <c r="I73" s="276">
        <v>0</v>
      </c>
    </row>
    <row r="74" spans="1:9" ht="20.149999999999999" customHeight="1" x14ac:dyDescent="0.6">
      <c r="A74" s="274" t="s">
        <v>155</v>
      </c>
      <c r="B74" s="285" t="s">
        <v>156</v>
      </c>
      <c r="C74" s="370" t="s">
        <v>51</v>
      </c>
      <c r="D74" s="316" t="s">
        <v>366</v>
      </c>
      <c r="E74" s="276">
        <v>0</v>
      </c>
      <c r="F74" s="276">
        <v>0</v>
      </c>
      <c r="G74" s="276">
        <v>0</v>
      </c>
      <c r="H74" s="276">
        <v>0</v>
      </c>
      <c r="I74" s="276">
        <v>0</v>
      </c>
    </row>
    <row r="75" spans="1:9" ht="34.5" customHeight="1" thickBot="1" x14ac:dyDescent="0.75">
      <c r="A75" s="92"/>
      <c r="B75" s="90" t="s">
        <v>367</v>
      </c>
      <c r="C75" s="386"/>
      <c r="D75" s="111">
        <f>COUNTIF(D5:D74, "Yes")</f>
        <v>22</v>
      </c>
      <c r="E75" s="104">
        <f>SUM(E5:E74)</f>
        <v>0</v>
      </c>
      <c r="F75" s="104">
        <f>SUM(F5:F74)</f>
        <v>4</v>
      </c>
      <c r="G75" s="104">
        <f>SUM(G5:G74)</f>
        <v>1</v>
      </c>
      <c r="H75" s="104">
        <f>SUM(H5:H74)</f>
        <v>1</v>
      </c>
      <c r="I75" s="104">
        <f>SUM(I5:I74)</f>
        <v>6</v>
      </c>
    </row>
    <row r="76" spans="1:9" ht="24.9" customHeight="1" thickTop="1" x14ac:dyDescent="0.6">
      <c r="A76" s="171"/>
      <c r="B76" s="168" t="s">
        <v>288</v>
      </c>
      <c r="C76" s="168"/>
      <c r="D76" s="169"/>
      <c r="E76" s="170"/>
      <c r="F76" s="170"/>
      <c r="G76" s="170"/>
      <c r="H76" s="170"/>
      <c r="I76" s="170"/>
    </row>
    <row r="77" spans="1:9" ht="20.149999999999999" customHeight="1" thickBot="1" x14ac:dyDescent="0.75">
      <c r="A77" s="534" t="s">
        <v>289</v>
      </c>
      <c r="B77" s="535" t="s">
        <v>290</v>
      </c>
      <c r="C77" s="536" t="s">
        <v>51</v>
      </c>
      <c r="D77" s="537" t="s">
        <v>366</v>
      </c>
      <c r="E77" s="538">
        <v>1</v>
      </c>
      <c r="F77" s="538">
        <v>1</v>
      </c>
      <c r="G77" s="538">
        <v>0</v>
      </c>
      <c r="H77" s="538">
        <v>0</v>
      </c>
      <c r="I77" s="539">
        <v>2</v>
      </c>
    </row>
    <row r="78" spans="1:9" ht="20.149999999999999" customHeight="1" thickTop="1" x14ac:dyDescent="0.6">
      <c r="A78" s="653"/>
      <c r="B78" s="653"/>
      <c r="C78" s="142"/>
      <c r="D78" s="275"/>
      <c r="E78" s="276"/>
      <c r="F78" s="276"/>
      <c r="G78" s="276"/>
      <c r="H78" s="276"/>
      <c r="I78" s="276"/>
    </row>
    <row r="79" spans="1:9" ht="15" customHeight="1" x14ac:dyDescent="0.6">
      <c r="A79" s="603" t="s">
        <v>538</v>
      </c>
    </row>
    <row r="80" spans="1:9" ht="15.75" customHeight="1" x14ac:dyDescent="0.6">
      <c r="A80" s="14" t="s">
        <v>470</v>
      </c>
    </row>
    <row r="83" spans="5:9" x14ac:dyDescent="0.6">
      <c r="E83" s="105"/>
      <c r="F83" s="105"/>
      <c r="G83" s="105"/>
      <c r="H83" s="105"/>
      <c r="I83" s="105"/>
    </row>
  </sheetData>
  <autoFilter ref="A4:I4" xr:uid="{00000000-0009-0000-0000-000015000000}"/>
  <mergeCells count="4">
    <mergeCell ref="E3:I3"/>
    <mergeCell ref="A2:B2"/>
    <mergeCell ref="A78:B78"/>
    <mergeCell ref="A1:G1"/>
  </mergeCells>
  <conditionalFormatting sqref="A5:I74">
    <cfRule type="expression" dxfId="9" priority="1">
      <formula>MOD(ROW(),2)=0</formula>
    </cfRule>
  </conditionalFormatting>
  <hyperlinks>
    <hyperlink ref="A2:B2" location="TOC!A1" display="Return to Table of Contents" xr:uid="{00000000-0004-0000-1500-000000000000}"/>
  </hyperlinks>
  <pageMargins left="0.25" right="0.25" top="0.75" bottom="0.75" header="0.3" footer="0.3"/>
  <pageSetup scale="60" orientation="portrait" horizontalDpi="1200" verticalDpi="1200" r:id="rId1"/>
  <headerFooter>
    <oddHeader>&amp;L2023-24 &amp;"Arial,Italic"Survey of Dental Education
&amp;"Arial,Regular"Report 2 - Tuition, Admission, and Attrition</oddHeader>
  </headerFooter>
  <rowBreaks count="1" manualBreakCount="1">
    <brk id="5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pageSetUpPr fitToPage="1"/>
  </sheetPr>
  <dimension ref="A1:A14"/>
  <sheetViews>
    <sheetView workbookViewId="0">
      <pane ySplit="2" topLeftCell="A3" activePane="bottomLeft" state="frozen"/>
      <selection activeCell="A2" sqref="A2:C2"/>
      <selection pane="bottomLeft"/>
    </sheetView>
  </sheetViews>
  <sheetFormatPr defaultColWidth="9.08984375" defaultRowHeight="13" x14ac:dyDescent="0.6"/>
  <cols>
    <col min="1" max="1" width="85.08984375" style="22" customWidth="1"/>
    <col min="2" max="16384" width="9.08984375" style="22"/>
  </cols>
  <sheetData>
    <row r="1" spans="1:1" ht="15.5" x14ac:dyDescent="0.6">
      <c r="A1" s="249" t="s">
        <v>7</v>
      </c>
    </row>
    <row r="2" spans="1:1" ht="14.25" x14ac:dyDescent="0.65">
      <c r="A2" s="363" t="s">
        <v>8</v>
      </c>
    </row>
    <row r="3" spans="1:1" ht="14.25" x14ac:dyDescent="0.6">
      <c r="A3" s="31"/>
    </row>
    <row r="4" spans="1:1" ht="71.25" x14ac:dyDescent="0.65">
      <c r="A4" s="250" t="s">
        <v>467</v>
      </c>
    </row>
    <row r="5" spans="1:1" ht="14.25" x14ac:dyDescent="0.6">
      <c r="A5" s="31"/>
    </row>
    <row r="6" spans="1:1" ht="86.4" customHeight="1" x14ac:dyDescent="0.6">
      <c r="A6" s="251" t="s">
        <v>468</v>
      </c>
    </row>
    <row r="7" spans="1:1" ht="14.25" x14ac:dyDescent="0.6">
      <c r="A7" s="251"/>
    </row>
    <row r="8" spans="1:1" ht="100.5" customHeight="1" x14ac:dyDescent="0.65">
      <c r="A8" s="364" t="s">
        <v>600</v>
      </c>
    </row>
    <row r="9" spans="1:1" ht="14.5" x14ac:dyDescent="0.6">
      <c r="A9" s="365"/>
    </row>
    <row r="10" spans="1:1" ht="72.650000000000006" customHeight="1" x14ac:dyDescent="0.65">
      <c r="A10" s="250" t="s">
        <v>9</v>
      </c>
    </row>
    <row r="11" spans="1:1" ht="14.25" x14ac:dyDescent="0.65">
      <c r="A11" s="24"/>
    </row>
    <row r="12" spans="1:1" ht="57" x14ac:dyDescent="0.6">
      <c r="A12" s="252" t="s">
        <v>10</v>
      </c>
    </row>
    <row r="14" spans="1:1" ht="52" x14ac:dyDescent="0.6">
      <c r="A14" s="541" t="s">
        <v>465</v>
      </c>
    </row>
  </sheetData>
  <hyperlinks>
    <hyperlink ref="A2" location="TOC!A1" display="Return to Table of Contents" xr:uid="{00000000-0004-0000-0100-000000000000}"/>
  </hyperlinks>
  <pageMargins left="0.25" right="0.25" top="0.75" bottom="0.75" header="0.3" footer="0.3"/>
  <pageSetup fitToHeight="0" orientation="portrait" horizontalDpi="1200" verticalDpi="1200" r:id="rId1"/>
  <headerFooter>
    <oddHeader>&amp;L2023-24 &amp;"Arial,Italic"Survey of Dental Education
&amp;"Arial,Regular"Report 2 - Tuition, Admission, and Attrition</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70C0"/>
  </sheetPr>
  <dimension ref="A1:G90"/>
  <sheetViews>
    <sheetView zoomScaleNormal="100" workbookViewId="0">
      <pane ySplit="3" topLeftCell="A4" activePane="bottomLeft" state="frozen"/>
      <selection activeCell="A2" sqref="A2:C2"/>
      <selection pane="bottomLeft"/>
    </sheetView>
  </sheetViews>
  <sheetFormatPr defaultColWidth="9.08984375" defaultRowHeight="14.25" x14ac:dyDescent="0.65"/>
  <cols>
    <col min="1" max="1" width="12.453125" style="4" customWidth="1"/>
    <col min="2" max="2" width="54.08984375" style="6" customWidth="1"/>
    <col min="3" max="3" width="23.08984375" style="6" customWidth="1"/>
    <col min="4" max="4" width="19.54296875" style="4" customWidth="1"/>
    <col min="5" max="5" width="24.453125" style="4" customWidth="1"/>
    <col min="6" max="6" width="23" style="4" customWidth="1"/>
    <col min="7" max="16384" width="9.08984375" style="4"/>
  </cols>
  <sheetData>
    <row r="1" spans="1:6" ht="16.2" customHeight="1" x14ac:dyDescent="0.7">
      <c r="A1" s="255" t="s">
        <v>458</v>
      </c>
      <c r="B1" s="255"/>
      <c r="C1" s="255"/>
      <c r="D1" s="255"/>
      <c r="E1" s="255"/>
      <c r="F1" s="255"/>
    </row>
    <row r="2" spans="1:6" ht="21.65" customHeight="1" x14ac:dyDescent="0.65">
      <c r="A2" s="650" t="s">
        <v>8</v>
      </c>
      <c r="B2" s="650"/>
      <c r="C2" s="357"/>
    </row>
    <row r="3" spans="1:6" ht="63" customHeight="1" x14ac:dyDescent="0.7">
      <c r="A3" s="7" t="s">
        <v>282</v>
      </c>
      <c r="B3" s="7" t="s">
        <v>283</v>
      </c>
      <c r="C3" s="360" t="s">
        <v>46</v>
      </c>
      <c r="D3" s="110" t="s">
        <v>539</v>
      </c>
      <c r="E3" s="110" t="s">
        <v>368</v>
      </c>
      <c r="F3" s="406" t="s">
        <v>540</v>
      </c>
    </row>
    <row r="4" spans="1:6" s="47" customFormat="1" ht="20.149999999999999" customHeight="1" x14ac:dyDescent="0.6">
      <c r="A4" s="274" t="s">
        <v>49</v>
      </c>
      <c r="B4" s="285" t="s">
        <v>50</v>
      </c>
      <c r="C4" s="370" t="s">
        <v>51</v>
      </c>
      <c r="D4" s="316" t="s">
        <v>366</v>
      </c>
      <c r="E4" s="316" t="s">
        <v>369</v>
      </c>
      <c r="F4" s="330">
        <v>23</v>
      </c>
    </row>
    <row r="5" spans="1:6" s="47" customFormat="1" ht="20.149999999999999" customHeight="1" x14ac:dyDescent="0.6">
      <c r="A5" s="274" t="s">
        <v>52</v>
      </c>
      <c r="B5" s="285" t="s">
        <v>53</v>
      </c>
      <c r="C5" s="370" t="s">
        <v>54</v>
      </c>
      <c r="D5" s="316" t="s">
        <v>366</v>
      </c>
      <c r="E5" s="316" t="s">
        <v>369</v>
      </c>
      <c r="F5" s="330">
        <v>2</v>
      </c>
    </row>
    <row r="6" spans="1:6" s="47" customFormat="1" ht="20.149999999999999" customHeight="1" x14ac:dyDescent="0.6">
      <c r="A6" s="274" t="s">
        <v>52</v>
      </c>
      <c r="B6" s="285" t="s">
        <v>55</v>
      </c>
      <c r="C6" s="370" t="s">
        <v>54</v>
      </c>
      <c r="D6" s="316" t="s">
        <v>365</v>
      </c>
      <c r="E6" s="331" t="s">
        <v>370</v>
      </c>
      <c r="F6" s="330">
        <v>0</v>
      </c>
    </row>
    <row r="7" spans="1:6" s="47" customFormat="1" ht="20.149999999999999" customHeight="1" x14ac:dyDescent="0.6">
      <c r="A7" s="274" t="s">
        <v>56</v>
      </c>
      <c r="B7" s="285" t="s">
        <v>250</v>
      </c>
      <c r="C7" s="370" t="s">
        <v>58</v>
      </c>
      <c r="D7" s="316" t="s">
        <v>365</v>
      </c>
      <c r="E7" s="331" t="s">
        <v>370</v>
      </c>
      <c r="F7" s="330">
        <v>0</v>
      </c>
    </row>
    <row r="8" spans="1:6" s="47" customFormat="1" ht="20.149999999999999" customHeight="1" x14ac:dyDescent="0.6">
      <c r="A8" s="274" t="s">
        <v>56</v>
      </c>
      <c r="B8" s="285" t="s">
        <v>217</v>
      </c>
      <c r="C8" s="370" t="s">
        <v>54</v>
      </c>
      <c r="D8" s="316" t="s">
        <v>366</v>
      </c>
      <c r="E8" s="316" t="s">
        <v>369</v>
      </c>
      <c r="F8" s="330">
        <v>27</v>
      </c>
    </row>
    <row r="9" spans="1:6" s="47" customFormat="1" ht="20.149999999999999" customHeight="1" x14ac:dyDescent="0.6">
      <c r="A9" s="274" t="s">
        <v>56</v>
      </c>
      <c r="B9" s="285" t="s">
        <v>60</v>
      </c>
      <c r="C9" s="370" t="s">
        <v>51</v>
      </c>
      <c r="D9" s="316" t="s">
        <v>366</v>
      </c>
      <c r="E9" s="316" t="s">
        <v>315</v>
      </c>
      <c r="F9" s="330">
        <v>40</v>
      </c>
    </row>
    <row r="10" spans="1:6" s="47" customFormat="1" ht="20.149999999999999" customHeight="1" x14ac:dyDescent="0.6">
      <c r="A10" s="274" t="s">
        <v>56</v>
      </c>
      <c r="B10" s="285" t="s">
        <v>61</v>
      </c>
      <c r="C10" s="370" t="s">
        <v>51</v>
      </c>
      <c r="D10" s="316" t="s">
        <v>366</v>
      </c>
      <c r="E10" s="316" t="s">
        <v>371</v>
      </c>
      <c r="F10" s="330">
        <v>25</v>
      </c>
    </row>
    <row r="11" spans="1:6" s="47" customFormat="1" ht="20.149999999999999" customHeight="1" x14ac:dyDescent="0.6">
      <c r="A11" s="274" t="s">
        <v>56</v>
      </c>
      <c r="B11" s="285" t="s">
        <v>62</v>
      </c>
      <c r="C11" s="370" t="s">
        <v>54</v>
      </c>
      <c r="D11" s="316" t="s">
        <v>366</v>
      </c>
      <c r="E11" s="316" t="s">
        <v>371</v>
      </c>
      <c r="F11" s="330">
        <v>34</v>
      </c>
    </row>
    <row r="12" spans="1:6" s="47" customFormat="1" ht="20.149999999999999" customHeight="1" x14ac:dyDescent="0.6">
      <c r="A12" s="274" t="s">
        <v>56</v>
      </c>
      <c r="B12" s="285" t="s">
        <v>63</v>
      </c>
      <c r="C12" s="370" t="s">
        <v>54</v>
      </c>
      <c r="D12" s="316" t="s">
        <v>366</v>
      </c>
      <c r="E12" s="316" t="s">
        <v>369</v>
      </c>
      <c r="F12" s="330">
        <v>32</v>
      </c>
    </row>
    <row r="13" spans="1:6" s="47" customFormat="1" ht="20.149999999999999" customHeight="1" x14ac:dyDescent="0.6">
      <c r="A13" s="274" t="s">
        <v>56</v>
      </c>
      <c r="B13" s="285" t="s">
        <v>64</v>
      </c>
      <c r="C13" s="370" t="s">
        <v>54</v>
      </c>
      <c r="D13" s="316" t="s">
        <v>366</v>
      </c>
      <c r="E13" s="316" t="s">
        <v>369</v>
      </c>
      <c r="F13" s="330">
        <v>6</v>
      </c>
    </row>
    <row r="14" spans="1:6" s="47" customFormat="1" ht="20.149999999999999" customHeight="1" x14ac:dyDescent="0.6">
      <c r="A14" s="274" t="s">
        <v>65</v>
      </c>
      <c r="B14" s="285" t="s">
        <v>66</v>
      </c>
      <c r="C14" s="370" t="s">
        <v>51</v>
      </c>
      <c r="D14" s="316" t="s">
        <v>366</v>
      </c>
      <c r="E14" s="316" t="s">
        <v>371</v>
      </c>
      <c r="F14" s="330">
        <v>38</v>
      </c>
    </row>
    <row r="15" spans="1:6" s="47" customFormat="1" ht="20.149999999999999" customHeight="1" x14ac:dyDescent="0.6">
      <c r="A15" s="274" t="s">
        <v>67</v>
      </c>
      <c r="B15" s="285" t="s">
        <v>68</v>
      </c>
      <c r="C15" s="370" t="s">
        <v>51</v>
      </c>
      <c r="D15" s="316" t="s">
        <v>365</v>
      </c>
      <c r="E15" s="316" t="s">
        <v>370</v>
      </c>
      <c r="F15" s="330">
        <v>0</v>
      </c>
    </row>
    <row r="16" spans="1:6" s="47" customFormat="1" ht="20.149999999999999" customHeight="1" x14ac:dyDescent="0.6">
      <c r="A16" s="274" t="s">
        <v>69</v>
      </c>
      <c r="B16" s="285" t="s">
        <v>70</v>
      </c>
      <c r="C16" s="370" t="s">
        <v>54</v>
      </c>
      <c r="D16" s="316" t="s">
        <v>366</v>
      </c>
      <c r="E16" s="316" t="s">
        <v>371</v>
      </c>
      <c r="F16" s="330">
        <v>8</v>
      </c>
    </row>
    <row r="17" spans="1:6" s="47" customFormat="1" ht="20.149999999999999" customHeight="1" x14ac:dyDescent="0.6">
      <c r="A17" s="274" t="s">
        <v>71</v>
      </c>
      <c r="B17" s="285" t="s">
        <v>72</v>
      </c>
      <c r="C17" s="370" t="s">
        <v>51</v>
      </c>
      <c r="D17" s="316" t="s">
        <v>365</v>
      </c>
      <c r="E17" s="316" t="s">
        <v>370</v>
      </c>
      <c r="F17" s="330">
        <v>0</v>
      </c>
    </row>
    <row r="18" spans="1:6" s="47" customFormat="1" ht="20.149999999999999" customHeight="1" x14ac:dyDescent="0.6">
      <c r="A18" s="274" t="s">
        <v>71</v>
      </c>
      <c r="B18" s="285" t="s">
        <v>73</v>
      </c>
      <c r="C18" s="370" t="s">
        <v>54</v>
      </c>
      <c r="D18" s="316" t="s">
        <v>366</v>
      </c>
      <c r="E18" s="316" t="s">
        <v>369</v>
      </c>
      <c r="F18" s="330">
        <v>35</v>
      </c>
    </row>
    <row r="19" spans="1:6" s="47" customFormat="1" ht="20.149999999999999" customHeight="1" x14ac:dyDescent="0.6">
      <c r="A19" s="274" t="s">
        <v>71</v>
      </c>
      <c r="B19" s="285" t="s">
        <v>74</v>
      </c>
      <c r="C19" s="370" t="s">
        <v>54</v>
      </c>
      <c r="D19" s="316" t="s">
        <v>365</v>
      </c>
      <c r="E19" s="316" t="s">
        <v>370</v>
      </c>
      <c r="F19" s="330">
        <v>0</v>
      </c>
    </row>
    <row r="20" spans="1:6" s="47" customFormat="1" ht="20.149999999999999" customHeight="1" x14ac:dyDescent="0.6">
      <c r="A20" s="274" t="s">
        <v>75</v>
      </c>
      <c r="B20" s="285" t="s">
        <v>76</v>
      </c>
      <c r="C20" s="370" t="s">
        <v>51</v>
      </c>
      <c r="D20" s="316" t="s">
        <v>365</v>
      </c>
      <c r="E20" s="316" t="s">
        <v>370</v>
      </c>
      <c r="F20" s="330">
        <v>0</v>
      </c>
    </row>
    <row r="21" spans="1:6" s="47" customFormat="1" ht="20.149999999999999" customHeight="1" x14ac:dyDescent="0.6">
      <c r="A21" s="274" t="s">
        <v>77</v>
      </c>
      <c r="B21" s="285" t="s">
        <v>78</v>
      </c>
      <c r="C21" s="370" t="s">
        <v>51</v>
      </c>
      <c r="D21" s="316" t="s">
        <v>366</v>
      </c>
      <c r="E21" s="316" t="s">
        <v>371</v>
      </c>
      <c r="F21" s="330">
        <v>6</v>
      </c>
    </row>
    <row r="22" spans="1:6" s="47" customFormat="1" ht="20.149999999999999" customHeight="1" x14ac:dyDescent="0.6">
      <c r="A22" s="274" t="s">
        <v>77</v>
      </c>
      <c r="B22" s="285" t="s">
        <v>79</v>
      </c>
      <c r="C22" s="370" t="s">
        <v>51</v>
      </c>
      <c r="D22" s="316" t="s">
        <v>366</v>
      </c>
      <c r="E22" s="316" t="s">
        <v>369</v>
      </c>
      <c r="F22" s="330">
        <v>52</v>
      </c>
    </row>
    <row r="23" spans="1:6" s="47" customFormat="1" ht="20.149999999999999" customHeight="1" x14ac:dyDescent="0.6">
      <c r="A23" s="274" t="s">
        <v>77</v>
      </c>
      <c r="B23" s="285" t="s">
        <v>80</v>
      </c>
      <c r="C23" s="370" t="s">
        <v>54</v>
      </c>
      <c r="D23" s="316" t="s">
        <v>366</v>
      </c>
      <c r="E23" s="316" t="s">
        <v>369</v>
      </c>
      <c r="F23" s="330">
        <v>2</v>
      </c>
    </row>
    <row r="24" spans="1:6" s="47" customFormat="1" ht="20.149999999999999" customHeight="1" x14ac:dyDescent="0.6">
      <c r="A24" s="274" t="s">
        <v>81</v>
      </c>
      <c r="B24" s="285" t="s">
        <v>82</v>
      </c>
      <c r="C24" s="370" t="s">
        <v>51</v>
      </c>
      <c r="D24" s="316" t="s">
        <v>366</v>
      </c>
      <c r="E24" s="316" t="s">
        <v>369</v>
      </c>
      <c r="F24" s="330">
        <v>16</v>
      </c>
    </row>
    <row r="25" spans="1:6" s="47" customFormat="1" ht="20.149999999999999" customHeight="1" x14ac:dyDescent="0.6">
      <c r="A25" s="274" t="s">
        <v>83</v>
      </c>
      <c r="B25" s="285" t="s">
        <v>84</v>
      </c>
      <c r="C25" s="370" t="s">
        <v>51</v>
      </c>
      <c r="D25" s="316" t="s">
        <v>366</v>
      </c>
      <c r="E25" s="316" t="s">
        <v>369</v>
      </c>
      <c r="F25" s="330">
        <v>4</v>
      </c>
    </row>
    <row r="26" spans="1:6" s="47" customFormat="1" ht="20.149999999999999" customHeight="1" x14ac:dyDescent="0.6">
      <c r="A26" s="274" t="s">
        <v>85</v>
      </c>
      <c r="B26" s="285" t="s">
        <v>86</v>
      </c>
      <c r="C26" s="370" t="s">
        <v>51</v>
      </c>
      <c r="D26" s="316" t="s">
        <v>365</v>
      </c>
      <c r="E26" s="316" t="s">
        <v>370</v>
      </c>
      <c r="F26" s="330">
        <v>0</v>
      </c>
    </row>
    <row r="27" spans="1:6" s="47" customFormat="1" ht="20.149999999999999" customHeight="1" x14ac:dyDescent="0.6">
      <c r="A27" s="274" t="s">
        <v>85</v>
      </c>
      <c r="B27" s="285" t="s">
        <v>87</v>
      </c>
      <c r="C27" s="370" t="s">
        <v>51</v>
      </c>
      <c r="D27" s="316" t="s">
        <v>366</v>
      </c>
      <c r="E27" s="316" t="s">
        <v>369</v>
      </c>
      <c r="F27" s="330">
        <v>7</v>
      </c>
    </row>
    <row r="28" spans="1:6" s="47" customFormat="1" ht="20.149999999999999" customHeight="1" x14ac:dyDescent="0.6">
      <c r="A28" s="274" t="s">
        <v>88</v>
      </c>
      <c r="B28" s="285" t="s">
        <v>89</v>
      </c>
      <c r="C28" s="370" t="s">
        <v>51</v>
      </c>
      <c r="D28" s="316" t="s">
        <v>366</v>
      </c>
      <c r="E28" s="316" t="s">
        <v>371</v>
      </c>
      <c r="F28" s="330">
        <v>5</v>
      </c>
    </row>
    <row r="29" spans="1:6" s="47" customFormat="1" ht="20.149999999999999" customHeight="1" x14ac:dyDescent="0.6">
      <c r="A29" s="274" t="s">
        <v>90</v>
      </c>
      <c r="B29" s="285" t="s">
        <v>91</v>
      </c>
      <c r="C29" s="370" t="s">
        <v>54</v>
      </c>
      <c r="D29" s="316" t="s">
        <v>366</v>
      </c>
      <c r="E29" s="316" t="s">
        <v>369</v>
      </c>
      <c r="F29" s="330">
        <v>3</v>
      </c>
    </row>
    <row r="30" spans="1:6" s="47" customFormat="1" ht="20.149999999999999" customHeight="1" x14ac:dyDescent="0.6">
      <c r="A30" s="274" t="s">
        <v>17</v>
      </c>
      <c r="B30" s="285" t="s">
        <v>92</v>
      </c>
      <c r="C30" s="370" t="s">
        <v>51</v>
      </c>
      <c r="D30" s="316" t="s">
        <v>366</v>
      </c>
      <c r="E30" s="316" t="s">
        <v>315</v>
      </c>
      <c r="F30" s="330">
        <v>0</v>
      </c>
    </row>
    <row r="31" spans="1:6" s="47" customFormat="1" ht="20.149999999999999" customHeight="1" x14ac:dyDescent="0.6">
      <c r="A31" s="274" t="s">
        <v>93</v>
      </c>
      <c r="B31" s="285" t="s">
        <v>94</v>
      </c>
      <c r="C31" s="370" t="s">
        <v>54</v>
      </c>
      <c r="D31" s="316" t="s">
        <v>366</v>
      </c>
      <c r="E31" s="316" t="s">
        <v>369</v>
      </c>
      <c r="F31" s="330">
        <v>3</v>
      </c>
    </row>
    <row r="32" spans="1:6" s="47" customFormat="1" ht="20.149999999999999" customHeight="1" x14ac:dyDescent="0.6">
      <c r="A32" s="274" t="s">
        <v>93</v>
      </c>
      <c r="B32" s="285" t="s">
        <v>95</v>
      </c>
      <c r="C32" s="370" t="s">
        <v>54</v>
      </c>
      <c r="D32" s="316" t="s">
        <v>366</v>
      </c>
      <c r="E32" s="316" t="s">
        <v>371</v>
      </c>
      <c r="F32" s="330">
        <v>100</v>
      </c>
    </row>
    <row r="33" spans="1:6" s="47" customFormat="1" ht="20.149999999999999" customHeight="1" x14ac:dyDescent="0.6">
      <c r="A33" s="274" t="s">
        <v>93</v>
      </c>
      <c r="B33" s="285" t="s">
        <v>96</v>
      </c>
      <c r="C33" s="370" t="s">
        <v>54</v>
      </c>
      <c r="D33" s="316" t="s">
        <v>366</v>
      </c>
      <c r="E33" s="316" t="s">
        <v>369</v>
      </c>
      <c r="F33" s="330">
        <v>32</v>
      </c>
    </row>
    <row r="34" spans="1:6" s="47" customFormat="1" ht="20.149999999999999" customHeight="1" x14ac:dyDescent="0.6">
      <c r="A34" s="274" t="s">
        <v>97</v>
      </c>
      <c r="B34" s="285" t="s">
        <v>98</v>
      </c>
      <c r="C34" s="370" t="s">
        <v>54</v>
      </c>
      <c r="D34" s="316" t="s">
        <v>366</v>
      </c>
      <c r="E34" s="316" t="s">
        <v>369</v>
      </c>
      <c r="F34" s="330">
        <v>0</v>
      </c>
    </row>
    <row r="35" spans="1:6" s="47" customFormat="1" ht="20.149999999999999" customHeight="1" x14ac:dyDescent="0.6">
      <c r="A35" s="274" t="s">
        <v>97</v>
      </c>
      <c r="B35" s="285" t="s">
        <v>99</v>
      </c>
      <c r="C35" s="370" t="s">
        <v>51</v>
      </c>
      <c r="D35" s="316" t="s">
        <v>366</v>
      </c>
      <c r="E35" s="316" t="s">
        <v>369</v>
      </c>
      <c r="F35" s="330">
        <v>20</v>
      </c>
    </row>
    <row r="36" spans="1:6" s="47" customFormat="1" ht="20.149999999999999" customHeight="1" x14ac:dyDescent="0.6">
      <c r="A36" s="274" t="s">
        <v>100</v>
      </c>
      <c r="B36" s="285" t="s">
        <v>101</v>
      </c>
      <c r="C36" s="370" t="s">
        <v>51</v>
      </c>
      <c r="D36" s="316" t="s">
        <v>366</v>
      </c>
      <c r="E36" s="316" t="s">
        <v>369</v>
      </c>
      <c r="F36" s="330">
        <v>16</v>
      </c>
    </row>
    <row r="37" spans="1:6" s="47" customFormat="1" ht="20.149999999999999" customHeight="1" x14ac:dyDescent="0.6">
      <c r="A37" s="274" t="s">
        <v>21</v>
      </c>
      <c r="B37" s="285" t="s">
        <v>102</v>
      </c>
      <c r="C37" s="370" t="s">
        <v>51</v>
      </c>
      <c r="D37" s="316" t="s">
        <v>365</v>
      </c>
      <c r="E37" s="316" t="s">
        <v>370</v>
      </c>
      <c r="F37" s="330">
        <v>0</v>
      </c>
    </row>
    <row r="38" spans="1:6" s="47" customFormat="1" ht="20.149999999999999" customHeight="1" x14ac:dyDescent="0.6">
      <c r="A38" s="274" t="s">
        <v>103</v>
      </c>
      <c r="B38" s="285" t="s">
        <v>498</v>
      </c>
      <c r="C38" s="370" t="s">
        <v>54</v>
      </c>
      <c r="D38" s="316" t="s">
        <v>365</v>
      </c>
      <c r="E38" s="316" t="s">
        <v>370</v>
      </c>
      <c r="F38" s="330">
        <v>0</v>
      </c>
    </row>
    <row r="39" spans="1:6" s="47" customFormat="1" ht="20.149999999999999" customHeight="1" x14ac:dyDescent="0.6">
      <c r="A39" s="274" t="s">
        <v>103</v>
      </c>
      <c r="B39" s="285" t="s">
        <v>104</v>
      </c>
      <c r="C39" s="370" t="s">
        <v>51</v>
      </c>
      <c r="D39" s="316" t="s">
        <v>365</v>
      </c>
      <c r="E39" s="316" t="s">
        <v>370</v>
      </c>
      <c r="F39" s="330">
        <v>0</v>
      </c>
    </row>
    <row r="40" spans="1:6" s="47" customFormat="1" ht="20.149999999999999" customHeight="1" x14ac:dyDescent="0.6">
      <c r="A40" s="274" t="s">
        <v>103</v>
      </c>
      <c r="B40" s="285" t="s">
        <v>105</v>
      </c>
      <c r="C40" s="370" t="s">
        <v>54</v>
      </c>
      <c r="D40" s="316" t="s">
        <v>366</v>
      </c>
      <c r="E40" s="316" t="s">
        <v>371</v>
      </c>
      <c r="F40" s="330">
        <v>10</v>
      </c>
    </row>
    <row r="41" spans="1:6" s="47" customFormat="1" ht="20.149999999999999" customHeight="1" x14ac:dyDescent="0.6">
      <c r="A41" s="274" t="s">
        <v>106</v>
      </c>
      <c r="B41" s="285" t="s">
        <v>107</v>
      </c>
      <c r="C41" s="370" t="s">
        <v>54</v>
      </c>
      <c r="D41" s="316" t="s">
        <v>366</v>
      </c>
      <c r="E41" s="316" t="s">
        <v>315</v>
      </c>
      <c r="F41" s="330">
        <v>0</v>
      </c>
    </row>
    <row r="42" spans="1:6" s="47" customFormat="1" ht="20.149999999999999" customHeight="1" x14ac:dyDescent="0.6">
      <c r="A42" s="274" t="s">
        <v>106</v>
      </c>
      <c r="B42" s="285" t="s">
        <v>108</v>
      </c>
      <c r="C42" s="370" t="s">
        <v>51</v>
      </c>
      <c r="D42" s="316" t="s">
        <v>366</v>
      </c>
      <c r="E42" s="316" t="s">
        <v>369</v>
      </c>
      <c r="F42" s="330">
        <v>0</v>
      </c>
    </row>
    <row r="43" spans="1:6" s="47" customFormat="1" ht="20.149999999999999" customHeight="1" x14ac:dyDescent="0.6">
      <c r="A43" s="274" t="s">
        <v>109</v>
      </c>
      <c r="B43" s="285" t="s">
        <v>110</v>
      </c>
      <c r="C43" s="370" t="s">
        <v>51</v>
      </c>
      <c r="D43" s="316" t="s">
        <v>366</v>
      </c>
      <c r="E43" s="316" t="s">
        <v>371</v>
      </c>
      <c r="F43" s="330">
        <v>8</v>
      </c>
    </row>
    <row r="44" spans="1:6" s="47" customFormat="1" ht="20.149999999999999" customHeight="1" x14ac:dyDescent="0.6">
      <c r="A44" s="274" t="s">
        <v>111</v>
      </c>
      <c r="B44" s="285" t="s">
        <v>112</v>
      </c>
      <c r="C44" s="370" t="s">
        <v>51</v>
      </c>
      <c r="D44" s="316" t="s">
        <v>366</v>
      </c>
      <c r="E44" s="316" t="s">
        <v>371</v>
      </c>
      <c r="F44" s="330">
        <v>42</v>
      </c>
    </row>
    <row r="45" spans="1:6" s="47" customFormat="1" ht="20.149999999999999" customHeight="1" x14ac:dyDescent="0.6">
      <c r="A45" s="274" t="s">
        <v>113</v>
      </c>
      <c r="B45" s="285" t="s">
        <v>114</v>
      </c>
      <c r="C45" s="370" t="s">
        <v>54</v>
      </c>
      <c r="D45" s="316" t="s">
        <v>366</v>
      </c>
      <c r="E45" s="316" t="s">
        <v>369</v>
      </c>
      <c r="F45" s="330">
        <v>15</v>
      </c>
    </row>
    <row r="46" spans="1:6" s="47" customFormat="1" ht="20.149999999999999" customHeight="1" x14ac:dyDescent="0.6">
      <c r="A46" s="274" t="s">
        <v>113</v>
      </c>
      <c r="B46" s="285" t="s">
        <v>115</v>
      </c>
      <c r="C46" s="370" t="s">
        <v>54</v>
      </c>
      <c r="D46" s="316" t="s">
        <v>366</v>
      </c>
      <c r="E46" s="316" t="s">
        <v>369</v>
      </c>
      <c r="F46" s="330">
        <v>40</v>
      </c>
    </row>
    <row r="47" spans="1:6" s="47" customFormat="1" ht="20.149999999999999" customHeight="1" x14ac:dyDescent="0.6">
      <c r="A47" s="274" t="s">
        <v>113</v>
      </c>
      <c r="B47" s="285" t="s">
        <v>116</v>
      </c>
      <c r="C47" s="370" t="s">
        <v>51</v>
      </c>
      <c r="D47" s="316" t="s">
        <v>365</v>
      </c>
      <c r="E47" s="316" t="s">
        <v>370</v>
      </c>
      <c r="F47" s="330">
        <v>0</v>
      </c>
    </row>
    <row r="48" spans="1:6" s="47" customFormat="1" ht="20.149999999999999" customHeight="1" x14ac:dyDescent="0.6">
      <c r="A48" s="274" t="s">
        <v>113</v>
      </c>
      <c r="B48" s="285" t="s">
        <v>117</v>
      </c>
      <c r="C48" s="370" t="s">
        <v>54</v>
      </c>
      <c r="D48" s="316" t="s">
        <v>366</v>
      </c>
      <c r="E48" s="316" t="s">
        <v>371</v>
      </c>
      <c r="F48" s="330">
        <v>1</v>
      </c>
    </row>
    <row r="49" spans="1:6" s="47" customFormat="1" ht="20.149999999999999" customHeight="1" x14ac:dyDescent="0.6">
      <c r="A49" s="274" t="s">
        <v>113</v>
      </c>
      <c r="B49" s="285" t="s">
        <v>118</v>
      </c>
      <c r="C49" s="370" t="s">
        <v>51</v>
      </c>
      <c r="D49" s="316" t="s">
        <v>366</v>
      </c>
      <c r="E49" s="316" t="s">
        <v>371</v>
      </c>
      <c r="F49" s="330">
        <v>28</v>
      </c>
    </row>
    <row r="50" spans="1:6" s="47" customFormat="1" ht="20.149999999999999" customHeight="1" x14ac:dyDescent="0.6">
      <c r="A50" s="274" t="s">
        <v>119</v>
      </c>
      <c r="B50" s="285" t="s">
        <v>120</v>
      </c>
      <c r="C50" s="370" t="s">
        <v>51</v>
      </c>
      <c r="D50" s="316" t="s">
        <v>366</v>
      </c>
      <c r="E50" s="316" t="s">
        <v>371</v>
      </c>
      <c r="F50" s="330">
        <v>8</v>
      </c>
    </row>
    <row r="51" spans="1:6" s="47" customFormat="1" ht="20.149999999999999" customHeight="1" x14ac:dyDescent="0.6">
      <c r="A51" s="274" t="s">
        <v>119</v>
      </c>
      <c r="B51" s="285" t="s">
        <v>121</v>
      </c>
      <c r="C51" s="370" t="s">
        <v>51</v>
      </c>
      <c r="D51" s="316" t="s">
        <v>365</v>
      </c>
      <c r="E51" s="316" t="s">
        <v>370</v>
      </c>
      <c r="F51" s="330">
        <v>0</v>
      </c>
    </row>
    <row r="52" spans="1:6" s="47" customFormat="1" ht="20.149999999999999" customHeight="1" x14ac:dyDescent="0.6">
      <c r="A52" s="274" t="s">
        <v>122</v>
      </c>
      <c r="B52" s="285" t="s">
        <v>123</v>
      </c>
      <c r="C52" s="370" t="s">
        <v>51</v>
      </c>
      <c r="D52" s="316" t="s">
        <v>365</v>
      </c>
      <c r="E52" s="316" t="s">
        <v>370</v>
      </c>
      <c r="F52" s="330">
        <v>0</v>
      </c>
    </row>
    <row r="53" spans="1:6" s="47" customFormat="1" ht="20.149999999999999" customHeight="1" x14ac:dyDescent="0.6">
      <c r="A53" s="274" t="s">
        <v>122</v>
      </c>
      <c r="B53" s="285" t="s">
        <v>124</v>
      </c>
      <c r="C53" s="370" t="s">
        <v>54</v>
      </c>
      <c r="D53" s="316" t="s">
        <v>365</v>
      </c>
      <c r="E53" s="316" t="s">
        <v>370</v>
      </c>
      <c r="F53" s="330">
        <v>0</v>
      </c>
    </row>
    <row r="54" spans="1:6" s="47" customFormat="1" ht="20.149999999999999" customHeight="1" x14ac:dyDescent="0.6">
      <c r="A54" s="274" t="s">
        <v>125</v>
      </c>
      <c r="B54" s="285" t="s">
        <v>126</v>
      </c>
      <c r="C54" s="370" t="s">
        <v>51</v>
      </c>
      <c r="D54" s="316" t="s">
        <v>366</v>
      </c>
      <c r="E54" s="316" t="s">
        <v>371</v>
      </c>
      <c r="F54" s="330">
        <v>14</v>
      </c>
    </row>
    <row r="55" spans="1:6" s="47" customFormat="1" ht="20.149999999999999" customHeight="1" x14ac:dyDescent="0.6">
      <c r="A55" s="274" t="s">
        <v>127</v>
      </c>
      <c r="B55" s="285" t="s">
        <v>128</v>
      </c>
      <c r="C55" s="370" t="s">
        <v>51</v>
      </c>
      <c r="D55" s="316" t="s">
        <v>365</v>
      </c>
      <c r="E55" s="316" t="s">
        <v>370</v>
      </c>
      <c r="F55" s="330">
        <v>0</v>
      </c>
    </row>
    <row r="56" spans="1:6" s="47" customFormat="1" ht="20.149999999999999" customHeight="1" x14ac:dyDescent="0.6">
      <c r="A56" s="274" t="s">
        <v>129</v>
      </c>
      <c r="B56" s="285" t="s">
        <v>130</v>
      </c>
      <c r="C56" s="370" t="s">
        <v>131</v>
      </c>
      <c r="D56" s="316" t="s">
        <v>366</v>
      </c>
      <c r="E56" s="316" t="s">
        <v>315</v>
      </c>
      <c r="F56" s="330">
        <v>18</v>
      </c>
    </row>
    <row r="57" spans="1:6" s="47" customFormat="1" ht="20.149999999999999" customHeight="1" x14ac:dyDescent="0.6">
      <c r="A57" s="274" t="s">
        <v>129</v>
      </c>
      <c r="B57" s="285" t="s">
        <v>132</v>
      </c>
      <c r="C57" s="370" t="s">
        <v>54</v>
      </c>
      <c r="D57" s="316" t="s">
        <v>366</v>
      </c>
      <c r="E57" s="316" t="s">
        <v>369</v>
      </c>
      <c r="F57" s="330">
        <v>51</v>
      </c>
    </row>
    <row r="58" spans="1:6" s="47" customFormat="1" ht="20.149999999999999" customHeight="1" x14ac:dyDescent="0.6">
      <c r="A58" s="274" t="s">
        <v>129</v>
      </c>
      <c r="B58" s="285" t="s">
        <v>133</v>
      </c>
      <c r="C58" s="370" t="s">
        <v>131</v>
      </c>
      <c r="D58" s="316" t="s">
        <v>366</v>
      </c>
      <c r="E58" s="316" t="s">
        <v>371</v>
      </c>
      <c r="F58" s="330">
        <v>7</v>
      </c>
    </row>
    <row r="59" spans="1:6" s="47" customFormat="1" ht="20.149999999999999" customHeight="1" x14ac:dyDescent="0.6">
      <c r="A59" s="274" t="s">
        <v>134</v>
      </c>
      <c r="B59" s="285" t="s">
        <v>135</v>
      </c>
      <c r="C59" s="370" t="s">
        <v>51</v>
      </c>
      <c r="D59" s="316" t="s">
        <v>365</v>
      </c>
      <c r="E59" s="316" t="s">
        <v>370</v>
      </c>
      <c r="F59" s="330">
        <v>0</v>
      </c>
    </row>
    <row r="60" spans="1:6" s="47" customFormat="1" ht="20.149999999999999" customHeight="1" x14ac:dyDescent="0.6">
      <c r="A60" s="274" t="s">
        <v>136</v>
      </c>
      <c r="B60" s="285" t="s">
        <v>249</v>
      </c>
      <c r="C60" s="370" t="s">
        <v>54</v>
      </c>
      <c r="D60" s="316" t="s">
        <v>365</v>
      </c>
      <c r="E60" s="316" t="s">
        <v>370</v>
      </c>
      <c r="F60" s="330">
        <v>0</v>
      </c>
    </row>
    <row r="61" spans="1:6" s="47" customFormat="1" ht="20.149999999999999" customHeight="1" x14ac:dyDescent="0.6">
      <c r="A61" s="274" t="s">
        <v>136</v>
      </c>
      <c r="B61" s="285" t="s">
        <v>138</v>
      </c>
      <c r="C61" s="370" t="s">
        <v>54</v>
      </c>
      <c r="D61" s="316" t="s">
        <v>366</v>
      </c>
      <c r="E61" s="316" t="s">
        <v>371</v>
      </c>
      <c r="F61" s="330">
        <v>10</v>
      </c>
    </row>
    <row r="62" spans="1:6" s="47" customFormat="1" ht="20.149999999999999" customHeight="1" x14ac:dyDescent="0.6">
      <c r="A62" s="274" t="s">
        <v>136</v>
      </c>
      <c r="B62" s="285" t="s">
        <v>139</v>
      </c>
      <c r="C62" s="370" t="s">
        <v>51</v>
      </c>
      <c r="D62" s="316" t="s">
        <v>365</v>
      </c>
      <c r="E62" s="316" t="s">
        <v>370</v>
      </c>
      <c r="F62" s="330">
        <v>0</v>
      </c>
    </row>
    <row r="63" spans="1:6" s="47" customFormat="1" ht="20.149999999999999" customHeight="1" x14ac:dyDescent="0.6">
      <c r="A63" s="274" t="s">
        <v>140</v>
      </c>
      <c r="B63" s="285" t="s">
        <v>141</v>
      </c>
      <c r="C63" s="370" t="s">
        <v>51</v>
      </c>
      <c r="D63" s="316" t="s">
        <v>365</v>
      </c>
      <c r="E63" s="316" t="s">
        <v>370</v>
      </c>
      <c r="F63" s="330">
        <v>0</v>
      </c>
    </row>
    <row r="64" spans="1:6" s="47" customFormat="1" ht="20.149999999999999" customHeight="1" x14ac:dyDescent="0.6">
      <c r="A64" s="274" t="s">
        <v>140</v>
      </c>
      <c r="B64" s="285" t="s">
        <v>214</v>
      </c>
      <c r="C64" s="370" t="s">
        <v>51</v>
      </c>
      <c r="D64" s="316" t="s">
        <v>365</v>
      </c>
      <c r="E64" s="316" t="s">
        <v>370</v>
      </c>
      <c r="F64" s="330">
        <v>0</v>
      </c>
    </row>
    <row r="65" spans="1:7" s="47" customFormat="1" ht="20.149999999999999" customHeight="1" x14ac:dyDescent="0.6">
      <c r="A65" s="274" t="s">
        <v>140</v>
      </c>
      <c r="B65" s="285" t="s">
        <v>142</v>
      </c>
      <c r="C65" s="370" t="s">
        <v>51</v>
      </c>
      <c r="D65" s="316" t="s">
        <v>366</v>
      </c>
      <c r="E65" s="316" t="s">
        <v>369</v>
      </c>
      <c r="F65" s="330">
        <v>1</v>
      </c>
    </row>
    <row r="66" spans="1:7" s="47" customFormat="1" ht="20.149999999999999" customHeight="1" x14ac:dyDescent="0.6">
      <c r="A66" s="274" t="s">
        <v>140</v>
      </c>
      <c r="B66" s="285" t="s">
        <v>143</v>
      </c>
      <c r="C66" s="370" t="s">
        <v>51</v>
      </c>
      <c r="D66" s="316" t="s">
        <v>366</v>
      </c>
      <c r="E66" s="316" t="s">
        <v>371</v>
      </c>
      <c r="F66" s="330">
        <v>20</v>
      </c>
    </row>
    <row r="67" spans="1:7" s="47" customFormat="1" ht="20.149999999999999" customHeight="1" x14ac:dyDescent="0.6">
      <c r="A67" s="274" t="s">
        <v>144</v>
      </c>
      <c r="B67" s="285" t="s">
        <v>145</v>
      </c>
      <c r="C67" s="370" t="s">
        <v>54</v>
      </c>
      <c r="D67" s="316" t="s">
        <v>365</v>
      </c>
      <c r="E67" s="316" t="s">
        <v>370</v>
      </c>
      <c r="F67" s="330">
        <v>0</v>
      </c>
    </row>
    <row r="68" spans="1:7" s="47" customFormat="1" ht="20.149999999999999" customHeight="1" x14ac:dyDescent="0.6">
      <c r="A68" s="274" t="s">
        <v>144</v>
      </c>
      <c r="B68" s="567" t="s">
        <v>146</v>
      </c>
      <c r="C68" s="370" t="s">
        <v>51</v>
      </c>
      <c r="D68" s="316" t="s">
        <v>365</v>
      </c>
      <c r="E68" s="316" t="s">
        <v>370</v>
      </c>
      <c r="F68" s="330">
        <v>0</v>
      </c>
    </row>
    <row r="69" spans="1:7" s="47" customFormat="1" ht="20.149999999999999" customHeight="1" x14ac:dyDescent="0.6">
      <c r="A69" s="274" t="s">
        <v>147</v>
      </c>
      <c r="B69" s="285" t="s">
        <v>148</v>
      </c>
      <c r="C69" s="370" t="s">
        <v>51</v>
      </c>
      <c r="D69" s="316" t="s">
        <v>366</v>
      </c>
      <c r="E69" s="316" t="s">
        <v>369</v>
      </c>
      <c r="F69" s="330">
        <v>13</v>
      </c>
    </row>
    <row r="70" spans="1:7" s="47" customFormat="1" ht="20.149999999999999" customHeight="1" x14ac:dyDescent="0.6">
      <c r="A70" s="274" t="s">
        <v>149</v>
      </c>
      <c r="B70" s="285" t="s">
        <v>150</v>
      </c>
      <c r="C70" s="370" t="s">
        <v>51</v>
      </c>
      <c r="D70" s="316" t="s">
        <v>366</v>
      </c>
      <c r="E70" s="316" t="s">
        <v>369</v>
      </c>
      <c r="F70" s="330">
        <v>10</v>
      </c>
    </row>
    <row r="71" spans="1:7" s="47" customFormat="1" ht="20.149999999999999" customHeight="1" x14ac:dyDescent="0.6">
      <c r="A71" s="274" t="s">
        <v>151</v>
      </c>
      <c r="B71" s="285" t="s">
        <v>152</v>
      </c>
      <c r="C71" s="370" t="s">
        <v>51</v>
      </c>
      <c r="D71" s="316" t="s">
        <v>365</v>
      </c>
      <c r="E71" s="316" t="s">
        <v>370</v>
      </c>
      <c r="F71" s="330">
        <v>0</v>
      </c>
    </row>
    <row r="72" spans="1:7" s="47" customFormat="1" ht="20.149999999999999" customHeight="1" x14ac:dyDescent="0.6">
      <c r="A72" s="274" t="s">
        <v>153</v>
      </c>
      <c r="B72" s="285" t="s">
        <v>154</v>
      </c>
      <c r="C72" s="370" t="s">
        <v>54</v>
      </c>
      <c r="D72" s="316" t="s">
        <v>366</v>
      </c>
      <c r="E72" s="316" t="s">
        <v>369</v>
      </c>
      <c r="F72" s="330">
        <v>0</v>
      </c>
    </row>
    <row r="73" spans="1:7" s="47" customFormat="1" ht="20.149999999999999" customHeight="1" x14ac:dyDescent="0.6">
      <c r="A73" s="274" t="s">
        <v>155</v>
      </c>
      <c r="B73" s="285" t="s">
        <v>156</v>
      </c>
      <c r="C73" s="370" t="s">
        <v>51</v>
      </c>
      <c r="D73" s="316" t="s">
        <v>366</v>
      </c>
      <c r="E73" s="316" t="s">
        <v>371</v>
      </c>
      <c r="F73" s="330">
        <v>20</v>
      </c>
    </row>
    <row r="74" spans="1:7" s="47" customFormat="1" ht="30.9" customHeight="1" thickBot="1" x14ac:dyDescent="0.75">
      <c r="A74" s="89"/>
      <c r="B74" s="90" t="s">
        <v>367</v>
      </c>
      <c r="C74" s="386"/>
      <c r="D74" s="111">
        <f>COUNTIF(D4:D73,"Yes")</f>
        <v>47</v>
      </c>
      <c r="E74" s="111"/>
      <c r="F74" s="115">
        <f>SUM(F4:F73)</f>
        <v>852</v>
      </c>
      <c r="G74" s="116"/>
    </row>
    <row r="75" spans="1:7" s="47" customFormat="1" ht="24.9" customHeight="1" thickTop="1" x14ac:dyDescent="0.6">
      <c r="A75" s="171"/>
      <c r="B75" s="168" t="s">
        <v>288</v>
      </c>
      <c r="C75" s="100"/>
      <c r="D75" s="169"/>
      <c r="E75" s="170"/>
      <c r="F75" s="170"/>
      <c r="G75" s="116"/>
    </row>
    <row r="76" spans="1:7" s="47" customFormat="1" ht="20.149999999999999" customHeight="1" thickBot="1" x14ac:dyDescent="0.75">
      <c r="A76" s="8" t="s">
        <v>289</v>
      </c>
      <c r="B76" s="9" t="s">
        <v>290</v>
      </c>
      <c r="C76" s="395" t="s">
        <v>51</v>
      </c>
      <c r="D76" s="62" t="s">
        <v>365</v>
      </c>
      <c r="E76" s="62" t="s">
        <v>370</v>
      </c>
      <c r="F76" s="113">
        <v>0</v>
      </c>
      <c r="G76" s="116"/>
    </row>
    <row r="77" spans="1:7" s="47" customFormat="1" ht="24.9" customHeight="1" thickTop="1" x14ac:dyDescent="0.6">
      <c r="A77" s="171"/>
      <c r="B77" s="168" t="s">
        <v>291</v>
      </c>
      <c r="C77" s="100"/>
      <c r="D77" s="169"/>
      <c r="E77" s="170"/>
      <c r="F77" s="170"/>
      <c r="G77" s="116"/>
    </row>
    <row r="78" spans="1:7" s="47" customFormat="1" ht="20.149999999999999" customHeight="1" x14ac:dyDescent="0.6">
      <c r="A78" s="10" t="s">
        <v>175</v>
      </c>
      <c r="B78" s="11" t="s">
        <v>176</v>
      </c>
      <c r="C78" s="373" t="s">
        <v>51</v>
      </c>
      <c r="D78" s="63" t="s">
        <v>366</v>
      </c>
      <c r="E78" s="63" t="s">
        <v>369</v>
      </c>
      <c r="F78" s="114">
        <v>20</v>
      </c>
    </row>
    <row r="79" spans="1:7" s="47" customFormat="1" ht="20.149999999999999" customHeight="1" x14ac:dyDescent="0.6">
      <c r="A79" s="8" t="s">
        <v>177</v>
      </c>
      <c r="B79" s="570" t="s">
        <v>178</v>
      </c>
      <c r="C79" s="361" t="s">
        <v>51</v>
      </c>
      <c r="D79" s="62" t="s">
        <v>366</v>
      </c>
      <c r="E79" s="62" t="s">
        <v>371</v>
      </c>
      <c r="F79" s="113">
        <v>0</v>
      </c>
    </row>
    <row r="80" spans="1:7" s="47" customFormat="1" ht="20.149999999999999" customHeight="1" x14ac:dyDescent="0.6">
      <c r="A80" s="10" t="s">
        <v>179</v>
      </c>
      <c r="B80" s="11" t="s">
        <v>180</v>
      </c>
      <c r="C80" s="373" t="s">
        <v>51</v>
      </c>
      <c r="D80" s="63" t="s">
        <v>366</v>
      </c>
      <c r="E80" s="63" t="s">
        <v>371</v>
      </c>
      <c r="F80" s="114">
        <v>6</v>
      </c>
    </row>
    <row r="81" spans="1:6" s="47" customFormat="1" ht="20.149999999999999" customHeight="1" x14ac:dyDescent="0.6">
      <c r="A81" s="8" t="s">
        <v>181</v>
      </c>
      <c r="B81" s="570" t="s">
        <v>182</v>
      </c>
      <c r="C81" s="361" t="s">
        <v>51</v>
      </c>
      <c r="D81" s="62" t="s">
        <v>366</v>
      </c>
      <c r="E81" s="62" t="s">
        <v>369</v>
      </c>
      <c r="F81" s="113">
        <v>7</v>
      </c>
    </row>
    <row r="82" spans="1:6" s="47" customFormat="1" ht="20.149999999999999" customHeight="1" x14ac:dyDescent="0.6">
      <c r="A82" s="10" t="s">
        <v>183</v>
      </c>
      <c r="B82" s="11" t="s">
        <v>184</v>
      </c>
      <c r="C82" s="373" t="s">
        <v>51</v>
      </c>
      <c r="D82" s="63" t="s">
        <v>365</v>
      </c>
      <c r="E82" s="63" t="s">
        <v>370</v>
      </c>
      <c r="F82" s="114">
        <v>0</v>
      </c>
    </row>
    <row r="83" spans="1:6" s="47" customFormat="1" ht="20.149999999999999" customHeight="1" x14ac:dyDescent="0.6">
      <c r="A83" s="8" t="s">
        <v>183</v>
      </c>
      <c r="B83" s="570" t="s">
        <v>185</v>
      </c>
      <c r="C83" s="361" t="s">
        <v>51</v>
      </c>
      <c r="D83" s="62" t="s">
        <v>366</v>
      </c>
      <c r="E83" s="62" t="s">
        <v>369</v>
      </c>
      <c r="F83" s="113">
        <v>20</v>
      </c>
    </row>
    <row r="84" spans="1:6" s="47" customFormat="1" ht="20.149999999999999" customHeight="1" x14ac:dyDescent="0.6">
      <c r="A84" s="10" t="s">
        <v>187</v>
      </c>
      <c r="B84" s="11" t="s">
        <v>188</v>
      </c>
      <c r="C84" s="373" t="s">
        <v>51</v>
      </c>
      <c r="D84" s="63" t="s">
        <v>366</v>
      </c>
      <c r="E84" s="63" t="s">
        <v>369</v>
      </c>
      <c r="F84" s="114">
        <v>6</v>
      </c>
    </row>
    <row r="85" spans="1:6" s="47" customFormat="1" ht="20.149999999999999" customHeight="1" x14ac:dyDescent="0.6">
      <c r="A85" s="8" t="s">
        <v>187</v>
      </c>
      <c r="B85" s="570" t="s">
        <v>372</v>
      </c>
      <c r="C85" s="361" t="s">
        <v>51</v>
      </c>
      <c r="D85" s="62" t="s">
        <v>365</v>
      </c>
      <c r="E85" s="62" t="s">
        <v>370</v>
      </c>
      <c r="F85" s="113">
        <v>0</v>
      </c>
    </row>
    <row r="86" spans="1:6" s="47" customFormat="1" ht="20.149999999999999" customHeight="1" x14ac:dyDescent="0.6">
      <c r="A86" s="10" t="s">
        <v>187</v>
      </c>
      <c r="B86" s="11" t="s">
        <v>373</v>
      </c>
      <c r="C86" s="373" t="s">
        <v>186</v>
      </c>
      <c r="D86" s="63" t="s">
        <v>186</v>
      </c>
      <c r="E86" s="63" t="s">
        <v>186</v>
      </c>
      <c r="F86" s="114" t="s">
        <v>186</v>
      </c>
    </row>
    <row r="87" spans="1:6" s="47" customFormat="1" ht="20.149999999999999" customHeight="1" x14ac:dyDescent="0.6">
      <c r="A87" s="8" t="s">
        <v>189</v>
      </c>
      <c r="B87" s="570" t="s">
        <v>190</v>
      </c>
      <c r="C87" s="361" t="s">
        <v>51</v>
      </c>
      <c r="D87" s="62" t="s">
        <v>366</v>
      </c>
      <c r="E87" s="62" t="s">
        <v>371</v>
      </c>
      <c r="F87" s="113">
        <v>12</v>
      </c>
    </row>
    <row r="88" spans="1:6" s="47" customFormat="1" ht="20.149999999999999" customHeight="1" x14ac:dyDescent="0.55000000000000004">
      <c r="A88" s="653" t="s">
        <v>541</v>
      </c>
      <c r="B88" s="653"/>
      <c r="C88" s="142"/>
      <c r="D88" s="275"/>
      <c r="E88" s="275"/>
      <c r="F88" s="276"/>
    </row>
    <row r="89" spans="1:6" ht="21" customHeight="1" x14ac:dyDescent="0.65">
      <c r="A89" s="14" t="s">
        <v>542</v>
      </c>
      <c r="B89" s="14"/>
      <c r="C89" s="14"/>
      <c r="D89" s="14"/>
    </row>
    <row r="90" spans="1:6" x14ac:dyDescent="0.65">
      <c r="A90" s="14" t="s">
        <v>470</v>
      </c>
    </row>
  </sheetData>
  <autoFilter ref="A3:F90" xr:uid="{00000000-0009-0000-0000-000016000000}"/>
  <mergeCells count="2">
    <mergeCell ref="A2:B2"/>
    <mergeCell ref="A88:B88"/>
  </mergeCells>
  <conditionalFormatting sqref="A4:F73">
    <cfRule type="expression" dxfId="8" priority="1">
      <formula>MOD(ROW(),2)=0</formula>
    </cfRule>
  </conditionalFormatting>
  <hyperlinks>
    <hyperlink ref="A2:B2" location="TOC!A1" display="Return to Table of Contents" xr:uid="{00000000-0004-0000-1600-000000000000}"/>
  </hyperlinks>
  <pageMargins left="0.25" right="0.25" top="0.75" bottom="0.75" header="0.3" footer="0.3"/>
  <pageSetup scale="60" fitToHeight="2" orientation="portrait" horizontalDpi="1200" verticalDpi="1200" r:id="rId1"/>
  <headerFooter>
    <oddHeader>&amp;L2023-24 &amp;"Arial,Italic"Survey of Dental Education
&amp;"Arial,Regular"Report 2 - Tuition, Admission, and Attrition</oddHeader>
  </headerFooter>
  <rowBreaks count="1" manualBreakCount="1">
    <brk id="55" max="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70C0"/>
  </sheetPr>
  <dimension ref="A1:L116"/>
  <sheetViews>
    <sheetView zoomScaleNormal="100" workbookViewId="0">
      <pane xSplit="3" ySplit="4" topLeftCell="D5" activePane="bottomRight" state="frozen"/>
      <selection activeCell="A2" sqref="A2:C2"/>
      <selection pane="topRight" activeCell="A2" sqref="A2:C2"/>
      <selection pane="bottomLeft" activeCell="A2" sqref="A2:C2"/>
      <selection pane="bottomRight"/>
    </sheetView>
  </sheetViews>
  <sheetFormatPr defaultColWidth="9.08984375" defaultRowHeight="14.25" x14ac:dyDescent="0.65"/>
  <cols>
    <col min="1" max="1" width="12" style="4" customWidth="1"/>
    <col min="2" max="2" width="53.86328125" style="6" customWidth="1"/>
    <col min="3" max="3" width="22.6796875" style="6" customWidth="1"/>
    <col min="4" max="12" width="12.6796875" style="4" customWidth="1"/>
    <col min="13" max="16384" width="9.08984375" style="4"/>
  </cols>
  <sheetData>
    <row r="1" spans="1:12" ht="16.2" customHeight="1" x14ac:dyDescent="0.7">
      <c r="A1" s="255" t="s">
        <v>459</v>
      </c>
      <c r="B1" s="255"/>
      <c r="C1" s="255"/>
    </row>
    <row r="2" spans="1:12" ht="21.75" customHeight="1" x14ac:dyDescent="0.65">
      <c r="A2" s="650" t="s">
        <v>8</v>
      </c>
      <c r="B2" s="650"/>
      <c r="C2" s="357"/>
    </row>
    <row r="3" spans="1:12" ht="18.75" customHeight="1" x14ac:dyDescent="0.7">
      <c r="A3" s="243"/>
      <c r="B3" s="5"/>
      <c r="C3" s="61"/>
      <c r="D3" s="713" t="s">
        <v>374</v>
      </c>
      <c r="E3" s="719"/>
      <c r="F3" s="713" t="s">
        <v>27</v>
      </c>
      <c r="G3" s="719"/>
      <c r="H3" s="713" t="s">
        <v>375</v>
      </c>
      <c r="I3" s="719"/>
      <c r="J3" s="713" t="s">
        <v>315</v>
      </c>
      <c r="K3" s="719"/>
      <c r="L3" s="5"/>
    </row>
    <row r="4" spans="1:12" ht="56.25" customHeight="1" x14ac:dyDescent="0.7">
      <c r="A4" s="7" t="s">
        <v>282</v>
      </c>
      <c r="B4" s="7" t="s">
        <v>283</v>
      </c>
      <c r="C4" s="360" t="s">
        <v>46</v>
      </c>
      <c r="D4" s="48" t="s">
        <v>376</v>
      </c>
      <c r="E4" s="49" t="s">
        <v>377</v>
      </c>
      <c r="F4" s="48" t="s">
        <v>376</v>
      </c>
      <c r="G4" s="49" t="s">
        <v>377</v>
      </c>
      <c r="H4" s="48" t="s">
        <v>376</v>
      </c>
      <c r="I4" s="49" t="s">
        <v>377</v>
      </c>
      <c r="J4" s="48" t="s">
        <v>376</v>
      </c>
      <c r="K4" s="49" t="s">
        <v>377</v>
      </c>
      <c r="L4" s="5" t="s">
        <v>43</v>
      </c>
    </row>
    <row r="5" spans="1:12" s="47" customFormat="1" ht="20.149999999999999" customHeight="1" x14ac:dyDescent="0.6">
      <c r="A5" s="274" t="s">
        <v>49</v>
      </c>
      <c r="B5" s="285" t="s">
        <v>50</v>
      </c>
      <c r="C5" s="370" t="s">
        <v>51</v>
      </c>
      <c r="D5" s="332" t="s">
        <v>366</v>
      </c>
      <c r="E5" s="333">
        <v>1</v>
      </c>
      <c r="F5" s="332" t="s">
        <v>365</v>
      </c>
      <c r="G5" s="334">
        <v>0</v>
      </c>
      <c r="H5" s="332" t="s">
        <v>365</v>
      </c>
      <c r="I5" s="334">
        <v>0</v>
      </c>
      <c r="J5" s="332" t="s">
        <v>365</v>
      </c>
      <c r="K5" s="334">
        <v>0</v>
      </c>
      <c r="L5" s="335">
        <v>1</v>
      </c>
    </row>
    <row r="6" spans="1:12" s="47" customFormat="1" ht="20.149999999999999" customHeight="1" x14ac:dyDescent="0.6">
      <c r="A6" s="274" t="s">
        <v>52</v>
      </c>
      <c r="B6" s="285" t="s">
        <v>53</v>
      </c>
      <c r="C6" s="370" t="s">
        <v>54</v>
      </c>
      <c r="D6" s="332" t="s">
        <v>365</v>
      </c>
      <c r="E6" s="333">
        <v>0</v>
      </c>
      <c r="F6" s="332" t="s">
        <v>365</v>
      </c>
      <c r="G6" s="334">
        <v>0</v>
      </c>
      <c r="H6" s="332" t="s">
        <v>365</v>
      </c>
      <c r="I6" s="334">
        <v>0</v>
      </c>
      <c r="J6" s="332" t="s">
        <v>365</v>
      </c>
      <c r="K6" s="334">
        <v>0</v>
      </c>
      <c r="L6" s="335">
        <v>0</v>
      </c>
    </row>
    <row r="7" spans="1:12" s="47" customFormat="1" ht="20.149999999999999" customHeight="1" x14ac:dyDescent="0.6">
      <c r="A7" s="274" t="s">
        <v>52</v>
      </c>
      <c r="B7" s="285" t="s">
        <v>55</v>
      </c>
      <c r="C7" s="370" t="s">
        <v>54</v>
      </c>
      <c r="D7" s="332" t="s">
        <v>365</v>
      </c>
      <c r="E7" s="333">
        <v>0</v>
      </c>
      <c r="F7" s="332" t="s">
        <v>365</v>
      </c>
      <c r="G7" s="334">
        <v>0</v>
      </c>
      <c r="H7" s="332" t="s">
        <v>365</v>
      </c>
      <c r="I7" s="334">
        <v>0</v>
      </c>
      <c r="J7" s="332" t="s">
        <v>365</v>
      </c>
      <c r="K7" s="334">
        <v>0</v>
      </c>
      <c r="L7" s="335">
        <v>0</v>
      </c>
    </row>
    <row r="8" spans="1:12" s="47" customFormat="1" ht="20.149999999999999" customHeight="1" x14ac:dyDescent="0.6">
      <c r="A8" s="274" t="s">
        <v>56</v>
      </c>
      <c r="B8" s="285" t="s">
        <v>250</v>
      </c>
      <c r="C8" s="370" t="s">
        <v>58</v>
      </c>
      <c r="D8" s="332" t="s">
        <v>365</v>
      </c>
      <c r="E8" s="333">
        <v>0</v>
      </c>
      <c r="F8" s="332" t="s">
        <v>365</v>
      </c>
      <c r="G8" s="334">
        <v>0</v>
      </c>
      <c r="H8" s="332" t="s">
        <v>365</v>
      </c>
      <c r="I8" s="334">
        <v>0</v>
      </c>
      <c r="J8" s="332" t="s">
        <v>365</v>
      </c>
      <c r="K8" s="334">
        <v>0</v>
      </c>
      <c r="L8" s="335">
        <v>0</v>
      </c>
    </row>
    <row r="9" spans="1:12" s="47" customFormat="1" ht="20.149999999999999" customHeight="1" x14ac:dyDescent="0.6">
      <c r="A9" s="274" t="s">
        <v>56</v>
      </c>
      <c r="B9" s="285" t="s">
        <v>217</v>
      </c>
      <c r="C9" s="370" t="s">
        <v>54</v>
      </c>
      <c r="D9" s="332" t="s">
        <v>365</v>
      </c>
      <c r="E9" s="333">
        <v>0</v>
      </c>
      <c r="F9" s="332" t="s">
        <v>365</v>
      </c>
      <c r="G9" s="334">
        <v>0</v>
      </c>
      <c r="H9" s="332" t="s">
        <v>365</v>
      </c>
      <c r="I9" s="334">
        <v>0</v>
      </c>
      <c r="J9" s="332" t="s">
        <v>365</v>
      </c>
      <c r="K9" s="334">
        <v>0</v>
      </c>
      <c r="L9" s="335">
        <v>0</v>
      </c>
    </row>
    <row r="10" spans="1:12" s="47" customFormat="1" ht="20.149999999999999" customHeight="1" x14ac:dyDescent="0.6">
      <c r="A10" s="274" t="s">
        <v>56</v>
      </c>
      <c r="B10" s="285" t="s">
        <v>60</v>
      </c>
      <c r="C10" s="370" t="s">
        <v>51</v>
      </c>
      <c r="D10" s="332" t="s">
        <v>365</v>
      </c>
      <c r="E10" s="333">
        <v>0</v>
      </c>
      <c r="F10" s="332" t="s">
        <v>365</v>
      </c>
      <c r="G10" s="334">
        <v>0</v>
      </c>
      <c r="H10" s="332" t="s">
        <v>365</v>
      </c>
      <c r="I10" s="334">
        <v>0</v>
      </c>
      <c r="J10" s="332" t="s">
        <v>365</v>
      </c>
      <c r="K10" s="334">
        <v>0</v>
      </c>
      <c r="L10" s="335">
        <v>0</v>
      </c>
    </row>
    <row r="11" spans="1:12" s="47" customFormat="1" ht="20.149999999999999" customHeight="1" x14ac:dyDescent="0.6">
      <c r="A11" s="274" t="s">
        <v>56</v>
      </c>
      <c r="B11" s="285" t="s">
        <v>61</v>
      </c>
      <c r="C11" s="370" t="s">
        <v>51</v>
      </c>
      <c r="D11" s="332" t="s">
        <v>365</v>
      </c>
      <c r="E11" s="333">
        <v>0</v>
      </c>
      <c r="F11" s="332" t="s">
        <v>365</v>
      </c>
      <c r="G11" s="334">
        <v>0</v>
      </c>
      <c r="H11" s="332" t="s">
        <v>365</v>
      </c>
      <c r="I11" s="334">
        <v>0</v>
      </c>
      <c r="J11" s="332" t="s">
        <v>365</v>
      </c>
      <c r="K11" s="334">
        <v>0</v>
      </c>
      <c r="L11" s="335">
        <v>0</v>
      </c>
    </row>
    <row r="12" spans="1:12" s="47" customFormat="1" ht="20.149999999999999" customHeight="1" x14ac:dyDescent="0.6">
      <c r="A12" s="274" t="s">
        <v>56</v>
      </c>
      <c r="B12" s="285" t="s">
        <v>62</v>
      </c>
      <c r="C12" s="370" t="s">
        <v>54</v>
      </c>
      <c r="D12" s="332" t="s">
        <v>365</v>
      </c>
      <c r="E12" s="333">
        <v>0</v>
      </c>
      <c r="F12" s="332" t="s">
        <v>365</v>
      </c>
      <c r="G12" s="334">
        <v>0</v>
      </c>
      <c r="H12" s="332" t="s">
        <v>365</v>
      </c>
      <c r="I12" s="334">
        <v>0</v>
      </c>
      <c r="J12" s="332" t="s">
        <v>365</v>
      </c>
      <c r="K12" s="334">
        <v>0</v>
      </c>
      <c r="L12" s="335">
        <v>0</v>
      </c>
    </row>
    <row r="13" spans="1:12" s="47" customFormat="1" ht="20.149999999999999" customHeight="1" x14ac:dyDescent="0.6">
      <c r="A13" s="274" t="s">
        <v>56</v>
      </c>
      <c r="B13" s="285" t="s">
        <v>63</v>
      </c>
      <c r="C13" s="370" t="s">
        <v>54</v>
      </c>
      <c r="D13" s="332" t="s">
        <v>365</v>
      </c>
      <c r="E13" s="333">
        <v>0</v>
      </c>
      <c r="F13" s="332" t="s">
        <v>365</v>
      </c>
      <c r="G13" s="334">
        <v>0</v>
      </c>
      <c r="H13" s="332" t="s">
        <v>365</v>
      </c>
      <c r="I13" s="334">
        <v>0</v>
      </c>
      <c r="J13" s="332" t="s">
        <v>365</v>
      </c>
      <c r="K13" s="334">
        <v>0</v>
      </c>
      <c r="L13" s="335">
        <v>0</v>
      </c>
    </row>
    <row r="14" spans="1:12" s="47" customFormat="1" ht="20.149999999999999" customHeight="1" x14ac:dyDescent="0.6">
      <c r="A14" s="274" t="s">
        <v>56</v>
      </c>
      <c r="B14" s="285" t="s">
        <v>64</v>
      </c>
      <c r="C14" s="370" t="s">
        <v>54</v>
      </c>
      <c r="D14" s="332" t="s">
        <v>366</v>
      </c>
      <c r="E14" s="333">
        <v>0</v>
      </c>
      <c r="F14" s="332" t="s">
        <v>365</v>
      </c>
      <c r="G14" s="334">
        <v>0</v>
      </c>
      <c r="H14" s="332" t="s">
        <v>365</v>
      </c>
      <c r="I14" s="334">
        <v>0</v>
      </c>
      <c r="J14" s="332" t="s">
        <v>365</v>
      </c>
      <c r="K14" s="334">
        <v>0</v>
      </c>
      <c r="L14" s="335">
        <v>0</v>
      </c>
    </row>
    <row r="15" spans="1:12" s="47" customFormat="1" ht="20.149999999999999" customHeight="1" x14ac:dyDescent="0.6">
      <c r="A15" s="274" t="s">
        <v>65</v>
      </c>
      <c r="B15" s="285" t="s">
        <v>66</v>
      </c>
      <c r="C15" s="370" t="s">
        <v>51</v>
      </c>
      <c r="D15" s="332" t="s">
        <v>365</v>
      </c>
      <c r="E15" s="333">
        <v>0</v>
      </c>
      <c r="F15" s="332" t="s">
        <v>365</v>
      </c>
      <c r="G15" s="334">
        <v>0</v>
      </c>
      <c r="H15" s="332" t="s">
        <v>365</v>
      </c>
      <c r="I15" s="334">
        <v>0</v>
      </c>
      <c r="J15" s="332" t="s">
        <v>365</v>
      </c>
      <c r="K15" s="334">
        <v>0</v>
      </c>
      <c r="L15" s="335">
        <v>0</v>
      </c>
    </row>
    <row r="16" spans="1:12" s="47" customFormat="1" ht="20.149999999999999" customHeight="1" x14ac:dyDescent="0.6">
      <c r="A16" s="274" t="s">
        <v>67</v>
      </c>
      <c r="B16" s="285" t="s">
        <v>68</v>
      </c>
      <c r="C16" s="370" t="s">
        <v>51</v>
      </c>
      <c r="D16" s="332" t="s">
        <v>365</v>
      </c>
      <c r="E16" s="333">
        <v>0</v>
      </c>
      <c r="F16" s="332" t="s">
        <v>365</v>
      </c>
      <c r="G16" s="334">
        <v>0</v>
      </c>
      <c r="H16" s="332" t="s">
        <v>365</v>
      </c>
      <c r="I16" s="334">
        <v>0</v>
      </c>
      <c r="J16" s="332" t="s">
        <v>365</v>
      </c>
      <c r="K16" s="334">
        <v>0</v>
      </c>
      <c r="L16" s="335">
        <v>0</v>
      </c>
    </row>
    <row r="17" spans="1:12" s="47" customFormat="1" ht="20.149999999999999" customHeight="1" x14ac:dyDescent="0.6">
      <c r="A17" s="274" t="s">
        <v>69</v>
      </c>
      <c r="B17" s="285" t="s">
        <v>70</v>
      </c>
      <c r="C17" s="370" t="s">
        <v>54</v>
      </c>
      <c r="D17" s="332" t="s">
        <v>365</v>
      </c>
      <c r="E17" s="333">
        <v>0</v>
      </c>
      <c r="F17" s="332" t="s">
        <v>365</v>
      </c>
      <c r="G17" s="334">
        <v>0</v>
      </c>
      <c r="H17" s="332" t="s">
        <v>365</v>
      </c>
      <c r="I17" s="334">
        <v>0</v>
      </c>
      <c r="J17" s="332" t="s">
        <v>365</v>
      </c>
      <c r="K17" s="334">
        <v>0</v>
      </c>
      <c r="L17" s="335">
        <v>0</v>
      </c>
    </row>
    <row r="18" spans="1:12" s="47" customFormat="1" ht="20.149999999999999" customHeight="1" x14ac:dyDescent="0.6">
      <c r="A18" s="274" t="s">
        <v>71</v>
      </c>
      <c r="B18" s="285" t="s">
        <v>72</v>
      </c>
      <c r="C18" s="370" t="s">
        <v>51</v>
      </c>
      <c r="D18" s="332" t="s">
        <v>365</v>
      </c>
      <c r="E18" s="333">
        <v>0</v>
      </c>
      <c r="F18" s="332" t="s">
        <v>365</v>
      </c>
      <c r="G18" s="334">
        <v>0</v>
      </c>
      <c r="H18" s="332" t="s">
        <v>365</v>
      </c>
      <c r="I18" s="334">
        <v>0</v>
      </c>
      <c r="J18" s="332" t="s">
        <v>365</v>
      </c>
      <c r="K18" s="334">
        <v>0</v>
      </c>
      <c r="L18" s="335">
        <v>0</v>
      </c>
    </row>
    <row r="19" spans="1:12" s="47" customFormat="1" ht="20.149999999999999" customHeight="1" x14ac:dyDescent="0.6">
      <c r="A19" s="274" t="s">
        <v>71</v>
      </c>
      <c r="B19" s="285" t="s">
        <v>73</v>
      </c>
      <c r="C19" s="370" t="s">
        <v>54</v>
      </c>
      <c r="D19" s="332" t="s">
        <v>365</v>
      </c>
      <c r="E19" s="333">
        <v>0</v>
      </c>
      <c r="F19" s="332" t="s">
        <v>365</v>
      </c>
      <c r="G19" s="334">
        <v>0</v>
      </c>
      <c r="H19" s="332" t="s">
        <v>365</v>
      </c>
      <c r="I19" s="334">
        <v>0</v>
      </c>
      <c r="J19" s="332" t="s">
        <v>365</v>
      </c>
      <c r="K19" s="334">
        <v>0</v>
      </c>
      <c r="L19" s="335">
        <v>0</v>
      </c>
    </row>
    <row r="20" spans="1:12" s="47" customFormat="1" ht="20.149999999999999" customHeight="1" x14ac:dyDescent="0.6">
      <c r="A20" s="274" t="s">
        <v>71</v>
      </c>
      <c r="B20" s="285" t="s">
        <v>74</v>
      </c>
      <c r="C20" s="370" t="s">
        <v>54</v>
      </c>
      <c r="D20" s="332" t="s">
        <v>365</v>
      </c>
      <c r="E20" s="333">
        <v>0</v>
      </c>
      <c r="F20" s="332" t="s">
        <v>365</v>
      </c>
      <c r="G20" s="334">
        <v>0</v>
      </c>
      <c r="H20" s="332" t="s">
        <v>365</v>
      </c>
      <c r="I20" s="334">
        <v>0</v>
      </c>
      <c r="J20" s="332" t="s">
        <v>365</v>
      </c>
      <c r="K20" s="334">
        <v>0</v>
      </c>
      <c r="L20" s="335">
        <v>0</v>
      </c>
    </row>
    <row r="21" spans="1:12" s="47" customFormat="1" ht="20.149999999999999" customHeight="1" x14ac:dyDescent="0.6">
      <c r="A21" s="274" t="s">
        <v>75</v>
      </c>
      <c r="B21" s="285" t="s">
        <v>76</v>
      </c>
      <c r="C21" s="370" t="s">
        <v>51</v>
      </c>
      <c r="D21" s="332" t="s">
        <v>365</v>
      </c>
      <c r="E21" s="333">
        <v>0</v>
      </c>
      <c r="F21" s="332" t="s">
        <v>365</v>
      </c>
      <c r="G21" s="334">
        <v>0</v>
      </c>
      <c r="H21" s="332" t="s">
        <v>365</v>
      </c>
      <c r="I21" s="334">
        <v>0</v>
      </c>
      <c r="J21" s="332" t="s">
        <v>365</v>
      </c>
      <c r="K21" s="334">
        <v>0</v>
      </c>
      <c r="L21" s="335">
        <v>0</v>
      </c>
    </row>
    <row r="22" spans="1:12" s="47" customFormat="1" ht="20.149999999999999" customHeight="1" x14ac:dyDescent="0.6">
      <c r="A22" s="274" t="s">
        <v>77</v>
      </c>
      <c r="B22" s="285" t="s">
        <v>78</v>
      </c>
      <c r="C22" s="370" t="s">
        <v>51</v>
      </c>
      <c r="D22" s="332" t="s">
        <v>365</v>
      </c>
      <c r="E22" s="333">
        <v>0</v>
      </c>
      <c r="F22" s="332" t="s">
        <v>365</v>
      </c>
      <c r="G22" s="334">
        <v>0</v>
      </c>
      <c r="H22" s="332" t="s">
        <v>365</v>
      </c>
      <c r="I22" s="334">
        <v>0</v>
      </c>
      <c r="J22" s="332" t="s">
        <v>365</v>
      </c>
      <c r="K22" s="334">
        <v>0</v>
      </c>
      <c r="L22" s="335">
        <v>0</v>
      </c>
    </row>
    <row r="23" spans="1:12" s="47" customFormat="1" ht="20.149999999999999" customHeight="1" x14ac:dyDescent="0.6">
      <c r="A23" s="274" t="s">
        <v>77</v>
      </c>
      <c r="B23" s="285" t="s">
        <v>79</v>
      </c>
      <c r="C23" s="370" t="s">
        <v>51</v>
      </c>
      <c r="D23" s="332" t="s">
        <v>365</v>
      </c>
      <c r="E23" s="333">
        <v>0</v>
      </c>
      <c r="F23" s="332" t="s">
        <v>365</v>
      </c>
      <c r="G23" s="334">
        <v>0</v>
      </c>
      <c r="H23" s="332" t="s">
        <v>365</v>
      </c>
      <c r="I23" s="334">
        <v>0</v>
      </c>
      <c r="J23" s="332" t="s">
        <v>365</v>
      </c>
      <c r="K23" s="334">
        <v>0</v>
      </c>
      <c r="L23" s="335">
        <v>0</v>
      </c>
    </row>
    <row r="24" spans="1:12" s="47" customFormat="1" ht="20.149999999999999" customHeight="1" x14ac:dyDescent="0.6">
      <c r="A24" s="274" t="s">
        <v>77</v>
      </c>
      <c r="B24" s="285" t="s">
        <v>80</v>
      </c>
      <c r="C24" s="370" t="s">
        <v>54</v>
      </c>
      <c r="D24" s="332" t="s">
        <v>365</v>
      </c>
      <c r="E24" s="333">
        <v>0</v>
      </c>
      <c r="F24" s="332" t="s">
        <v>365</v>
      </c>
      <c r="G24" s="334">
        <v>0</v>
      </c>
      <c r="H24" s="332" t="s">
        <v>365</v>
      </c>
      <c r="I24" s="334">
        <v>0</v>
      </c>
      <c r="J24" s="332" t="s">
        <v>365</v>
      </c>
      <c r="K24" s="334">
        <v>0</v>
      </c>
      <c r="L24" s="335">
        <v>0</v>
      </c>
    </row>
    <row r="25" spans="1:12" s="47" customFormat="1" ht="20.149999999999999" customHeight="1" x14ac:dyDescent="0.6">
      <c r="A25" s="274" t="s">
        <v>81</v>
      </c>
      <c r="B25" s="285" t="s">
        <v>82</v>
      </c>
      <c r="C25" s="370" t="s">
        <v>51</v>
      </c>
      <c r="D25" s="332" t="s">
        <v>365</v>
      </c>
      <c r="E25" s="333">
        <v>0</v>
      </c>
      <c r="F25" s="332" t="s">
        <v>365</v>
      </c>
      <c r="G25" s="334">
        <v>0</v>
      </c>
      <c r="H25" s="332" t="s">
        <v>365</v>
      </c>
      <c r="I25" s="334">
        <v>0</v>
      </c>
      <c r="J25" s="332" t="s">
        <v>365</v>
      </c>
      <c r="K25" s="334">
        <v>0</v>
      </c>
      <c r="L25" s="335">
        <v>0</v>
      </c>
    </row>
    <row r="26" spans="1:12" s="47" customFormat="1" ht="20.149999999999999" customHeight="1" x14ac:dyDescent="0.6">
      <c r="A26" s="274" t="s">
        <v>83</v>
      </c>
      <c r="B26" s="285" t="s">
        <v>84</v>
      </c>
      <c r="C26" s="370" t="s">
        <v>51</v>
      </c>
      <c r="D26" s="332" t="s">
        <v>365</v>
      </c>
      <c r="E26" s="333">
        <v>0</v>
      </c>
      <c r="F26" s="332" t="s">
        <v>365</v>
      </c>
      <c r="G26" s="334">
        <v>0</v>
      </c>
      <c r="H26" s="332" t="s">
        <v>365</v>
      </c>
      <c r="I26" s="334">
        <v>0</v>
      </c>
      <c r="J26" s="332" t="s">
        <v>365</v>
      </c>
      <c r="K26" s="334">
        <v>0</v>
      </c>
      <c r="L26" s="335">
        <v>0</v>
      </c>
    </row>
    <row r="27" spans="1:12" s="47" customFormat="1" ht="20.149999999999999" customHeight="1" x14ac:dyDescent="0.6">
      <c r="A27" s="274" t="s">
        <v>85</v>
      </c>
      <c r="B27" s="285" t="s">
        <v>86</v>
      </c>
      <c r="C27" s="370" t="s">
        <v>51</v>
      </c>
      <c r="D27" s="332" t="s">
        <v>365</v>
      </c>
      <c r="E27" s="333">
        <v>0</v>
      </c>
      <c r="F27" s="332" t="s">
        <v>365</v>
      </c>
      <c r="G27" s="334">
        <v>0</v>
      </c>
      <c r="H27" s="332" t="s">
        <v>365</v>
      </c>
      <c r="I27" s="334">
        <v>0</v>
      </c>
      <c r="J27" s="332" t="s">
        <v>365</v>
      </c>
      <c r="K27" s="334">
        <v>0</v>
      </c>
      <c r="L27" s="335">
        <v>0</v>
      </c>
    </row>
    <row r="28" spans="1:12" s="47" customFormat="1" ht="20.149999999999999" customHeight="1" x14ac:dyDescent="0.6">
      <c r="A28" s="274" t="s">
        <v>85</v>
      </c>
      <c r="B28" s="285" t="s">
        <v>87</v>
      </c>
      <c r="C28" s="370" t="s">
        <v>51</v>
      </c>
      <c r="D28" s="332" t="s">
        <v>365</v>
      </c>
      <c r="E28" s="333">
        <v>0</v>
      </c>
      <c r="F28" s="332" t="s">
        <v>365</v>
      </c>
      <c r="G28" s="334">
        <v>0</v>
      </c>
      <c r="H28" s="332" t="s">
        <v>365</v>
      </c>
      <c r="I28" s="334">
        <v>0</v>
      </c>
      <c r="J28" s="332" t="s">
        <v>365</v>
      </c>
      <c r="K28" s="334">
        <v>0</v>
      </c>
      <c r="L28" s="335">
        <v>0</v>
      </c>
    </row>
    <row r="29" spans="1:12" s="47" customFormat="1" ht="20.149999999999999" customHeight="1" x14ac:dyDescent="0.6">
      <c r="A29" s="274" t="s">
        <v>88</v>
      </c>
      <c r="B29" s="285" t="s">
        <v>89</v>
      </c>
      <c r="C29" s="370" t="s">
        <v>51</v>
      </c>
      <c r="D29" s="332" t="s">
        <v>365</v>
      </c>
      <c r="E29" s="333">
        <v>0</v>
      </c>
      <c r="F29" s="332" t="s">
        <v>365</v>
      </c>
      <c r="G29" s="334">
        <v>0</v>
      </c>
      <c r="H29" s="332" t="s">
        <v>365</v>
      </c>
      <c r="I29" s="334">
        <v>0</v>
      </c>
      <c r="J29" s="332" t="s">
        <v>365</v>
      </c>
      <c r="K29" s="334">
        <v>0</v>
      </c>
      <c r="L29" s="335">
        <v>0</v>
      </c>
    </row>
    <row r="30" spans="1:12" s="47" customFormat="1" ht="20.149999999999999" customHeight="1" x14ac:dyDescent="0.6">
      <c r="A30" s="274" t="s">
        <v>90</v>
      </c>
      <c r="B30" s="285" t="s">
        <v>91</v>
      </c>
      <c r="C30" s="370" t="s">
        <v>54</v>
      </c>
      <c r="D30" s="332" t="s">
        <v>365</v>
      </c>
      <c r="E30" s="333">
        <v>0</v>
      </c>
      <c r="F30" s="332" t="s">
        <v>365</v>
      </c>
      <c r="G30" s="334">
        <v>0</v>
      </c>
      <c r="H30" s="332" t="s">
        <v>365</v>
      </c>
      <c r="I30" s="334">
        <v>0</v>
      </c>
      <c r="J30" s="332" t="s">
        <v>365</v>
      </c>
      <c r="K30" s="334">
        <v>0</v>
      </c>
      <c r="L30" s="335">
        <v>0</v>
      </c>
    </row>
    <row r="31" spans="1:12" s="47" customFormat="1" ht="20.149999999999999" customHeight="1" x14ac:dyDescent="0.6">
      <c r="A31" s="274" t="s">
        <v>17</v>
      </c>
      <c r="B31" s="285" t="s">
        <v>92</v>
      </c>
      <c r="C31" s="370" t="s">
        <v>51</v>
      </c>
      <c r="D31" s="332" t="s">
        <v>365</v>
      </c>
      <c r="E31" s="333">
        <v>0</v>
      </c>
      <c r="F31" s="332" t="s">
        <v>365</v>
      </c>
      <c r="G31" s="334">
        <v>0</v>
      </c>
      <c r="H31" s="332" t="s">
        <v>365</v>
      </c>
      <c r="I31" s="334">
        <v>0</v>
      </c>
      <c r="J31" s="332" t="s">
        <v>365</v>
      </c>
      <c r="K31" s="334">
        <v>0</v>
      </c>
      <c r="L31" s="335">
        <v>0</v>
      </c>
    </row>
    <row r="32" spans="1:12" s="47" customFormat="1" ht="20.149999999999999" customHeight="1" x14ac:dyDescent="0.6">
      <c r="A32" s="274" t="s">
        <v>93</v>
      </c>
      <c r="B32" s="285" t="s">
        <v>94</v>
      </c>
      <c r="C32" s="370" t="s">
        <v>54</v>
      </c>
      <c r="D32" s="332" t="s">
        <v>365</v>
      </c>
      <c r="E32" s="333">
        <v>0</v>
      </c>
      <c r="F32" s="332" t="s">
        <v>365</v>
      </c>
      <c r="G32" s="334">
        <v>0</v>
      </c>
      <c r="H32" s="332" t="s">
        <v>365</v>
      </c>
      <c r="I32" s="334">
        <v>0</v>
      </c>
      <c r="J32" s="332" t="s">
        <v>365</v>
      </c>
      <c r="K32" s="334">
        <v>0</v>
      </c>
      <c r="L32" s="335">
        <v>0</v>
      </c>
    </row>
    <row r="33" spans="1:12" s="47" customFormat="1" ht="20.149999999999999" customHeight="1" x14ac:dyDescent="0.6">
      <c r="A33" s="274" t="s">
        <v>93</v>
      </c>
      <c r="B33" s="285" t="s">
        <v>95</v>
      </c>
      <c r="C33" s="370" t="s">
        <v>54</v>
      </c>
      <c r="D33" s="332" t="s">
        <v>365</v>
      </c>
      <c r="E33" s="333">
        <v>0</v>
      </c>
      <c r="F33" s="332" t="s">
        <v>365</v>
      </c>
      <c r="G33" s="334">
        <v>0</v>
      </c>
      <c r="H33" s="332" t="s">
        <v>365</v>
      </c>
      <c r="I33" s="334">
        <v>0</v>
      </c>
      <c r="J33" s="332" t="s">
        <v>365</v>
      </c>
      <c r="K33" s="334">
        <v>0</v>
      </c>
      <c r="L33" s="335">
        <v>0</v>
      </c>
    </row>
    <row r="34" spans="1:12" s="47" customFormat="1" ht="20.149999999999999" customHeight="1" x14ac:dyDescent="0.6">
      <c r="A34" s="274" t="s">
        <v>93</v>
      </c>
      <c r="B34" s="285" t="s">
        <v>96</v>
      </c>
      <c r="C34" s="370" t="s">
        <v>54</v>
      </c>
      <c r="D34" s="332" t="s">
        <v>365</v>
      </c>
      <c r="E34" s="333">
        <v>0</v>
      </c>
      <c r="F34" s="332" t="s">
        <v>365</v>
      </c>
      <c r="G34" s="334">
        <v>0</v>
      </c>
      <c r="H34" s="332" t="s">
        <v>365</v>
      </c>
      <c r="I34" s="334">
        <v>0</v>
      </c>
      <c r="J34" s="332" t="s">
        <v>365</v>
      </c>
      <c r="K34" s="334">
        <v>0</v>
      </c>
      <c r="L34" s="335">
        <v>0</v>
      </c>
    </row>
    <row r="35" spans="1:12" s="47" customFormat="1" ht="20.149999999999999" customHeight="1" x14ac:dyDescent="0.6">
      <c r="A35" s="274" t="s">
        <v>97</v>
      </c>
      <c r="B35" s="285" t="s">
        <v>98</v>
      </c>
      <c r="C35" s="370" t="s">
        <v>54</v>
      </c>
      <c r="D35" s="332" t="s">
        <v>365</v>
      </c>
      <c r="E35" s="333">
        <v>0</v>
      </c>
      <c r="F35" s="332" t="s">
        <v>365</v>
      </c>
      <c r="G35" s="334">
        <v>0</v>
      </c>
      <c r="H35" s="332" t="s">
        <v>365</v>
      </c>
      <c r="I35" s="334">
        <v>0</v>
      </c>
      <c r="J35" s="332" t="s">
        <v>365</v>
      </c>
      <c r="K35" s="334">
        <v>0</v>
      </c>
      <c r="L35" s="335">
        <v>0</v>
      </c>
    </row>
    <row r="36" spans="1:12" s="47" customFormat="1" ht="20.149999999999999" customHeight="1" x14ac:dyDescent="0.6">
      <c r="A36" s="274" t="s">
        <v>97</v>
      </c>
      <c r="B36" s="285" t="s">
        <v>99</v>
      </c>
      <c r="C36" s="370" t="s">
        <v>51</v>
      </c>
      <c r="D36" s="332" t="s">
        <v>365</v>
      </c>
      <c r="E36" s="333">
        <v>0</v>
      </c>
      <c r="F36" s="332" t="s">
        <v>365</v>
      </c>
      <c r="G36" s="334">
        <v>0</v>
      </c>
      <c r="H36" s="332" t="s">
        <v>365</v>
      </c>
      <c r="I36" s="334">
        <v>0</v>
      </c>
      <c r="J36" s="332" t="s">
        <v>365</v>
      </c>
      <c r="K36" s="334">
        <v>0</v>
      </c>
      <c r="L36" s="335">
        <v>0</v>
      </c>
    </row>
    <row r="37" spans="1:12" s="47" customFormat="1" ht="20.149999999999999" customHeight="1" x14ac:dyDescent="0.6">
      <c r="A37" s="274" t="s">
        <v>100</v>
      </c>
      <c r="B37" s="285" t="s">
        <v>101</v>
      </c>
      <c r="C37" s="370" t="s">
        <v>51</v>
      </c>
      <c r="D37" s="332" t="s">
        <v>365</v>
      </c>
      <c r="E37" s="333">
        <v>0</v>
      </c>
      <c r="F37" s="332" t="s">
        <v>365</v>
      </c>
      <c r="G37" s="334">
        <v>0</v>
      </c>
      <c r="H37" s="332" t="s">
        <v>365</v>
      </c>
      <c r="I37" s="334">
        <v>0</v>
      </c>
      <c r="J37" s="332" t="s">
        <v>365</v>
      </c>
      <c r="K37" s="334">
        <v>0</v>
      </c>
      <c r="L37" s="335">
        <v>0</v>
      </c>
    </row>
    <row r="38" spans="1:12" s="47" customFormat="1" ht="20.149999999999999" customHeight="1" x14ac:dyDescent="0.6">
      <c r="A38" s="274" t="s">
        <v>21</v>
      </c>
      <c r="B38" s="285" t="s">
        <v>102</v>
      </c>
      <c r="C38" s="370" t="s">
        <v>51</v>
      </c>
      <c r="D38" s="332" t="s">
        <v>365</v>
      </c>
      <c r="E38" s="333">
        <v>0</v>
      </c>
      <c r="F38" s="332" t="s">
        <v>365</v>
      </c>
      <c r="G38" s="334">
        <v>0</v>
      </c>
      <c r="H38" s="332" t="s">
        <v>365</v>
      </c>
      <c r="I38" s="334">
        <v>0</v>
      </c>
      <c r="J38" s="332" t="s">
        <v>365</v>
      </c>
      <c r="K38" s="334">
        <v>0</v>
      </c>
      <c r="L38" s="335">
        <v>0</v>
      </c>
    </row>
    <row r="39" spans="1:12" s="47" customFormat="1" ht="20.149999999999999" customHeight="1" x14ac:dyDescent="0.6">
      <c r="A39" s="274" t="s">
        <v>103</v>
      </c>
      <c r="B39" s="285" t="s">
        <v>498</v>
      </c>
      <c r="C39" s="370" t="s">
        <v>54</v>
      </c>
      <c r="D39" s="332" t="s">
        <v>365</v>
      </c>
      <c r="E39" s="333">
        <v>0</v>
      </c>
      <c r="F39" s="332" t="s">
        <v>365</v>
      </c>
      <c r="G39" s="334">
        <v>0</v>
      </c>
      <c r="H39" s="332" t="s">
        <v>365</v>
      </c>
      <c r="I39" s="334">
        <v>0</v>
      </c>
      <c r="J39" s="332" t="s">
        <v>365</v>
      </c>
      <c r="K39" s="334">
        <v>0</v>
      </c>
      <c r="L39" s="335">
        <v>0</v>
      </c>
    </row>
    <row r="40" spans="1:12" s="47" customFormat="1" ht="20.149999999999999" customHeight="1" x14ac:dyDescent="0.6">
      <c r="A40" s="274" t="s">
        <v>103</v>
      </c>
      <c r="B40" s="285" t="s">
        <v>104</v>
      </c>
      <c r="C40" s="370" t="s">
        <v>51</v>
      </c>
      <c r="D40" s="332" t="s">
        <v>365</v>
      </c>
      <c r="E40" s="333">
        <v>0</v>
      </c>
      <c r="F40" s="332" t="s">
        <v>365</v>
      </c>
      <c r="G40" s="334">
        <v>0</v>
      </c>
      <c r="H40" s="332" t="s">
        <v>365</v>
      </c>
      <c r="I40" s="334">
        <v>0</v>
      </c>
      <c r="J40" s="332" t="s">
        <v>365</v>
      </c>
      <c r="K40" s="334">
        <v>0</v>
      </c>
      <c r="L40" s="335">
        <v>0</v>
      </c>
    </row>
    <row r="41" spans="1:12" s="47" customFormat="1" ht="20.149999999999999" customHeight="1" x14ac:dyDescent="0.6">
      <c r="A41" s="274" t="s">
        <v>103</v>
      </c>
      <c r="B41" s="285" t="s">
        <v>105</v>
      </c>
      <c r="C41" s="370" t="s">
        <v>54</v>
      </c>
      <c r="D41" s="332" t="s">
        <v>365</v>
      </c>
      <c r="E41" s="333">
        <v>0</v>
      </c>
      <c r="F41" s="332" t="s">
        <v>365</v>
      </c>
      <c r="G41" s="334">
        <v>0</v>
      </c>
      <c r="H41" s="332" t="s">
        <v>365</v>
      </c>
      <c r="I41" s="334">
        <v>0</v>
      </c>
      <c r="J41" s="332" t="s">
        <v>365</v>
      </c>
      <c r="K41" s="334">
        <v>0</v>
      </c>
      <c r="L41" s="335">
        <v>0</v>
      </c>
    </row>
    <row r="42" spans="1:12" s="47" customFormat="1" ht="20.149999999999999" customHeight="1" x14ac:dyDescent="0.6">
      <c r="A42" s="274" t="s">
        <v>106</v>
      </c>
      <c r="B42" s="285" t="s">
        <v>107</v>
      </c>
      <c r="C42" s="370" t="s">
        <v>54</v>
      </c>
      <c r="D42" s="332" t="s">
        <v>365</v>
      </c>
      <c r="E42" s="333">
        <v>0</v>
      </c>
      <c r="F42" s="332" t="s">
        <v>365</v>
      </c>
      <c r="G42" s="334">
        <v>0</v>
      </c>
      <c r="H42" s="332" t="s">
        <v>365</v>
      </c>
      <c r="I42" s="334">
        <v>0</v>
      </c>
      <c r="J42" s="332" t="s">
        <v>365</v>
      </c>
      <c r="K42" s="334">
        <v>0</v>
      </c>
      <c r="L42" s="335">
        <v>0</v>
      </c>
    </row>
    <row r="43" spans="1:12" s="47" customFormat="1" ht="20.149999999999999" customHeight="1" x14ac:dyDescent="0.6">
      <c r="A43" s="274" t="s">
        <v>106</v>
      </c>
      <c r="B43" s="285" t="s">
        <v>108</v>
      </c>
      <c r="C43" s="370" t="s">
        <v>51</v>
      </c>
      <c r="D43" s="332" t="s">
        <v>366</v>
      </c>
      <c r="E43" s="333">
        <v>1</v>
      </c>
      <c r="F43" s="332" t="s">
        <v>365</v>
      </c>
      <c r="G43" s="334">
        <v>0</v>
      </c>
      <c r="H43" s="332" t="s">
        <v>365</v>
      </c>
      <c r="I43" s="334">
        <v>0</v>
      </c>
      <c r="J43" s="332" t="s">
        <v>365</v>
      </c>
      <c r="K43" s="334">
        <v>0</v>
      </c>
      <c r="L43" s="335">
        <v>1</v>
      </c>
    </row>
    <row r="44" spans="1:12" s="47" customFormat="1" ht="20.149999999999999" customHeight="1" x14ac:dyDescent="0.6">
      <c r="A44" s="274" t="s">
        <v>109</v>
      </c>
      <c r="B44" s="285" t="s">
        <v>110</v>
      </c>
      <c r="C44" s="370" t="s">
        <v>51</v>
      </c>
      <c r="D44" s="332" t="s">
        <v>365</v>
      </c>
      <c r="E44" s="333">
        <v>0</v>
      </c>
      <c r="F44" s="332" t="s">
        <v>365</v>
      </c>
      <c r="G44" s="334">
        <v>0</v>
      </c>
      <c r="H44" s="332" t="s">
        <v>365</v>
      </c>
      <c r="I44" s="334">
        <v>0</v>
      </c>
      <c r="J44" s="332" t="s">
        <v>365</v>
      </c>
      <c r="K44" s="334">
        <v>0</v>
      </c>
      <c r="L44" s="335">
        <v>0</v>
      </c>
    </row>
    <row r="45" spans="1:12" s="47" customFormat="1" ht="20.149999999999999" customHeight="1" x14ac:dyDescent="0.6">
      <c r="A45" s="274" t="s">
        <v>111</v>
      </c>
      <c r="B45" s="285" t="s">
        <v>112</v>
      </c>
      <c r="C45" s="370" t="s">
        <v>51</v>
      </c>
      <c r="D45" s="332" t="s">
        <v>365</v>
      </c>
      <c r="E45" s="333">
        <v>0</v>
      </c>
      <c r="F45" s="332" t="s">
        <v>365</v>
      </c>
      <c r="G45" s="334">
        <v>0</v>
      </c>
      <c r="H45" s="332" t="s">
        <v>365</v>
      </c>
      <c r="I45" s="334">
        <v>0</v>
      </c>
      <c r="J45" s="332" t="s">
        <v>365</v>
      </c>
      <c r="K45" s="334">
        <v>0</v>
      </c>
      <c r="L45" s="335">
        <v>0</v>
      </c>
    </row>
    <row r="46" spans="1:12" s="47" customFormat="1" ht="20.149999999999999" customHeight="1" x14ac:dyDescent="0.6">
      <c r="A46" s="274" t="s">
        <v>113</v>
      </c>
      <c r="B46" s="285" t="s">
        <v>114</v>
      </c>
      <c r="C46" s="370" t="s">
        <v>54</v>
      </c>
      <c r="D46" s="332" t="s">
        <v>365</v>
      </c>
      <c r="E46" s="333">
        <v>0</v>
      </c>
      <c r="F46" s="332" t="s">
        <v>365</v>
      </c>
      <c r="G46" s="334">
        <v>0</v>
      </c>
      <c r="H46" s="332" t="s">
        <v>365</v>
      </c>
      <c r="I46" s="334">
        <v>0</v>
      </c>
      <c r="J46" s="332" t="s">
        <v>365</v>
      </c>
      <c r="K46" s="334">
        <v>0</v>
      </c>
      <c r="L46" s="335">
        <v>0</v>
      </c>
    </row>
    <row r="47" spans="1:12" s="47" customFormat="1" ht="20.149999999999999" customHeight="1" x14ac:dyDescent="0.6">
      <c r="A47" s="274" t="s">
        <v>113</v>
      </c>
      <c r="B47" s="285" t="s">
        <v>115</v>
      </c>
      <c r="C47" s="370" t="s">
        <v>54</v>
      </c>
      <c r="D47" s="332" t="s">
        <v>365</v>
      </c>
      <c r="E47" s="333">
        <v>0</v>
      </c>
      <c r="F47" s="332" t="s">
        <v>365</v>
      </c>
      <c r="G47" s="334">
        <v>0</v>
      </c>
      <c r="H47" s="332" t="s">
        <v>365</v>
      </c>
      <c r="I47" s="334">
        <v>0</v>
      </c>
      <c r="J47" s="332" t="s">
        <v>365</v>
      </c>
      <c r="K47" s="334">
        <v>0</v>
      </c>
      <c r="L47" s="335">
        <v>0</v>
      </c>
    </row>
    <row r="48" spans="1:12" s="47" customFormat="1" ht="20.149999999999999" customHeight="1" x14ac:dyDescent="0.6">
      <c r="A48" s="274" t="s">
        <v>113</v>
      </c>
      <c r="B48" s="285" t="s">
        <v>116</v>
      </c>
      <c r="C48" s="370" t="s">
        <v>51</v>
      </c>
      <c r="D48" s="332" t="s">
        <v>365</v>
      </c>
      <c r="E48" s="333">
        <v>0</v>
      </c>
      <c r="F48" s="332" t="s">
        <v>365</v>
      </c>
      <c r="G48" s="334">
        <v>0</v>
      </c>
      <c r="H48" s="332" t="s">
        <v>365</v>
      </c>
      <c r="I48" s="334">
        <v>0</v>
      </c>
      <c r="J48" s="332" t="s">
        <v>365</v>
      </c>
      <c r="K48" s="334">
        <v>0</v>
      </c>
      <c r="L48" s="335">
        <v>0</v>
      </c>
    </row>
    <row r="49" spans="1:12" s="47" customFormat="1" ht="20.149999999999999" customHeight="1" x14ac:dyDescent="0.6">
      <c r="A49" s="274" t="s">
        <v>113</v>
      </c>
      <c r="B49" s="285" t="s">
        <v>117</v>
      </c>
      <c r="C49" s="370" t="s">
        <v>54</v>
      </c>
      <c r="D49" s="332" t="s">
        <v>365</v>
      </c>
      <c r="E49" s="333">
        <v>0</v>
      </c>
      <c r="F49" s="332" t="s">
        <v>365</v>
      </c>
      <c r="G49" s="334">
        <v>0</v>
      </c>
      <c r="H49" s="332" t="s">
        <v>365</v>
      </c>
      <c r="I49" s="334">
        <v>0</v>
      </c>
      <c r="J49" s="332" t="s">
        <v>365</v>
      </c>
      <c r="K49" s="334">
        <v>0</v>
      </c>
      <c r="L49" s="335">
        <v>0</v>
      </c>
    </row>
    <row r="50" spans="1:12" s="47" customFormat="1" ht="20.149999999999999" customHeight="1" x14ac:dyDescent="0.6">
      <c r="A50" s="274" t="s">
        <v>113</v>
      </c>
      <c r="B50" s="285" t="s">
        <v>118</v>
      </c>
      <c r="C50" s="370" t="s">
        <v>51</v>
      </c>
      <c r="D50" s="332" t="s">
        <v>365</v>
      </c>
      <c r="E50" s="333">
        <v>0</v>
      </c>
      <c r="F50" s="332" t="s">
        <v>365</v>
      </c>
      <c r="G50" s="334">
        <v>0</v>
      </c>
      <c r="H50" s="332" t="s">
        <v>365</v>
      </c>
      <c r="I50" s="334">
        <v>0</v>
      </c>
      <c r="J50" s="332" t="s">
        <v>366</v>
      </c>
      <c r="K50" s="334">
        <v>2</v>
      </c>
      <c r="L50" s="335">
        <v>2</v>
      </c>
    </row>
    <row r="51" spans="1:12" s="47" customFormat="1" ht="20.149999999999999" customHeight="1" x14ac:dyDescent="0.6">
      <c r="A51" s="274" t="s">
        <v>119</v>
      </c>
      <c r="B51" s="285" t="s">
        <v>120</v>
      </c>
      <c r="C51" s="370" t="s">
        <v>51</v>
      </c>
      <c r="D51" s="332" t="s">
        <v>365</v>
      </c>
      <c r="E51" s="333">
        <v>0</v>
      </c>
      <c r="F51" s="332" t="s">
        <v>365</v>
      </c>
      <c r="G51" s="334">
        <v>0</v>
      </c>
      <c r="H51" s="332" t="s">
        <v>365</v>
      </c>
      <c r="I51" s="334">
        <v>0</v>
      </c>
      <c r="J51" s="332" t="s">
        <v>365</v>
      </c>
      <c r="K51" s="334">
        <v>0</v>
      </c>
      <c r="L51" s="335">
        <v>0</v>
      </c>
    </row>
    <row r="52" spans="1:12" s="47" customFormat="1" ht="20.149999999999999" customHeight="1" x14ac:dyDescent="0.6">
      <c r="A52" s="274" t="s">
        <v>119</v>
      </c>
      <c r="B52" s="285" t="s">
        <v>121</v>
      </c>
      <c r="C52" s="370" t="s">
        <v>51</v>
      </c>
      <c r="D52" s="332" t="s">
        <v>365</v>
      </c>
      <c r="E52" s="333">
        <v>0</v>
      </c>
      <c r="F52" s="332" t="s">
        <v>365</v>
      </c>
      <c r="G52" s="334">
        <v>0</v>
      </c>
      <c r="H52" s="332" t="s">
        <v>365</v>
      </c>
      <c r="I52" s="334">
        <v>0</v>
      </c>
      <c r="J52" s="332" t="s">
        <v>365</v>
      </c>
      <c r="K52" s="334">
        <v>0</v>
      </c>
      <c r="L52" s="335">
        <v>0</v>
      </c>
    </row>
    <row r="53" spans="1:12" s="47" customFormat="1" ht="20.149999999999999" customHeight="1" x14ac:dyDescent="0.6">
      <c r="A53" s="274" t="s">
        <v>122</v>
      </c>
      <c r="B53" s="285" t="s">
        <v>123</v>
      </c>
      <c r="C53" s="370" t="s">
        <v>51</v>
      </c>
      <c r="D53" s="332" t="s">
        <v>365</v>
      </c>
      <c r="E53" s="333">
        <v>0</v>
      </c>
      <c r="F53" s="332" t="s">
        <v>365</v>
      </c>
      <c r="G53" s="334">
        <v>0</v>
      </c>
      <c r="H53" s="332" t="s">
        <v>365</v>
      </c>
      <c r="I53" s="334">
        <v>0</v>
      </c>
      <c r="J53" s="332" t="s">
        <v>365</v>
      </c>
      <c r="K53" s="334">
        <v>0</v>
      </c>
      <c r="L53" s="335">
        <v>0</v>
      </c>
    </row>
    <row r="54" spans="1:12" s="47" customFormat="1" ht="20.149999999999999" customHeight="1" x14ac:dyDescent="0.6">
      <c r="A54" s="274" t="s">
        <v>122</v>
      </c>
      <c r="B54" s="285" t="s">
        <v>124</v>
      </c>
      <c r="C54" s="370" t="s">
        <v>54</v>
      </c>
      <c r="D54" s="332" t="s">
        <v>365</v>
      </c>
      <c r="E54" s="333">
        <v>0</v>
      </c>
      <c r="F54" s="332" t="s">
        <v>365</v>
      </c>
      <c r="G54" s="334">
        <v>0</v>
      </c>
      <c r="H54" s="332" t="s">
        <v>365</v>
      </c>
      <c r="I54" s="334">
        <v>0</v>
      </c>
      <c r="J54" s="332" t="s">
        <v>365</v>
      </c>
      <c r="K54" s="334">
        <v>0</v>
      </c>
      <c r="L54" s="335">
        <v>0</v>
      </c>
    </row>
    <row r="55" spans="1:12" s="47" customFormat="1" ht="20.149999999999999" customHeight="1" x14ac:dyDescent="0.6">
      <c r="A55" s="274" t="s">
        <v>125</v>
      </c>
      <c r="B55" s="285" t="s">
        <v>126</v>
      </c>
      <c r="C55" s="370" t="s">
        <v>51</v>
      </c>
      <c r="D55" s="332" t="s">
        <v>365</v>
      </c>
      <c r="E55" s="333">
        <v>0</v>
      </c>
      <c r="F55" s="332" t="s">
        <v>365</v>
      </c>
      <c r="G55" s="334">
        <v>0</v>
      </c>
      <c r="H55" s="332" t="s">
        <v>365</v>
      </c>
      <c r="I55" s="334">
        <v>0</v>
      </c>
      <c r="J55" s="332" t="s">
        <v>365</v>
      </c>
      <c r="K55" s="334">
        <v>0</v>
      </c>
      <c r="L55" s="335">
        <v>0</v>
      </c>
    </row>
    <row r="56" spans="1:12" s="47" customFormat="1" ht="20.149999999999999" customHeight="1" x14ac:dyDescent="0.6">
      <c r="A56" s="274" t="s">
        <v>127</v>
      </c>
      <c r="B56" s="285" t="s">
        <v>128</v>
      </c>
      <c r="C56" s="370" t="s">
        <v>51</v>
      </c>
      <c r="D56" s="332" t="s">
        <v>365</v>
      </c>
      <c r="E56" s="333">
        <v>0</v>
      </c>
      <c r="F56" s="332" t="s">
        <v>365</v>
      </c>
      <c r="G56" s="334">
        <v>0</v>
      </c>
      <c r="H56" s="332" t="s">
        <v>365</v>
      </c>
      <c r="I56" s="334">
        <v>0</v>
      </c>
      <c r="J56" s="332" t="s">
        <v>365</v>
      </c>
      <c r="K56" s="334">
        <v>0</v>
      </c>
      <c r="L56" s="335">
        <v>0</v>
      </c>
    </row>
    <row r="57" spans="1:12" s="47" customFormat="1" ht="20.149999999999999" customHeight="1" x14ac:dyDescent="0.6">
      <c r="A57" s="274" t="s">
        <v>129</v>
      </c>
      <c r="B57" s="285" t="s">
        <v>130</v>
      </c>
      <c r="C57" s="370" t="s">
        <v>131</v>
      </c>
      <c r="D57" s="332" t="s">
        <v>366</v>
      </c>
      <c r="E57" s="333">
        <v>0</v>
      </c>
      <c r="F57" s="332" t="s">
        <v>366</v>
      </c>
      <c r="G57" s="334">
        <v>0</v>
      </c>
      <c r="H57" s="332" t="s">
        <v>365</v>
      </c>
      <c r="I57" s="334">
        <v>0</v>
      </c>
      <c r="J57" s="332" t="s">
        <v>365</v>
      </c>
      <c r="K57" s="334">
        <v>0</v>
      </c>
      <c r="L57" s="335">
        <v>0</v>
      </c>
    </row>
    <row r="58" spans="1:12" s="47" customFormat="1" ht="20.149999999999999" customHeight="1" x14ac:dyDescent="0.6">
      <c r="A58" s="274" t="s">
        <v>129</v>
      </c>
      <c r="B58" s="285" t="s">
        <v>132</v>
      </c>
      <c r="C58" s="370" t="s">
        <v>54</v>
      </c>
      <c r="D58" s="332" t="s">
        <v>365</v>
      </c>
      <c r="E58" s="333">
        <v>0</v>
      </c>
      <c r="F58" s="332" t="s">
        <v>365</v>
      </c>
      <c r="G58" s="334">
        <v>0</v>
      </c>
      <c r="H58" s="332" t="s">
        <v>365</v>
      </c>
      <c r="I58" s="334">
        <v>0</v>
      </c>
      <c r="J58" s="332" t="s">
        <v>365</v>
      </c>
      <c r="K58" s="334">
        <v>0</v>
      </c>
      <c r="L58" s="335">
        <v>0</v>
      </c>
    </row>
    <row r="59" spans="1:12" s="47" customFormat="1" ht="20.149999999999999" customHeight="1" x14ac:dyDescent="0.6">
      <c r="A59" s="274" t="s">
        <v>129</v>
      </c>
      <c r="B59" s="285" t="s">
        <v>133</v>
      </c>
      <c r="C59" s="370" t="s">
        <v>131</v>
      </c>
      <c r="D59" s="332" t="s">
        <v>365</v>
      </c>
      <c r="E59" s="333">
        <v>0</v>
      </c>
      <c r="F59" s="332" t="s">
        <v>365</v>
      </c>
      <c r="G59" s="334">
        <v>0</v>
      </c>
      <c r="H59" s="332" t="s">
        <v>365</v>
      </c>
      <c r="I59" s="334">
        <v>0</v>
      </c>
      <c r="J59" s="332" t="s">
        <v>365</v>
      </c>
      <c r="K59" s="334">
        <v>0</v>
      </c>
      <c r="L59" s="335">
        <v>0</v>
      </c>
    </row>
    <row r="60" spans="1:12" s="47" customFormat="1" ht="20.149999999999999" customHeight="1" x14ac:dyDescent="0.6">
      <c r="A60" s="274" t="s">
        <v>134</v>
      </c>
      <c r="B60" s="285" t="s">
        <v>135</v>
      </c>
      <c r="C60" s="370" t="s">
        <v>51</v>
      </c>
      <c r="D60" s="332" t="s">
        <v>365</v>
      </c>
      <c r="E60" s="333">
        <v>0</v>
      </c>
      <c r="F60" s="332" t="s">
        <v>365</v>
      </c>
      <c r="G60" s="334">
        <v>0</v>
      </c>
      <c r="H60" s="332" t="s">
        <v>365</v>
      </c>
      <c r="I60" s="334">
        <v>0</v>
      </c>
      <c r="J60" s="332" t="s">
        <v>365</v>
      </c>
      <c r="K60" s="334">
        <v>0</v>
      </c>
      <c r="L60" s="335">
        <v>0</v>
      </c>
    </row>
    <row r="61" spans="1:12" s="47" customFormat="1" ht="20.149999999999999" customHeight="1" x14ac:dyDescent="0.6">
      <c r="A61" s="274" t="s">
        <v>136</v>
      </c>
      <c r="B61" s="285" t="s">
        <v>249</v>
      </c>
      <c r="C61" s="370" t="s">
        <v>54</v>
      </c>
      <c r="D61" s="332" t="s">
        <v>365</v>
      </c>
      <c r="E61" s="333">
        <v>0</v>
      </c>
      <c r="F61" s="332" t="s">
        <v>365</v>
      </c>
      <c r="G61" s="334">
        <v>0</v>
      </c>
      <c r="H61" s="332" t="s">
        <v>365</v>
      </c>
      <c r="I61" s="334">
        <v>0</v>
      </c>
      <c r="J61" s="332" t="s">
        <v>365</v>
      </c>
      <c r="K61" s="334">
        <v>0</v>
      </c>
      <c r="L61" s="335">
        <v>0</v>
      </c>
    </row>
    <row r="62" spans="1:12" s="47" customFormat="1" ht="20.149999999999999" customHeight="1" x14ac:dyDescent="0.6">
      <c r="A62" s="274" t="s">
        <v>136</v>
      </c>
      <c r="B62" s="285" t="s">
        <v>138</v>
      </c>
      <c r="C62" s="370" t="s">
        <v>54</v>
      </c>
      <c r="D62" s="332" t="s">
        <v>365</v>
      </c>
      <c r="E62" s="333">
        <v>0</v>
      </c>
      <c r="F62" s="332" t="s">
        <v>365</v>
      </c>
      <c r="G62" s="334">
        <v>0</v>
      </c>
      <c r="H62" s="332" t="s">
        <v>365</v>
      </c>
      <c r="I62" s="334">
        <v>0</v>
      </c>
      <c r="J62" s="332" t="s">
        <v>365</v>
      </c>
      <c r="K62" s="334">
        <v>0</v>
      </c>
      <c r="L62" s="335">
        <v>0</v>
      </c>
    </row>
    <row r="63" spans="1:12" s="47" customFormat="1" ht="20.149999999999999" customHeight="1" x14ac:dyDescent="0.6">
      <c r="A63" s="274" t="s">
        <v>136</v>
      </c>
      <c r="B63" s="285" t="s">
        <v>139</v>
      </c>
      <c r="C63" s="370" t="s">
        <v>51</v>
      </c>
      <c r="D63" s="332" t="s">
        <v>365</v>
      </c>
      <c r="E63" s="333">
        <v>0</v>
      </c>
      <c r="F63" s="332" t="s">
        <v>365</v>
      </c>
      <c r="G63" s="334">
        <v>0</v>
      </c>
      <c r="H63" s="332" t="s">
        <v>365</v>
      </c>
      <c r="I63" s="334">
        <v>0</v>
      </c>
      <c r="J63" s="332" t="s">
        <v>365</v>
      </c>
      <c r="K63" s="334">
        <v>0</v>
      </c>
      <c r="L63" s="335">
        <v>0</v>
      </c>
    </row>
    <row r="64" spans="1:12" s="47" customFormat="1" ht="20.149999999999999" customHeight="1" x14ac:dyDescent="0.6">
      <c r="A64" s="274" t="s">
        <v>140</v>
      </c>
      <c r="B64" s="285" t="s">
        <v>141</v>
      </c>
      <c r="C64" s="370" t="s">
        <v>51</v>
      </c>
      <c r="D64" s="332" t="s">
        <v>366</v>
      </c>
      <c r="E64" s="333">
        <v>0</v>
      </c>
      <c r="F64" s="332" t="s">
        <v>365</v>
      </c>
      <c r="G64" s="334">
        <v>0</v>
      </c>
      <c r="H64" s="332" t="s">
        <v>365</v>
      </c>
      <c r="I64" s="334">
        <v>0</v>
      </c>
      <c r="J64" s="332" t="s">
        <v>365</v>
      </c>
      <c r="K64" s="334">
        <v>0</v>
      </c>
      <c r="L64" s="335">
        <v>0</v>
      </c>
    </row>
    <row r="65" spans="1:12" s="47" customFormat="1" ht="20.149999999999999" customHeight="1" x14ac:dyDescent="0.6">
      <c r="A65" s="274" t="s">
        <v>140</v>
      </c>
      <c r="B65" s="285" t="s">
        <v>214</v>
      </c>
      <c r="C65" s="370" t="s">
        <v>51</v>
      </c>
      <c r="D65" s="332" t="s">
        <v>365</v>
      </c>
      <c r="E65" s="333">
        <v>0</v>
      </c>
      <c r="F65" s="332" t="s">
        <v>365</v>
      </c>
      <c r="G65" s="334">
        <v>0</v>
      </c>
      <c r="H65" s="332" t="s">
        <v>365</v>
      </c>
      <c r="I65" s="334">
        <v>0</v>
      </c>
      <c r="J65" s="332" t="s">
        <v>365</v>
      </c>
      <c r="K65" s="334">
        <v>0</v>
      </c>
      <c r="L65" s="335">
        <v>0</v>
      </c>
    </row>
    <row r="66" spans="1:12" s="47" customFormat="1" ht="20.149999999999999" customHeight="1" x14ac:dyDescent="0.6">
      <c r="A66" s="274" t="s">
        <v>140</v>
      </c>
      <c r="B66" s="285" t="s">
        <v>142</v>
      </c>
      <c r="C66" s="370" t="s">
        <v>51</v>
      </c>
      <c r="D66" s="332" t="s">
        <v>365</v>
      </c>
      <c r="E66" s="333">
        <v>0</v>
      </c>
      <c r="F66" s="332" t="s">
        <v>365</v>
      </c>
      <c r="G66" s="334">
        <v>0</v>
      </c>
      <c r="H66" s="332" t="s">
        <v>365</v>
      </c>
      <c r="I66" s="334">
        <v>0</v>
      </c>
      <c r="J66" s="332" t="s">
        <v>365</v>
      </c>
      <c r="K66" s="334">
        <v>0</v>
      </c>
      <c r="L66" s="335">
        <v>0</v>
      </c>
    </row>
    <row r="67" spans="1:12" s="47" customFormat="1" ht="20.149999999999999" customHeight="1" x14ac:dyDescent="0.6">
      <c r="A67" s="274" t="s">
        <v>140</v>
      </c>
      <c r="B67" s="285" t="s">
        <v>143</v>
      </c>
      <c r="C67" s="370" t="s">
        <v>51</v>
      </c>
      <c r="D67" s="332" t="s">
        <v>365</v>
      </c>
      <c r="E67" s="333">
        <v>0</v>
      </c>
      <c r="F67" s="332" t="s">
        <v>365</v>
      </c>
      <c r="G67" s="334">
        <v>0</v>
      </c>
      <c r="H67" s="332" t="s">
        <v>365</v>
      </c>
      <c r="I67" s="334">
        <v>0</v>
      </c>
      <c r="J67" s="332" t="s">
        <v>365</v>
      </c>
      <c r="K67" s="334">
        <v>0</v>
      </c>
      <c r="L67" s="335">
        <v>0</v>
      </c>
    </row>
    <row r="68" spans="1:12" s="47" customFormat="1" ht="20.149999999999999" customHeight="1" x14ac:dyDescent="0.6">
      <c r="A68" s="274" t="s">
        <v>144</v>
      </c>
      <c r="B68" s="285" t="s">
        <v>145</v>
      </c>
      <c r="C68" s="370" t="s">
        <v>54</v>
      </c>
      <c r="D68" s="332" t="s">
        <v>365</v>
      </c>
      <c r="E68" s="333">
        <v>0</v>
      </c>
      <c r="F68" s="332" t="s">
        <v>365</v>
      </c>
      <c r="G68" s="334">
        <v>0</v>
      </c>
      <c r="H68" s="332" t="s">
        <v>365</v>
      </c>
      <c r="I68" s="334">
        <v>0</v>
      </c>
      <c r="J68" s="332" t="s">
        <v>365</v>
      </c>
      <c r="K68" s="334">
        <v>0</v>
      </c>
      <c r="L68" s="335">
        <v>0</v>
      </c>
    </row>
    <row r="69" spans="1:12" s="47" customFormat="1" ht="20.149999999999999" customHeight="1" x14ac:dyDescent="0.6">
      <c r="A69" s="274" t="s">
        <v>144</v>
      </c>
      <c r="B69" s="285" t="s">
        <v>146</v>
      </c>
      <c r="C69" s="370" t="s">
        <v>51</v>
      </c>
      <c r="D69" s="332" t="s">
        <v>365</v>
      </c>
      <c r="E69" s="333">
        <v>0</v>
      </c>
      <c r="F69" s="332" t="s">
        <v>365</v>
      </c>
      <c r="G69" s="334">
        <v>0</v>
      </c>
      <c r="H69" s="332" t="s">
        <v>365</v>
      </c>
      <c r="I69" s="334">
        <v>0</v>
      </c>
      <c r="J69" s="332" t="s">
        <v>365</v>
      </c>
      <c r="K69" s="334">
        <v>0</v>
      </c>
      <c r="L69" s="335">
        <v>0</v>
      </c>
    </row>
    <row r="70" spans="1:12" s="47" customFormat="1" ht="20.149999999999999" customHeight="1" x14ac:dyDescent="0.6">
      <c r="A70" s="274" t="s">
        <v>147</v>
      </c>
      <c r="B70" s="285" t="s">
        <v>148</v>
      </c>
      <c r="C70" s="370" t="s">
        <v>51</v>
      </c>
      <c r="D70" s="332" t="s">
        <v>365</v>
      </c>
      <c r="E70" s="333">
        <v>0</v>
      </c>
      <c r="F70" s="332" t="s">
        <v>365</v>
      </c>
      <c r="G70" s="334">
        <v>0</v>
      </c>
      <c r="H70" s="332" t="s">
        <v>365</v>
      </c>
      <c r="I70" s="334">
        <v>0</v>
      </c>
      <c r="J70" s="332" t="s">
        <v>365</v>
      </c>
      <c r="K70" s="334">
        <v>0</v>
      </c>
      <c r="L70" s="335">
        <v>0</v>
      </c>
    </row>
    <row r="71" spans="1:12" s="47" customFormat="1" ht="20.149999999999999" customHeight="1" x14ac:dyDescent="0.6">
      <c r="A71" s="274" t="s">
        <v>149</v>
      </c>
      <c r="B71" s="567" t="s">
        <v>150</v>
      </c>
      <c r="C71" s="370" t="s">
        <v>51</v>
      </c>
      <c r="D71" s="332" t="s">
        <v>365</v>
      </c>
      <c r="E71" s="333">
        <v>0</v>
      </c>
      <c r="F71" s="332" t="s">
        <v>365</v>
      </c>
      <c r="G71" s="334">
        <v>0</v>
      </c>
      <c r="H71" s="332" t="s">
        <v>365</v>
      </c>
      <c r="I71" s="334">
        <v>0</v>
      </c>
      <c r="J71" s="332" t="s">
        <v>365</v>
      </c>
      <c r="K71" s="334">
        <v>0</v>
      </c>
      <c r="L71" s="335">
        <v>0</v>
      </c>
    </row>
    <row r="72" spans="1:12" s="47" customFormat="1" ht="20.149999999999999" customHeight="1" x14ac:dyDescent="0.6">
      <c r="A72" s="274" t="s">
        <v>151</v>
      </c>
      <c r="B72" s="285" t="s">
        <v>152</v>
      </c>
      <c r="C72" s="370" t="s">
        <v>51</v>
      </c>
      <c r="D72" s="332" t="s">
        <v>365</v>
      </c>
      <c r="E72" s="333">
        <v>0</v>
      </c>
      <c r="F72" s="332" t="s">
        <v>365</v>
      </c>
      <c r="G72" s="334">
        <v>0</v>
      </c>
      <c r="H72" s="332" t="s">
        <v>365</v>
      </c>
      <c r="I72" s="334">
        <v>0</v>
      </c>
      <c r="J72" s="332" t="s">
        <v>365</v>
      </c>
      <c r="K72" s="334">
        <v>0</v>
      </c>
      <c r="L72" s="335">
        <v>0</v>
      </c>
    </row>
    <row r="73" spans="1:12" s="47" customFormat="1" ht="20.149999999999999" customHeight="1" x14ac:dyDescent="0.6">
      <c r="A73" s="274" t="s">
        <v>153</v>
      </c>
      <c r="B73" s="285" t="s">
        <v>154</v>
      </c>
      <c r="C73" s="370" t="s">
        <v>54</v>
      </c>
      <c r="D73" s="332" t="s">
        <v>365</v>
      </c>
      <c r="E73" s="333">
        <v>0</v>
      </c>
      <c r="F73" s="332" t="s">
        <v>365</v>
      </c>
      <c r="G73" s="334">
        <v>0</v>
      </c>
      <c r="H73" s="332" t="s">
        <v>365</v>
      </c>
      <c r="I73" s="334">
        <v>0</v>
      </c>
      <c r="J73" s="332" t="s">
        <v>365</v>
      </c>
      <c r="K73" s="334">
        <v>0</v>
      </c>
      <c r="L73" s="335">
        <v>0</v>
      </c>
    </row>
    <row r="74" spans="1:12" s="47" customFormat="1" ht="20.149999999999999" customHeight="1" x14ac:dyDescent="0.6">
      <c r="A74" s="274" t="s">
        <v>155</v>
      </c>
      <c r="B74" s="285" t="s">
        <v>156</v>
      </c>
      <c r="C74" s="370" t="s">
        <v>51</v>
      </c>
      <c r="D74" s="332" t="s">
        <v>365</v>
      </c>
      <c r="E74" s="333">
        <v>0</v>
      </c>
      <c r="F74" s="332" t="s">
        <v>365</v>
      </c>
      <c r="G74" s="334">
        <v>0</v>
      </c>
      <c r="H74" s="332" t="s">
        <v>365</v>
      </c>
      <c r="I74" s="334">
        <v>0</v>
      </c>
      <c r="J74" s="332" t="s">
        <v>365</v>
      </c>
      <c r="K74" s="334">
        <v>0</v>
      </c>
      <c r="L74" s="335">
        <v>0</v>
      </c>
    </row>
    <row r="75" spans="1:12" ht="24.9" customHeight="1" thickBot="1" x14ac:dyDescent="0.8">
      <c r="A75" s="89"/>
      <c r="B75" s="90" t="s">
        <v>378</v>
      </c>
      <c r="C75" s="386"/>
      <c r="D75" s="117">
        <f>COUNTIF(D5:D74,"Yes")</f>
        <v>5</v>
      </c>
      <c r="E75" s="284">
        <f>SUM(E5:E74)</f>
        <v>2</v>
      </c>
      <c r="F75" s="118">
        <f>COUNTIF(F5:F74,"Yes")</f>
        <v>1</v>
      </c>
      <c r="G75" s="284">
        <f>SUM(G5:G74)</f>
        <v>0</v>
      </c>
      <c r="H75" s="118">
        <f>COUNTIF(H5:H74,"Yes")</f>
        <v>0</v>
      </c>
      <c r="I75" s="284">
        <f>SUM(I5:I74)</f>
        <v>0</v>
      </c>
      <c r="J75" s="117">
        <f>COUNTIF(J5:J74,"Yes")</f>
        <v>1</v>
      </c>
      <c r="K75" s="284">
        <f>SUM(K5:K74)</f>
        <v>2</v>
      </c>
      <c r="L75" s="284">
        <f>SUM(L5:L74)</f>
        <v>4</v>
      </c>
    </row>
    <row r="76" spans="1:12" ht="20.149999999999999" customHeight="1" thickTop="1" x14ac:dyDescent="0.65">
      <c r="A76" s="171"/>
      <c r="B76" s="168" t="s">
        <v>288</v>
      </c>
      <c r="C76" s="168"/>
      <c r="D76" s="169"/>
      <c r="E76" s="170"/>
      <c r="F76" s="170"/>
      <c r="G76" s="169"/>
      <c r="H76" s="170"/>
      <c r="I76" s="170"/>
      <c r="J76" s="169"/>
      <c r="K76" s="170"/>
      <c r="L76" s="170"/>
    </row>
    <row r="77" spans="1:12" ht="20.149999999999999" customHeight="1" thickBot="1" x14ac:dyDescent="0.8">
      <c r="A77" s="8" t="s">
        <v>289</v>
      </c>
      <c r="B77" s="9" t="s">
        <v>290</v>
      </c>
      <c r="C77" s="395" t="s">
        <v>51</v>
      </c>
      <c r="D77" s="120" t="s">
        <v>365</v>
      </c>
      <c r="E77" s="121">
        <v>0</v>
      </c>
      <c r="F77" s="120" t="s">
        <v>365</v>
      </c>
      <c r="G77" s="122">
        <v>0</v>
      </c>
      <c r="H77" s="120" t="s">
        <v>365</v>
      </c>
      <c r="I77" s="122">
        <v>0</v>
      </c>
      <c r="J77" s="120" t="s">
        <v>365</v>
      </c>
      <c r="K77" s="122">
        <v>0</v>
      </c>
      <c r="L77" s="123">
        <v>0</v>
      </c>
    </row>
    <row r="78" spans="1:12" ht="20.149999999999999" customHeight="1" thickTop="1" x14ac:dyDescent="0.65">
      <c r="A78" s="171"/>
      <c r="B78" s="168" t="s">
        <v>291</v>
      </c>
      <c r="C78" s="168"/>
      <c r="D78" s="169"/>
      <c r="E78" s="170"/>
      <c r="F78" s="170"/>
      <c r="G78" s="169"/>
      <c r="H78" s="170"/>
      <c r="I78" s="170"/>
      <c r="J78" s="169"/>
      <c r="K78" s="170"/>
      <c r="L78" s="170"/>
    </row>
    <row r="79" spans="1:12" s="47" customFormat="1" ht="20.149999999999999" customHeight="1" x14ac:dyDescent="0.6">
      <c r="A79" s="10" t="s">
        <v>175</v>
      </c>
      <c r="B79" s="11" t="s">
        <v>176</v>
      </c>
      <c r="C79" s="373" t="s">
        <v>51</v>
      </c>
      <c r="D79" s="124" t="s">
        <v>365</v>
      </c>
      <c r="E79" s="125">
        <v>0</v>
      </c>
      <c r="F79" s="124" t="s">
        <v>365</v>
      </c>
      <c r="G79" s="126">
        <v>0</v>
      </c>
      <c r="H79" s="124" t="s">
        <v>365</v>
      </c>
      <c r="I79" s="126">
        <v>0</v>
      </c>
      <c r="J79" s="124" t="s">
        <v>366</v>
      </c>
      <c r="K79" s="126">
        <v>12</v>
      </c>
      <c r="L79" s="127">
        <v>12</v>
      </c>
    </row>
    <row r="80" spans="1:12" s="47" customFormat="1" ht="20.149999999999999" customHeight="1" x14ac:dyDescent="0.6">
      <c r="A80" s="8" t="s">
        <v>177</v>
      </c>
      <c r="B80" s="9" t="s">
        <v>178</v>
      </c>
      <c r="C80" s="361" t="s">
        <v>51</v>
      </c>
      <c r="D80" s="120" t="s">
        <v>365</v>
      </c>
      <c r="E80" s="121">
        <v>0</v>
      </c>
      <c r="F80" s="120" t="s">
        <v>365</v>
      </c>
      <c r="G80" s="122">
        <v>0</v>
      </c>
      <c r="H80" s="120" t="s">
        <v>365</v>
      </c>
      <c r="I80" s="122">
        <v>0</v>
      </c>
      <c r="J80" s="120" t="s">
        <v>365</v>
      </c>
      <c r="K80" s="122">
        <v>0</v>
      </c>
      <c r="L80" s="123">
        <v>0</v>
      </c>
    </row>
    <row r="81" spans="1:12" s="47" customFormat="1" ht="20.149999999999999" customHeight="1" x14ac:dyDescent="0.6">
      <c r="A81" s="10" t="s">
        <v>179</v>
      </c>
      <c r="B81" s="11" t="s">
        <v>180</v>
      </c>
      <c r="C81" s="373" t="s">
        <v>51</v>
      </c>
      <c r="D81" s="124" t="s">
        <v>365</v>
      </c>
      <c r="E81" s="125">
        <v>0</v>
      </c>
      <c r="F81" s="124" t="s">
        <v>365</v>
      </c>
      <c r="G81" s="126">
        <v>0</v>
      </c>
      <c r="H81" s="124" t="s">
        <v>365</v>
      </c>
      <c r="I81" s="126">
        <v>0</v>
      </c>
      <c r="J81" s="124" t="s">
        <v>365</v>
      </c>
      <c r="K81" s="126">
        <v>0</v>
      </c>
      <c r="L81" s="127">
        <v>0</v>
      </c>
    </row>
    <row r="82" spans="1:12" s="47" customFormat="1" ht="20.149999999999999" customHeight="1" x14ac:dyDescent="0.6">
      <c r="A82" s="8" t="s">
        <v>181</v>
      </c>
      <c r="B82" s="9" t="s">
        <v>182</v>
      </c>
      <c r="C82" s="361" t="s">
        <v>51</v>
      </c>
      <c r="D82" s="120" t="s">
        <v>365</v>
      </c>
      <c r="E82" s="121">
        <v>0</v>
      </c>
      <c r="F82" s="120" t="s">
        <v>365</v>
      </c>
      <c r="G82" s="122">
        <v>0</v>
      </c>
      <c r="H82" s="120" t="s">
        <v>365</v>
      </c>
      <c r="I82" s="122">
        <v>0</v>
      </c>
      <c r="J82" s="120" t="s">
        <v>365</v>
      </c>
      <c r="K82" s="122">
        <v>0</v>
      </c>
      <c r="L82" s="123">
        <v>0</v>
      </c>
    </row>
    <row r="83" spans="1:12" s="47" customFormat="1" ht="20.149999999999999" customHeight="1" x14ac:dyDescent="0.6">
      <c r="A83" s="10" t="s">
        <v>183</v>
      </c>
      <c r="B83" s="11" t="s">
        <v>184</v>
      </c>
      <c r="C83" s="373" t="s">
        <v>51</v>
      </c>
      <c r="D83" s="124" t="s">
        <v>365</v>
      </c>
      <c r="E83" s="125">
        <v>0</v>
      </c>
      <c r="F83" s="124" t="s">
        <v>365</v>
      </c>
      <c r="G83" s="126">
        <v>0</v>
      </c>
      <c r="H83" s="124" t="s">
        <v>365</v>
      </c>
      <c r="I83" s="126">
        <v>0</v>
      </c>
      <c r="J83" s="124" t="s">
        <v>365</v>
      </c>
      <c r="K83" s="126">
        <v>0</v>
      </c>
      <c r="L83" s="127">
        <v>0</v>
      </c>
    </row>
    <row r="84" spans="1:12" s="47" customFormat="1" ht="20.149999999999999" customHeight="1" x14ac:dyDescent="0.6">
      <c r="A84" s="8" t="s">
        <v>183</v>
      </c>
      <c r="B84" s="9" t="s">
        <v>185</v>
      </c>
      <c r="C84" s="361" t="s">
        <v>51</v>
      </c>
      <c r="D84" s="120" t="s">
        <v>365</v>
      </c>
      <c r="E84" s="121">
        <v>0</v>
      </c>
      <c r="F84" s="120" t="s">
        <v>365</v>
      </c>
      <c r="G84" s="122">
        <v>0</v>
      </c>
      <c r="H84" s="120" t="s">
        <v>365</v>
      </c>
      <c r="I84" s="122">
        <v>0</v>
      </c>
      <c r="J84" s="120" t="s">
        <v>365</v>
      </c>
      <c r="K84" s="122">
        <v>0</v>
      </c>
      <c r="L84" s="123">
        <v>0</v>
      </c>
    </row>
    <row r="85" spans="1:12" s="47" customFormat="1" ht="20.149999999999999" customHeight="1" x14ac:dyDescent="0.6">
      <c r="A85" s="10" t="s">
        <v>187</v>
      </c>
      <c r="B85" s="11" t="s">
        <v>188</v>
      </c>
      <c r="C85" s="373" t="s">
        <v>51</v>
      </c>
      <c r="D85" s="124" t="s">
        <v>365</v>
      </c>
      <c r="E85" s="125">
        <v>0</v>
      </c>
      <c r="F85" s="124" t="s">
        <v>365</v>
      </c>
      <c r="G85" s="126">
        <v>0</v>
      </c>
      <c r="H85" s="124" t="s">
        <v>365</v>
      </c>
      <c r="I85" s="126">
        <v>0</v>
      </c>
      <c r="J85" s="124" t="s">
        <v>365</v>
      </c>
      <c r="K85" s="126">
        <v>0</v>
      </c>
      <c r="L85" s="127">
        <v>0</v>
      </c>
    </row>
    <row r="86" spans="1:12" s="47" customFormat="1" ht="20.149999999999999" customHeight="1" x14ac:dyDescent="0.6">
      <c r="A86" s="8" t="s">
        <v>187</v>
      </c>
      <c r="B86" s="9" t="s">
        <v>372</v>
      </c>
      <c r="C86" s="361" t="s">
        <v>51</v>
      </c>
      <c r="D86" s="120" t="s">
        <v>365</v>
      </c>
      <c r="E86" s="121">
        <v>0</v>
      </c>
      <c r="F86" s="120" t="s">
        <v>365</v>
      </c>
      <c r="G86" s="122">
        <v>0</v>
      </c>
      <c r="H86" s="120" t="s">
        <v>365</v>
      </c>
      <c r="I86" s="122">
        <v>0</v>
      </c>
      <c r="J86" s="120" t="s">
        <v>366</v>
      </c>
      <c r="K86" s="122" t="s">
        <v>186</v>
      </c>
      <c r="L86" s="123" t="s">
        <v>186</v>
      </c>
    </row>
    <row r="87" spans="1:12" s="47" customFormat="1" ht="20.149999999999999" customHeight="1" x14ac:dyDescent="0.6">
      <c r="A87" s="10" t="s">
        <v>187</v>
      </c>
      <c r="B87" s="11" t="s">
        <v>373</v>
      </c>
      <c r="C87" s="373" t="s">
        <v>186</v>
      </c>
      <c r="D87" s="124" t="s">
        <v>186</v>
      </c>
      <c r="E87" s="125" t="s">
        <v>186</v>
      </c>
      <c r="F87" s="124" t="s">
        <v>186</v>
      </c>
      <c r="G87" s="126" t="s">
        <v>186</v>
      </c>
      <c r="H87" s="124" t="s">
        <v>186</v>
      </c>
      <c r="I87" s="126" t="s">
        <v>186</v>
      </c>
      <c r="J87" s="124" t="s">
        <v>186</v>
      </c>
      <c r="K87" s="126" t="s">
        <v>186</v>
      </c>
      <c r="L87" s="127" t="s">
        <v>186</v>
      </c>
    </row>
    <row r="88" spans="1:12" s="47" customFormat="1" ht="20.149999999999999" customHeight="1" x14ac:dyDescent="0.6">
      <c r="A88" s="8" t="s">
        <v>189</v>
      </c>
      <c r="B88" s="9" t="s">
        <v>190</v>
      </c>
      <c r="C88" s="361" t="s">
        <v>51</v>
      </c>
      <c r="D88" s="120" t="s">
        <v>365</v>
      </c>
      <c r="E88" s="121">
        <v>0</v>
      </c>
      <c r="F88" s="120" t="s">
        <v>365</v>
      </c>
      <c r="G88" s="122">
        <v>0</v>
      </c>
      <c r="H88" s="120" t="s">
        <v>365</v>
      </c>
      <c r="I88" s="122">
        <v>0</v>
      </c>
      <c r="J88" s="120" t="s">
        <v>365</v>
      </c>
      <c r="K88" s="122">
        <v>0</v>
      </c>
      <c r="L88" s="123">
        <v>0</v>
      </c>
    </row>
    <row r="89" spans="1:12" s="258" customFormat="1" ht="24.9" customHeight="1" x14ac:dyDescent="0.65">
      <c r="A89" s="670" t="s">
        <v>541</v>
      </c>
      <c r="B89" s="670"/>
      <c r="C89" s="142"/>
      <c r="D89" s="143"/>
      <c r="E89" s="277"/>
      <c r="F89" s="143"/>
      <c r="G89" s="277"/>
      <c r="H89" s="277"/>
      <c r="I89" s="277"/>
      <c r="J89" s="143"/>
      <c r="K89" s="141"/>
      <c r="L89" s="143"/>
    </row>
    <row r="90" spans="1:12" x14ac:dyDescent="0.65">
      <c r="A90" s="14" t="s">
        <v>543</v>
      </c>
      <c r="B90" s="14"/>
      <c r="C90" s="14"/>
    </row>
    <row r="91" spans="1:12" x14ac:dyDescent="0.65">
      <c r="A91" s="14" t="s">
        <v>470</v>
      </c>
    </row>
    <row r="93" spans="1:12" ht="14.5" x14ac:dyDescent="0.7">
      <c r="A93" s="2" t="s">
        <v>379</v>
      </c>
    </row>
    <row r="95" spans="1:12" ht="30.75" customHeight="1" x14ac:dyDescent="0.7">
      <c r="A95" s="5" t="s">
        <v>380</v>
      </c>
      <c r="B95" s="7" t="s">
        <v>45</v>
      </c>
      <c r="C95" s="604" t="s">
        <v>46</v>
      </c>
      <c r="D95" s="717" t="s">
        <v>381</v>
      </c>
      <c r="E95" s="718"/>
      <c r="F95" s="718"/>
      <c r="G95" s="718"/>
      <c r="H95" s="718"/>
      <c r="I95" s="718"/>
    </row>
    <row r="96" spans="1:12" s="47" customFormat="1" ht="27.75" customHeight="1" x14ac:dyDescent="0.65">
      <c r="A96" s="274" t="s">
        <v>93</v>
      </c>
      <c r="B96" s="567" t="s">
        <v>94</v>
      </c>
      <c r="C96" s="566" t="s">
        <v>54</v>
      </c>
      <c r="D96" s="715" t="s">
        <v>544</v>
      </c>
      <c r="E96" s="715"/>
      <c r="F96" s="715"/>
      <c r="G96" s="715"/>
      <c r="H96" s="715"/>
      <c r="I96" s="715"/>
      <c r="J96" s="4"/>
      <c r="K96" s="4"/>
    </row>
    <row r="97" spans="1:12" s="47" customFormat="1" ht="27.75" customHeight="1" x14ac:dyDescent="0.65">
      <c r="A97" s="274" t="s">
        <v>136</v>
      </c>
      <c r="B97" s="567" t="s">
        <v>139</v>
      </c>
      <c r="C97" s="566" t="s">
        <v>51</v>
      </c>
      <c r="D97" s="715" t="s">
        <v>545</v>
      </c>
      <c r="E97" s="715"/>
      <c r="F97" s="715"/>
      <c r="G97" s="715"/>
      <c r="H97" s="715"/>
      <c r="I97" s="715"/>
      <c r="J97" s="4"/>
      <c r="K97" s="4"/>
    </row>
    <row r="98" spans="1:12" s="47" customFormat="1" ht="30" customHeight="1" x14ac:dyDescent="0.65">
      <c r="A98" s="274" t="s">
        <v>149</v>
      </c>
      <c r="B98" s="567" t="s">
        <v>150</v>
      </c>
      <c r="C98" s="566" t="s">
        <v>51</v>
      </c>
      <c r="D98" s="715" t="s">
        <v>546</v>
      </c>
      <c r="E98" s="715"/>
      <c r="F98" s="715"/>
      <c r="G98" s="715"/>
      <c r="H98" s="715"/>
      <c r="I98" s="715"/>
      <c r="J98" s="4"/>
      <c r="K98" s="4"/>
    </row>
    <row r="99" spans="1:12" s="47" customFormat="1" ht="25.5" customHeight="1" x14ac:dyDescent="0.65">
      <c r="A99" s="274" t="s">
        <v>175</v>
      </c>
      <c r="B99" s="567" t="s">
        <v>176</v>
      </c>
      <c r="C99" s="566" t="s">
        <v>51</v>
      </c>
      <c r="D99" s="715" t="s">
        <v>387</v>
      </c>
      <c r="E99" s="715"/>
      <c r="F99" s="715"/>
      <c r="G99" s="715"/>
      <c r="H99" s="715"/>
      <c r="I99" s="715"/>
      <c r="J99" s="4"/>
      <c r="K99" s="4"/>
      <c r="L99" s="4"/>
    </row>
    <row r="100" spans="1:12" s="47" customFormat="1" ht="25.5" customHeight="1" thickBot="1" x14ac:dyDescent="0.8">
      <c r="A100" s="324" t="s">
        <v>187</v>
      </c>
      <c r="B100" s="569" t="s">
        <v>372</v>
      </c>
      <c r="C100" s="568" t="s">
        <v>51</v>
      </c>
      <c r="D100" s="716" t="s">
        <v>547</v>
      </c>
      <c r="E100" s="716"/>
      <c r="F100" s="716"/>
      <c r="G100" s="716"/>
      <c r="H100" s="716"/>
      <c r="I100" s="716"/>
      <c r="J100" s="4"/>
      <c r="K100" s="4"/>
      <c r="L100" s="4"/>
    </row>
    <row r="101" spans="1:12" s="47" customFormat="1" ht="14.25" customHeight="1" thickTop="1" x14ac:dyDescent="0.65">
      <c r="A101" s="274"/>
      <c r="B101" s="567"/>
      <c r="C101" s="567"/>
      <c r="D101" s="567"/>
      <c r="E101" s="567"/>
      <c r="F101" s="567"/>
      <c r="G101" s="567"/>
      <c r="H101" s="567"/>
      <c r="I101" s="567"/>
      <c r="J101" s="4"/>
      <c r="K101" s="4"/>
      <c r="L101" s="4"/>
    </row>
    <row r="102" spans="1:12" x14ac:dyDescent="0.65">
      <c r="A102" s="14" t="s">
        <v>543</v>
      </c>
    </row>
    <row r="103" spans="1:12" x14ac:dyDescent="0.65">
      <c r="A103" s="14" t="s">
        <v>470</v>
      </c>
    </row>
    <row r="107" spans="1:12" x14ac:dyDescent="0.65">
      <c r="I107" s="565"/>
      <c r="J107" s="565"/>
      <c r="K107" s="565"/>
    </row>
    <row r="108" spans="1:12" x14ac:dyDescent="0.65">
      <c r="I108" s="202"/>
      <c r="J108" s="202"/>
      <c r="K108" s="202"/>
    </row>
    <row r="109" spans="1:12" x14ac:dyDescent="0.65">
      <c r="I109" s="202"/>
      <c r="J109" s="202"/>
      <c r="K109" s="202"/>
    </row>
    <row r="110" spans="1:12" x14ac:dyDescent="0.65">
      <c r="I110" s="202"/>
      <c r="J110" s="202"/>
      <c r="K110" s="202"/>
    </row>
    <row r="111" spans="1:12" x14ac:dyDescent="0.65">
      <c r="I111" s="202"/>
      <c r="J111" s="202"/>
      <c r="K111" s="202"/>
    </row>
    <row r="112" spans="1:12" x14ac:dyDescent="0.65">
      <c r="I112" s="202"/>
      <c r="J112" s="202"/>
      <c r="K112" s="202"/>
    </row>
    <row r="113" spans="9:11" x14ac:dyDescent="0.65">
      <c r="I113" s="202"/>
      <c r="J113" s="202"/>
      <c r="K113" s="202"/>
    </row>
    <row r="114" spans="9:11" x14ac:dyDescent="0.65">
      <c r="I114" s="202"/>
      <c r="J114" s="202"/>
      <c r="K114" s="202"/>
    </row>
    <row r="115" spans="9:11" x14ac:dyDescent="0.65">
      <c r="I115" s="202"/>
      <c r="J115" s="202"/>
      <c r="K115" s="202"/>
    </row>
    <row r="116" spans="9:11" x14ac:dyDescent="0.65">
      <c r="I116" s="258"/>
      <c r="J116" s="258"/>
      <c r="K116" s="258"/>
    </row>
  </sheetData>
  <autoFilter ref="A4:L4" xr:uid="{00000000-0009-0000-0000-000017000000}"/>
  <mergeCells count="12">
    <mergeCell ref="A2:B2"/>
    <mergeCell ref="D3:E3"/>
    <mergeCell ref="F3:G3"/>
    <mergeCell ref="H3:I3"/>
    <mergeCell ref="J3:K3"/>
    <mergeCell ref="D99:I99"/>
    <mergeCell ref="D100:I100"/>
    <mergeCell ref="A89:B89"/>
    <mergeCell ref="D95:I95"/>
    <mergeCell ref="D96:I96"/>
    <mergeCell ref="D97:I97"/>
    <mergeCell ref="D98:I98"/>
  </mergeCells>
  <conditionalFormatting sqref="A5:L74">
    <cfRule type="expression" dxfId="7" priority="3">
      <formula>MOD(ROW(),2)=0</formula>
    </cfRule>
  </conditionalFormatting>
  <conditionalFormatting sqref="A96:D100">
    <cfRule type="expression" dxfId="6" priority="1">
      <formula>MOD(ROW(),2)=0</formula>
    </cfRule>
    <cfRule type="expression" dxfId="5" priority="2">
      <formula>MOD(ROW(),2)=2</formula>
    </cfRule>
  </conditionalFormatting>
  <hyperlinks>
    <hyperlink ref="A2:B2" location="TOC!A1" display="Return to Table of Contents" xr:uid="{00000000-0004-0000-1700-000000000000}"/>
  </hyperlinks>
  <pageMargins left="0.25" right="0.25" top="0.75" bottom="0.75" header="0.3" footer="0.3"/>
  <pageSetup scale="60" fitToHeight="0" orientation="portrait" horizontalDpi="1200" verticalDpi="1200" r:id="rId1"/>
  <headerFooter>
    <oddHeader>&amp;L2023-24 &amp;"Arial,Italic"Survey of Dental Education
&amp;"Arial,Regular"Report 2 - Tuition, Admission, and Attrition</oddHeader>
  </headerFooter>
  <rowBreaks count="1" manualBreakCount="1">
    <brk id="56" max="11" man="1"/>
  </rowBreaks>
  <ignoredErrors>
    <ignoredError sqref="F75:H75 E75 I75:J75" 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70C0"/>
  </sheetPr>
  <dimension ref="A1:I116"/>
  <sheetViews>
    <sheetView zoomScaleNormal="100" workbookViewId="0">
      <pane xSplit="3" ySplit="4" topLeftCell="D5" activePane="bottomRight" state="frozen"/>
      <selection activeCell="A2" sqref="A2:C2"/>
      <selection pane="topRight" activeCell="A2" sqref="A2:C2"/>
      <selection pane="bottomLeft" activeCell="A2" sqref="A2:C2"/>
      <selection pane="bottomRight"/>
    </sheetView>
  </sheetViews>
  <sheetFormatPr defaultColWidth="9.08984375" defaultRowHeight="14.25" x14ac:dyDescent="0.65"/>
  <cols>
    <col min="1" max="1" width="12.08984375" style="4" customWidth="1"/>
    <col min="2" max="2" width="54.31640625" style="6" customWidth="1"/>
    <col min="3" max="3" width="24.08984375" style="6" customWidth="1"/>
    <col min="4" max="9" width="12.6796875" style="4" customWidth="1"/>
    <col min="10" max="16384" width="9.08984375" style="4"/>
  </cols>
  <sheetData>
    <row r="1" spans="1:9" ht="16.95" customHeight="1" x14ac:dyDescent="0.7">
      <c r="A1" s="255" t="s">
        <v>460</v>
      </c>
      <c r="B1" s="217"/>
      <c r="C1" s="217"/>
      <c r="D1" s="217"/>
      <c r="E1" s="217"/>
      <c r="F1" s="217"/>
      <c r="G1" s="217"/>
      <c r="H1" s="217"/>
      <c r="I1" s="217"/>
    </row>
    <row r="2" spans="1:9" ht="23.25" customHeight="1" x14ac:dyDescent="0.65">
      <c r="A2" s="650" t="s">
        <v>8</v>
      </c>
      <c r="B2" s="650"/>
      <c r="C2" s="357"/>
    </row>
    <row r="3" spans="1:9" ht="15" customHeight="1" x14ac:dyDescent="0.7">
      <c r="A3" s="697" t="s">
        <v>282</v>
      </c>
      <c r="B3" s="697" t="s">
        <v>283</v>
      </c>
      <c r="C3" s="360"/>
      <c r="D3" s="720" t="s">
        <v>27</v>
      </c>
      <c r="E3" s="720" t="s">
        <v>17</v>
      </c>
      <c r="F3" s="720" t="s">
        <v>19</v>
      </c>
      <c r="G3" s="720" t="s">
        <v>21</v>
      </c>
      <c r="H3" s="720" t="s">
        <v>382</v>
      </c>
      <c r="I3" s="713" t="s">
        <v>383</v>
      </c>
    </row>
    <row r="4" spans="1:9" ht="36" customHeight="1" x14ac:dyDescent="0.7">
      <c r="A4" s="697"/>
      <c r="B4" s="697"/>
      <c r="C4" s="360" t="s">
        <v>46</v>
      </c>
      <c r="D4" s="720"/>
      <c r="E4" s="720"/>
      <c r="F4" s="720"/>
      <c r="G4" s="720"/>
      <c r="H4" s="720"/>
      <c r="I4" s="713"/>
    </row>
    <row r="5" spans="1:9" ht="20.149999999999999" customHeight="1" x14ac:dyDescent="0.65">
      <c r="A5" s="274" t="s">
        <v>49</v>
      </c>
      <c r="B5" s="285" t="s">
        <v>50</v>
      </c>
      <c r="C5" s="370" t="s">
        <v>51</v>
      </c>
      <c r="D5" s="316" t="s">
        <v>366</v>
      </c>
      <c r="E5" s="316" t="s">
        <v>365</v>
      </c>
      <c r="F5" s="316" t="s">
        <v>365</v>
      </c>
      <c r="G5" s="316" t="s">
        <v>365</v>
      </c>
      <c r="H5" s="316" t="s">
        <v>365</v>
      </c>
      <c r="I5" s="332" t="s">
        <v>365</v>
      </c>
    </row>
    <row r="6" spans="1:9" ht="20.149999999999999" customHeight="1" x14ac:dyDescent="0.65">
      <c r="A6" s="274" t="s">
        <v>52</v>
      </c>
      <c r="B6" s="285" t="s">
        <v>53</v>
      </c>
      <c r="C6" s="370" t="s">
        <v>54</v>
      </c>
      <c r="D6" s="316" t="s">
        <v>365</v>
      </c>
      <c r="E6" s="316" t="s">
        <v>365</v>
      </c>
      <c r="F6" s="316" t="s">
        <v>366</v>
      </c>
      <c r="G6" s="316" t="s">
        <v>365</v>
      </c>
      <c r="H6" s="316" t="s">
        <v>366</v>
      </c>
      <c r="I6" s="332" t="s">
        <v>365</v>
      </c>
    </row>
    <row r="7" spans="1:9" ht="20.149999999999999" customHeight="1" x14ac:dyDescent="0.65">
      <c r="A7" s="274" t="s">
        <v>52</v>
      </c>
      <c r="B7" s="285" t="s">
        <v>55</v>
      </c>
      <c r="C7" s="370" t="s">
        <v>54</v>
      </c>
      <c r="D7" s="316" t="s">
        <v>365</v>
      </c>
      <c r="E7" s="316" t="s">
        <v>365</v>
      </c>
      <c r="F7" s="316" t="s">
        <v>366</v>
      </c>
      <c r="G7" s="316" t="s">
        <v>365</v>
      </c>
      <c r="H7" s="316" t="s">
        <v>366</v>
      </c>
      <c r="I7" s="332" t="s">
        <v>365</v>
      </c>
    </row>
    <row r="8" spans="1:9" ht="20.149999999999999" customHeight="1" x14ac:dyDescent="0.65">
      <c r="A8" s="274" t="s">
        <v>56</v>
      </c>
      <c r="B8" s="285" t="s">
        <v>250</v>
      </c>
      <c r="C8" s="370" t="s">
        <v>58</v>
      </c>
      <c r="D8" s="316" t="s">
        <v>365</v>
      </c>
      <c r="E8" s="316" t="s">
        <v>365</v>
      </c>
      <c r="F8" s="316" t="s">
        <v>365</v>
      </c>
      <c r="G8" s="316" t="s">
        <v>365</v>
      </c>
      <c r="H8" s="316" t="s">
        <v>365</v>
      </c>
      <c r="I8" s="332" t="s">
        <v>365</v>
      </c>
    </row>
    <row r="9" spans="1:9" ht="20.149999999999999" customHeight="1" x14ac:dyDescent="0.65">
      <c r="A9" s="274" t="s">
        <v>56</v>
      </c>
      <c r="B9" s="285" t="s">
        <v>217</v>
      </c>
      <c r="C9" s="370" t="s">
        <v>54</v>
      </c>
      <c r="D9" s="316" t="s">
        <v>365</v>
      </c>
      <c r="E9" s="316" t="s">
        <v>365</v>
      </c>
      <c r="F9" s="316" t="s">
        <v>365</v>
      </c>
      <c r="G9" s="316" t="s">
        <v>365</v>
      </c>
      <c r="H9" s="316" t="s">
        <v>365</v>
      </c>
      <c r="I9" s="332" t="s">
        <v>366</v>
      </c>
    </row>
    <row r="10" spans="1:9" ht="20.149999999999999" customHeight="1" x14ac:dyDescent="0.65">
      <c r="A10" s="274" t="s">
        <v>56</v>
      </c>
      <c r="B10" s="285" t="s">
        <v>60</v>
      </c>
      <c r="C10" s="370" t="s">
        <v>51</v>
      </c>
      <c r="D10" s="316" t="s">
        <v>366</v>
      </c>
      <c r="E10" s="316" t="s">
        <v>365</v>
      </c>
      <c r="F10" s="316" t="s">
        <v>365</v>
      </c>
      <c r="G10" s="316" t="s">
        <v>366</v>
      </c>
      <c r="H10" s="316" t="s">
        <v>365</v>
      </c>
      <c r="I10" s="332" t="s">
        <v>365</v>
      </c>
    </row>
    <row r="11" spans="1:9" ht="20.149999999999999" customHeight="1" x14ac:dyDescent="0.65">
      <c r="A11" s="274" t="s">
        <v>56</v>
      </c>
      <c r="B11" s="285" t="s">
        <v>61</v>
      </c>
      <c r="C11" s="370" t="s">
        <v>51</v>
      </c>
      <c r="D11" s="316" t="s">
        <v>366</v>
      </c>
      <c r="E11" s="316" t="s">
        <v>365</v>
      </c>
      <c r="F11" s="316" t="s">
        <v>365</v>
      </c>
      <c r="G11" s="316" t="s">
        <v>365</v>
      </c>
      <c r="H11" s="316" t="s">
        <v>365</v>
      </c>
      <c r="I11" s="332" t="s">
        <v>365</v>
      </c>
    </row>
    <row r="12" spans="1:9" ht="20.149999999999999" customHeight="1" x14ac:dyDescent="0.65">
      <c r="A12" s="274" t="s">
        <v>56</v>
      </c>
      <c r="B12" s="285" t="s">
        <v>62</v>
      </c>
      <c r="C12" s="370" t="s">
        <v>54</v>
      </c>
      <c r="D12" s="316" t="s">
        <v>365</v>
      </c>
      <c r="E12" s="316" t="s">
        <v>365</v>
      </c>
      <c r="F12" s="316" t="s">
        <v>365</v>
      </c>
      <c r="G12" s="316" t="s">
        <v>365</v>
      </c>
      <c r="H12" s="316" t="s">
        <v>365</v>
      </c>
      <c r="I12" s="332" t="s">
        <v>365</v>
      </c>
    </row>
    <row r="13" spans="1:9" ht="20.149999999999999" customHeight="1" x14ac:dyDescent="0.65">
      <c r="A13" s="274" t="s">
        <v>56</v>
      </c>
      <c r="B13" s="285" t="s">
        <v>63</v>
      </c>
      <c r="C13" s="370" t="s">
        <v>54</v>
      </c>
      <c r="D13" s="316" t="s">
        <v>365</v>
      </c>
      <c r="E13" s="316" t="s">
        <v>365</v>
      </c>
      <c r="F13" s="316" t="s">
        <v>365</v>
      </c>
      <c r="G13" s="316" t="s">
        <v>365</v>
      </c>
      <c r="H13" s="316" t="s">
        <v>366</v>
      </c>
      <c r="I13" s="332" t="s">
        <v>365</v>
      </c>
    </row>
    <row r="14" spans="1:9" ht="20.149999999999999" customHeight="1" x14ac:dyDescent="0.65">
      <c r="A14" s="274" t="s">
        <v>56</v>
      </c>
      <c r="B14" s="285" t="s">
        <v>64</v>
      </c>
      <c r="C14" s="370" t="s">
        <v>54</v>
      </c>
      <c r="D14" s="316" t="s">
        <v>365</v>
      </c>
      <c r="E14" s="316" t="s">
        <v>365</v>
      </c>
      <c r="F14" s="316" t="s">
        <v>365</v>
      </c>
      <c r="G14" s="316" t="s">
        <v>365</v>
      </c>
      <c r="H14" s="316" t="s">
        <v>365</v>
      </c>
      <c r="I14" s="332" t="s">
        <v>365</v>
      </c>
    </row>
    <row r="15" spans="1:9" ht="20.149999999999999" customHeight="1" x14ac:dyDescent="0.65">
      <c r="A15" s="274" t="s">
        <v>65</v>
      </c>
      <c r="B15" s="285" t="s">
        <v>66</v>
      </c>
      <c r="C15" s="370" t="s">
        <v>51</v>
      </c>
      <c r="D15" s="316" t="s">
        <v>365</v>
      </c>
      <c r="E15" s="316" t="s">
        <v>365</v>
      </c>
      <c r="F15" s="316" t="s">
        <v>366</v>
      </c>
      <c r="G15" s="316" t="s">
        <v>365</v>
      </c>
      <c r="H15" s="316" t="s">
        <v>365</v>
      </c>
      <c r="I15" s="332" t="s">
        <v>366</v>
      </c>
    </row>
    <row r="16" spans="1:9" ht="20.149999999999999" customHeight="1" x14ac:dyDescent="0.65">
      <c r="A16" s="274" t="s">
        <v>67</v>
      </c>
      <c r="B16" s="285" t="s">
        <v>68</v>
      </c>
      <c r="C16" s="370" t="s">
        <v>51</v>
      </c>
      <c r="D16" s="316" t="s">
        <v>366</v>
      </c>
      <c r="E16" s="316" t="s">
        <v>365</v>
      </c>
      <c r="F16" s="316" t="s">
        <v>366</v>
      </c>
      <c r="G16" s="316" t="s">
        <v>366</v>
      </c>
      <c r="H16" s="316" t="s">
        <v>365</v>
      </c>
      <c r="I16" s="332" t="s">
        <v>366</v>
      </c>
    </row>
    <row r="17" spans="1:9" ht="20.149999999999999" customHeight="1" x14ac:dyDescent="0.65">
      <c r="A17" s="274" t="s">
        <v>69</v>
      </c>
      <c r="B17" s="285" t="s">
        <v>70</v>
      </c>
      <c r="C17" s="370" t="s">
        <v>54</v>
      </c>
      <c r="D17" s="316" t="s">
        <v>365</v>
      </c>
      <c r="E17" s="316" t="s">
        <v>365</v>
      </c>
      <c r="F17" s="316" t="s">
        <v>365</v>
      </c>
      <c r="G17" s="316" t="s">
        <v>365</v>
      </c>
      <c r="H17" s="316" t="s">
        <v>365</v>
      </c>
      <c r="I17" s="332" t="s">
        <v>365</v>
      </c>
    </row>
    <row r="18" spans="1:9" ht="20.149999999999999" customHeight="1" x14ac:dyDescent="0.65">
      <c r="A18" s="274" t="s">
        <v>71</v>
      </c>
      <c r="B18" s="285" t="s">
        <v>72</v>
      </c>
      <c r="C18" s="370" t="s">
        <v>51</v>
      </c>
      <c r="D18" s="316" t="s">
        <v>366</v>
      </c>
      <c r="E18" s="316" t="s">
        <v>365</v>
      </c>
      <c r="F18" s="316" t="s">
        <v>365</v>
      </c>
      <c r="G18" s="316" t="s">
        <v>365</v>
      </c>
      <c r="H18" s="316" t="s">
        <v>365</v>
      </c>
      <c r="I18" s="332" t="s">
        <v>366</v>
      </c>
    </row>
    <row r="19" spans="1:9" ht="20.149999999999999" customHeight="1" x14ac:dyDescent="0.65">
      <c r="A19" s="274" t="s">
        <v>71</v>
      </c>
      <c r="B19" s="285" t="s">
        <v>73</v>
      </c>
      <c r="C19" s="370" t="s">
        <v>54</v>
      </c>
      <c r="D19" s="316" t="s">
        <v>365</v>
      </c>
      <c r="E19" s="316" t="s">
        <v>365</v>
      </c>
      <c r="F19" s="316" t="s">
        <v>366</v>
      </c>
      <c r="G19" s="316" t="s">
        <v>366</v>
      </c>
      <c r="H19" s="316" t="s">
        <v>365</v>
      </c>
      <c r="I19" s="332" t="s">
        <v>366</v>
      </c>
    </row>
    <row r="20" spans="1:9" ht="20.149999999999999" customHeight="1" x14ac:dyDescent="0.65">
      <c r="A20" s="274" t="s">
        <v>71</v>
      </c>
      <c r="B20" s="285" t="s">
        <v>74</v>
      </c>
      <c r="C20" s="370" t="s">
        <v>54</v>
      </c>
      <c r="D20" s="316" t="s">
        <v>365</v>
      </c>
      <c r="E20" s="316" t="s">
        <v>365</v>
      </c>
      <c r="F20" s="316" t="s">
        <v>365</v>
      </c>
      <c r="G20" s="316" t="s">
        <v>365</v>
      </c>
      <c r="H20" s="316" t="s">
        <v>365</v>
      </c>
      <c r="I20" s="332" t="s">
        <v>366</v>
      </c>
    </row>
    <row r="21" spans="1:9" ht="20.149999999999999" customHeight="1" x14ac:dyDescent="0.65">
      <c r="A21" s="274" t="s">
        <v>75</v>
      </c>
      <c r="B21" s="285" t="s">
        <v>76</v>
      </c>
      <c r="C21" s="370" t="s">
        <v>51</v>
      </c>
      <c r="D21" s="316" t="s">
        <v>366</v>
      </c>
      <c r="E21" s="316" t="s">
        <v>365</v>
      </c>
      <c r="F21" s="316" t="s">
        <v>365</v>
      </c>
      <c r="G21" s="316" t="s">
        <v>366</v>
      </c>
      <c r="H21" s="316" t="s">
        <v>366</v>
      </c>
      <c r="I21" s="332" t="s">
        <v>366</v>
      </c>
    </row>
    <row r="22" spans="1:9" ht="20.149999999999999" customHeight="1" x14ac:dyDescent="0.65">
      <c r="A22" s="274" t="s">
        <v>77</v>
      </c>
      <c r="B22" s="285" t="s">
        <v>78</v>
      </c>
      <c r="C22" s="370" t="s">
        <v>51</v>
      </c>
      <c r="D22" s="316" t="s">
        <v>365</v>
      </c>
      <c r="E22" s="316" t="s">
        <v>365</v>
      </c>
      <c r="F22" s="316" t="s">
        <v>365</v>
      </c>
      <c r="G22" s="316" t="s">
        <v>365</v>
      </c>
      <c r="H22" s="316" t="s">
        <v>365</v>
      </c>
      <c r="I22" s="332" t="s">
        <v>366</v>
      </c>
    </row>
    <row r="23" spans="1:9" ht="20.149999999999999" customHeight="1" x14ac:dyDescent="0.65">
      <c r="A23" s="274" t="s">
        <v>77</v>
      </c>
      <c r="B23" s="285" t="s">
        <v>79</v>
      </c>
      <c r="C23" s="370" t="s">
        <v>51</v>
      </c>
      <c r="D23" s="316" t="s">
        <v>366</v>
      </c>
      <c r="E23" s="316" t="s">
        <v>365</v>
      </c>
      <c r="F23" s="316" t="s">
        <v>366</v>
      </c>
      <c r="G23" s="316" t="s">
        <v>365</v>
      </c>
      <c r="H23" s="316" t="s">
        <v>365</v>
      </c>
      <c r="I23" s="332" t="s">
        <v>366</v>
      </c>
    </row>
    <row r="24" spans="1:9" ht="20.149999999999999" customHeight="1" x14ac:dyDescent="0.65">
      <c r="A24" s="274" t="s">
        <v>77</v>
      </c>
      <c r="B24" s="285" t="s">
        <v>80</v>
      </c>
      <c r="C24" s="370" t="s">
        <v>54</v>
      </c>
      <c r="D24" s="316" t="s">
        <v>365</v>
      </c>
      <c r="E24" s="316" t="s">
        <v>365</v>
      </c>
      <c r="F24" s="316" t="s">
        <v>366</v>
      </c>
      <c r="G24" s="316" t="s">
        <v>366</v>
      </c>
      <c r="H24" s="316" t="s">
        <v>365</v>
      </c>
      <c r="I24" s="332" t="s">
        <v>365</v>
      </c>
    </row>
    <row r="25" spans="1:9" ht="20.149999999999999" customHeight="1" x14ac:dyDescent="0.65">
      <c r="A25" s="274" t="s">
        <v>81</v>
      </c>
      <c r="B25" s="285" t="s">
        <v>82</v>
      </c>
      <c r="C25" s="370" t="s">
        <v>51</v>
      </c>
      <c r="D25" s="316" t="s">
        <v>366</v>
      </c>
      <c r="E25" s="316" t="s">
        <v>365</v>
      </c>
      <c r="F25" s="316" t="s">
        <v>366</v>
      </c>
      <c r="G25" s="316" t="s">
        <v>365</v>
      </c>
      <c r="H25" s="316" t="s">
        <v>365</v>
      </c>
      <c r="I25" s="332" t="s">
        <v>365</v>
      </c>
    </row>
    <row r="26" spans="1:9" ht="20.149999999999999" customHeight="1" x14ac:dyDescent="0.65">
      <c r="A26" s="274" t="s">
        <v>83</v>
      </c>
      <c r="B26" s="285" t="s">
        <v>84</v>
      </c>
      <c r="C26" s="370" t="s">
        <v>51</v>
      </c>
      <c r="D26" s="316" t="s">
        <v>365</v>
      </c>
      <c r="E26" s="316" t="s">
        <v>365</v>
      </c>
      <c r="F26" s="316" t="s">
        <v>365</v>
      </c>
      <c r="G26" s="316" t="s">
        <v>365</v>
      </c>
      <c r="H26" s="316" t="s">
        <v>365</v>
      </c>
      <c r="I26" s="332" t="s">
        <v>365</v>
      </c>
    </row>
    <row r="27" spans="1:9" ht="20.149999999999999" customHeight="1" x14ac:dyDescent="0.65">
      <c r="A27" s="274" t="s">
        <v>85</v>
      </c>
      <c r="B27" s="285" t="s">
        <v>86</v>
      </c>
      <c r="C27" s="370" t="s">
        <v>51</v>
      </c>
      <c r="D27" s="316" t="s">
        <v>365</v>
      </c>
      <c r="E27" s="316" t="s">
        <v>365</v>
      </c>
      <c r="F27" s="316" t="s">
        <v>365</v>
      </c>
      <c r="G27" s="316" t="s">
        <v>365</v>
      </c>
      <c r="H27" s="316" t="s">
        <v>365</v>
      </c>
      <c r="I27" s="332" t="s">
        <v>365</v>
      </c>
    </row>
    <row r="28" spans="1:9" ht="20.149999999999999" customHeight="1" x14ac:dyDescent="0.65">
      <c r="A28" s="274" t="s">
        <v>85</v>
      </c>
      <c r="B28" s="285" t="s">
        <v>87</v>
      </c>
      <c r="C28" s="370" t="s">
        <v>51</v>
      </c>
      <c r="D28" s="316" t="s">
        <v>366</v>
      </c>
      <c r="E28" s="316" t="s">
        <v>365</v>
      </c>
      <c r="F28" s="316" t="s">
        <v>365</v>
      </c>
      <c r="G28" s="316" t="s">
        <v>366</v>
      </c>
      <c r="H28" s="316" t="s">
        <v>365</v>
      </c>
      <c r="I28" s="332" t="s">
        <v>366</v>
      </c>
    </row>
    <row r="29" spans="1:9" ht="20.149999999999999" customHeight="1" x14ac:dyDescent="0.65">
      <c r="A29" s="274" t="s">
        <v>88</v>
      </c>
      <c r="B29" s="285" t="s">
        <v>89</v>
      </c>
      <c r="C29" s="370" t="s">
        <v>51</v>
      </c>
      <c r="D29" s="316" t="s">
        <v>366</v>
      </c>
      <c r="E29" s="316" t="s">
        <v>365</v>
      </c>
      <c r="F29" s="316" t="s">
        <v>365</v>
      </c>
      <c r="G29" s="316" t="s">
        <v>365</v>
      </c>
      <c r="H29" s="316" t="s">
        <v>365</v>
      </c>
      <c r="I29" s="332" t="s">
        <v>365</v>
      </c>
    </row>
    <row r="30" spans="1:9" ht="20.149999999999999" customHeight="1" x14ac:dyDescent="0.65">
      <c r="A30" s="274" t="s">
        <v>90</v>
      </c>
      <c r="B30" s="285" t="s">
        <v>91</v>
      </c>
      <c r="C30" s="370" t="s">
        <v>54</v>
      </c>
      <c r="D30" s="316" t="s">
        <v>365</v>
      </c>
      <c r="E30" s="316" t="s">
        <v>365</v>
      </c>
      <c r="F30" s="316" t="s">
        <v>365</v>
      </c>
      <c r="G30" s="316" t="s">
        <v>365</v>
      </c>
      <c r="H30" s="316" t="s">
        <v>365</v>
      </c>
      <c r="I30" s="332" t="s">
        <v>366</v>
      </c>
    </row>
    <row r="31" spans="1:9" ht="20.149999999999999" customHeight="1" x14ac:dyDescent="0.65">
      <c r="A31" s="274" t="s">
        <v>17</v>
      </c>
      <c r="B31" s="285" t="s">
        <v>92</v>
      </c>
      <c r="C31" s="370" t="s">
        <v>51</v>
      </c>
      <c r="D31" s="316" t="s">
        <v>366</v>
      </c>
      <c r="E31" s="316" t="s">
        <v>365</v>
      </c>
      <c r="F31" s="316" t="s">
        <v>366</v>
      </c>
      <c r="G31" s="316" t="s">
        <v>366</v>
      </c>
      <c r="H31" s="316" t="s">
        <v>365</v>
      </c>
      <c r="I31" s="332" t="s">
        <v>365</v>
      </c>
    </row>
    <row r="32" spans="1:9" ht="20.149999999999999" customHeight="1" x14ac:dyDescent="0.65">
      <c r="A32" s="274" t="s">
        <v>93</v>
      </c>
      <c r="B32" s="285" t="s">
        <v>94</v>
      </c>
      <c r="C32" s="370" t="s">
        <v>54</v>
      </c>
      <c r="D32" s="316" t="s">
        <v>366</v>
      </c>
      <c r="E32" s="316" t="s">
        <v>365</v>
      </c>
      <c r="F32" s="316" t="s">
        <v>365</v>
      </c>
      <c r="G32" s="316" t="s">
        <v>365</v>
      </c>
      <c r="H32" s="316" t="s">
        <v>365</v>
      </c>
      <c r="I32" s="332" t="s">
        <v>365</v>
      </c>
    </row>
    <row r="33" spans="1:9" ht="20.149999999999999" customHeight="1" x14ac:dyDescent="0.65">
      <c r="A33" s="274" t="s">
        <v>93</v>
      </c>
      <c r="B33" s="285" t="s">
        <v>95</v>
      </c>
      <c r="C33" s="370" t="s">
        <v>54</v>
      </c>
      <c r="D33" s="316" t="s">
        <v>365</v>
      </c>
      <c r="E33" s="316" t="s">
        <v>365</v>
      </c>
      <c r="F33" s="316" t="s">
        <v>365</v>
      </c>
      <c r="G33" s="316" t="s">
        <v>365</v>
      </c>
      <c r="H33" s="316" t="s">
        <v>365</v>
      </c>
      <c r="I33" s="332" t="s">
        <v>365</v>
      </c>
    </row>
    <row r="34" spans="1:9" ht="20.149999999999999" customHeight="1" x14ac:dyDescent="0.65">
      <c r="A34" s="274" t="s">
        <v>93</v>
      </c>
      <c r="B34" s="285" t="s">
        <v>96</v>
      </c>
      <c r="C34" s="370" t="s">
        <v>54</v>
      </c>
      <c r="D34" s="316" t="s">
        <v>365</v>
      </c>
      <c r="E34" s="316" t="s">
        <v>365</v>
      </c>
      <c r="F34" s="316" t="s">
        <v>366</v>
      </c>
      <c r="G34" s="316" t="s">
        <v>366</v>
      </c>
      <c r="H34" s="316" t="s">
        <v>365</v>
      </c>
      <c r="I34" s="332" t="s">
        <v>365</v>
      </c>
    </row>
    <row r="35" spans="1:9" ht="20.149999999999999" customHeight="1" x14ac:dyDescent="0.65">
      <c r="A35" s="274" t="s">
        <v>97</v>
      </c>
      <c r="B35" s="285" t="s">
        <v>98</v>
      </c>
      <c r="C35" s="370" t="s">
        <v>54</v>
      </c>
      <c r="D35" s="316" t="s">
        <v>365</v>
      </c>
      <c r="E35" s="316" t="s">
        <v>365</v>
      </c>
      <c r="F35" s="316" t="s">
        <v>365</v>
      </c>
      <c r="G35" s="316" t="s">
        <v>365</v>
      </c>
      <c r="H35" s="316" t="s">
        <v>366</v>
      </c>
      <c r="I35" s="332" t="s">
        <v>366</v>
      </c>
    </row>
    <row r="36" spans="1:9" ht="20.149999999999999" customHeight="1" x14ac:dyDescent="0.65">
      <c r="A36" s="274" t="s">
        <v>97</v>
      </c>
      <c r="B36" s="285" t="s">
        <v>99</v>
      </c>
      <c r="C36" s="370" t="s">
        <v>51</v>
      </c>
      <c r="D36" s="316" t="s">
        <v>366</v>
      </c>
      <c r="E36" s="316" t="s">
        <v>365</v>
      </c>
      <c r="F36" s="316" t="s">
        <v>365</v>
      </c>
      <c r="G36" s="316" t="s">
        <v>365</v>
      </c>
      <c r="H36" s="316" t="s">
        <v>365</v>
      </c>
      <c r="I36" s="332" t="s">
        <v>365</v>
      </c>
    </row>
    <row r="37" spans="1:9" ht="20.149999999999999" customHeight="1" x14ac:dyDescent="0.65">
      <c r="A37" s="274" t="s">
        <v>100</v>
      </c>
      <c r="B37" s="285" t="s">
        <v>101</v>
      </c>
      <c r="C37" s="370" t="s">
        <v>51</v>
      </c>
      <c r="D37" s="316" t="s">
        <v>366</v>
      </c>
      <c r="E37" s="316" t="s">
        <v>365</v>
      </c>
      <c r="F37" s="316" t="s">
        <v>366</v>
      </c>
      <c r="G37" s="316" t="s">
        <v>366</v>
      </c>
      <c r="H37" s="316" t="s">
        <v>365</v>
      </c>
      <c r="I37" s="332" t="s">
        <v>365</v>
      </c>
    </row>
    <row r="38" spans="1:9" ht="20.149999999999999" customHeight="1" x14ac:dyDescent="0.65">
      <c r="A38" s="274" t="s">
        <v>21</v>
      </c>
      <c r="B38" s="285" t="s">
        <v>102</v>
      </c>
      <c r="C38" s="370" t="s">
        <v>51</v>
      </c>
      <c r="D38" s="316" t="s">
        <v>365</v>
      </c>
      <c r="E38" s="316" t="s">
        <v>365</v>
      </c>
      <c r="F38" s="316" t="s">
        <v>365</v>
      </c>
      <c r="G38" s="316" t="s">
        <v>365</v>
      </c>
      <c r="H38" s="316" t="s">
        <v>365</v>
      </c>
      <c r="I38" s="332" t="s">
        <v>365</v>
      </c>
    </row>
    <row r="39" spans="1:9" ht="20.149999999999999" customHeight="1" x14ac:dyDescent="0.65">
      <c r="A39" s="274" t="s">
        <v>103</v>
      </c>
      <c r="B39" s="285" t="s">
        <v>498</v>
      </c>
      <c r="C39" s="370" t="s">
        <v>54</v>
      </c>
      <c r="D39" s="316" t="s">
        <v>365</v>
      </c>
      <c r="E39" s="316" t="s">
        <v>365</v>
      </c>
      <c r="F39" s="316" t="s">
        <v>366</v>
      </c>
      <c r="G39" s="316" t="s">
        <v>365</v>
      </c>
      <c r="H39" s="316" t="s">
        <v>365</v>
      </c>
      <c r="I39" s="332" t="s">
        <v>366</v>
      </c>
    </row>
    <row r="40" spans="1:9" ht="20.149999999999999" customHeight="1" x14ac:dyDescent="0.65">
      <c r="A40" s="274" t="s">
        <v>103</v>
      </c>
      <c r="B40" s="285" t="s">
        <v>104</v>
      </c>
      <c r="C40" s="370" t="s">
        <v>51</v>
      </c>
      <c r="D40" s="316" t="s">
        <v>366</v>
      </c>
      <c r="E40" s="316" t="s">
        <v>365</v>
      </c>
      <c r="F40" s="316" t="s">
        <v>365</v>
      </c>
      <c r="G40" s="316" t="s">
        <v>365</v>
      </c>
      <c r="H40" s="316" t="s">
        <v>365</v>
      </c>
      <c r="I40" s="332" t="s">
        <v>365</v>
      </c>
    </row>
    <row r="41" spans="1:9" ht="20.149999999999999" customHeight="1" x14ac:dyDescent="0.65">
      <c r="A41" s="274" t="s">
        <v>103</v>
      </c>
      <c r="B41" s="285" t="s">
        <v>105</v>
      </c>
      <c r="C41" s="370" t="s">
        <v>54</v>
      </c>
      <c r="D41" s="316" t="s">
        <v>365</v>
      </c>
      <c r="E41" s="316" t="s">
        <v>365</v>
      </c>
      <c r="F41" s="316" t="s">
        <v>366</v>
      </c>
      <c r="G41" s="316" t="s">
        <v>365</v>
      </c>
      <c r="H41" s="316" t="s">
        <v>366</v>
      </c>
      <c r="I41" s="332" t="s">
        <v>365</v>
      </c>
    </row>
    <row r="42" spans="1:9" ht="20.149999999999999" customHeight="1" x14ac:dyDescent="0.65">
      <c r="A42" s="274" t="s">
        <v>106</v>
      </c>
      <c r="B42" s="285" t="s">
        <v>107</v>
      </c>
      <c r="C42" s="370" t="s">
        <v>54</v>
      </c>
      <c r="D42" s="316" t="s">
        <v>365</v>
      </c>
      <c r="E42" s="316" t="s">
        <v>365</v>
      </c>
      <c r="F42" s="316" t="s">
        <v>365</v>
      </c>
      <c r="G42" s="316" t="s">
        <v>365</v>
      </c>
      <c r="H42" s="316" t="s">
        <v>365</v>
      </c>
      <c r="I42" s="332" t="s">
        <v>365</v>
      </c>
    </row>
    <row r="43" spans="1:9" ht="20.149999999999999" customHeight="1" x14ac:dyDescent="0.65">
      <c r="A43" s="274" t="s">
        <v>106</v>
      </c>
      <c r="B43" s="285" t="s">
        <v>108</v>
      </c>
      <c r="C43" s="370" t="s">
        <v>51</v>
      </c>
      <c r="D43" s="316" t="s">
        <v>365</v>
      </c>
      <c r="E43" s="316" t="s">
        <v>365</v>
      </c>
      <c r="F43" s="316" t="s">
        <v>365</v>
      </c>
      <c r="G43" s="316" t="s">
        <v>365</v>
      </c>
      <c r="H43" s="316" t="s">
        <v>366</v>
      </c>
      <c r="I43" s="332" t="s">
        <v>366</v>
      </c>
    </row>
    <row r="44" spans="1:9" ht="20.149999999999999" customHeight="1" x14ac:dyDescent="0.65">
      <c r="A44" s="274" t="s">
        <v>109</v>
      </c>
      <c r="B44" s="285" t="s">
        <v>110</v>
      </c>
      <c r="C44" s="370" t="s">
        <v>51</v>
      </c>
      <c r="D44" s="316" t="s">
        <v>365</v>
      </c>
      <c r="E44" s="316" t="s">
        <v>365</v>
      </c>
      <c r="F44" s="316" t="s">
        <v>366</v>
      </c>
      <c r="G44" s="316" t="s">
        <v>365</v>
      </c>
      <c r="H44" s="316" t="s">
        <v>365</v>
      </c>
      <c r="I44" s="332" t="s">
        <v>366</v>
      </c>
    </row>
    <row r="45" spans="1:9" ht="20.149999999999999" customHeight="1" x14ac:dyDescent="0.65">
      <c r="A45" s="274" t="s">
        <v>111</v>
      </c>
      <c r="B45" s="285" t="s">
        <v>112</v>
      </c>
      <c r="C45" s="370" t="s">
        <v>51</v>
      </c>
      <c r="D45" s="316" t="s">
        <v>366</v>
      </c>
      <c r="E45" s="316" t="s">
        <v>365</v>
      </c>
      <c r="F45" s="316" t="s">
        <v>366</v>
      </c>
      <c r="G45" s="316" t="s">
        <v>365</v>
      </c>
      <c r="H45" s="316" t="s">
        <v>365</v>
      </c>
      <c r="I45" s="332" t="s">
        <v>366</v>
      </c>
    </row>
    <row r="46" spans="1:9" ht="20.149999999999999" customHeight="1" x14ac:dyDescent="0.65">
      <c r="A46" s="274" t="s">
        <v>113</v>
      </c>
      <c r="B46" s="285" t="s">
        <v>114</v>
      </c>
      <c r="C46" s="370" t="s">
        <v>54</v>
      </c>
      <c r="D46" s="316" t="s">
        <v>365</v>
      </c>
      <c r="E46" s="316" t="s">
        <v>365</v>
      </c>
      <c r="F46" s="316" t="s">
        <v>366</v>
      </c>
      <c r="G46" s="316" t="s">
        <v>365</v>
      </c>
      <c r="H46" s="316" t="s">
        <v>366</v>
      </c>
      <c r="I46" s="332" t="s">
        <v>365</v>
      </c>
    </row>
    <row r="47" spans="1:9" ht="20.149999999999999" customHeight="1" x14ac:dyDescent="0.65">
      <c r="A47" s="274" t="s">
        <v>113</v>
      </c>
      <c r="B47" s="285" t="s">
        <v>115</v>
      </c>
      <c r="C47" s="370" t="s">
        <v>54</v>
      </c>
      <c r="D47" s="316" t="s">
        <v>365</v>
      </c>
      <c r="E47" s="316" t="s">
        <v>365</v>
      </c>
      <c r="F47" s="316" t="s">
        <v>366</v>
      </c>
      <c r="G47" s="316" t="s">
        <v>365</v>
      </c>
      <c r="H47" s="316" t="s">
        <v>366</v>
      </c>
      <c r="I47" s="332" t="s">
        <v>366</v>
      </c>
    </row>
    <row r="48" spans="1:9" ht="20.149999999999999" customHeight="1" x14ac:dyDescent="0.65">
      <c r="A48" s="274" t="s">
        <v>113</v>
      </c>
      <c r="B48" s="285" t="s">
        <v>116</v>
      </c>
      <c r="C48" s="370" t="s">
        <v>51</v>
      </c>
      <c r="D48" s="316" t="s">
        <v>366</v>
      </c>
      <c r="E48" s="316" t="s">
        <v>365</v>
      </c>
      <c r="F48" s="316" t="s">
        <v>366</v>
      </c>
      <c r="G48" s="316" t="s">
        <v>366</v>
      </c>
      <c r="H48" s="316" t="s">
        <v>366</v>
      </c>
      <c r="I48" s="332" t="s">
        <v>366</v>
      </c>
    </row>
    <row r="49" spans="1:9" ht="20.149999999999999" customHeight="1" x14ac:dyDescent="0.65">
      <c r="A49" s="274" t="s">
        <v>113</v>
      </c>
      <c r="B49" s="285" t="s">
        <v>117</v>
      </c>
      <c r="C49" s="370" t="s">
        <v>54</v>
      </c>
      <c r="D49" s="316" t="s">
        <v>365</v>
      </c>
      <c r="E49" s="316" t="s">
        <v>365</v>
      </c>
      <c r="F49" s="316" t="s">
        <v>365</v>
      </c>
      <c r="G49" s="316" t="s">
        <v>365</v>
      </c>
      <c r="H49" s="316" t="s">
        <v>365</v>
      </c>
      <c r="I49" s="332" t="s">
        <v>365</v>
      </c>
    </row>
    <row r="50" spans="1:9" ht="20.149999999999999" customHeight="1" x14ac:dyDescent="0.65">
      <c r="A50" s="274" t="s">
        <v>113</v>
      </c>
      <c r="B50" s="285" t="s">
        <v>118</v>
      </c>
      <c r="C50" s="370" t="s">
        <v>51</v>
      </c>
      <c r="D50" s="316" t="s">
        <v>365</v>
      </c>
      <c r="E50" s="316" t="s">
        <v>365</v>
      </c>
      <c r="F50" s="316" t="s">
        <v>365</v>
      </c>
      <c r="G50" s="316" t="s">
        <v>366</v>
      </c>
      <c r="H50" s="316" t="s">
        <v>365</v>
      </c>
      <c r="I50" s="332" t="s">
        <v>365</v>
      </c>
    </row>
    <row r="51" spans="1:9" ht="20.149999999999999" customHeight="1" x14ac:dyDescent="0.65">
      <c r="A51" s="274" t="s">
        <v>119</v>
      </c>
      <c r="B51" s="285" t="s">
        <v>120</v>
      </c>
      <c r="C51" s="370" t="s">
        <v>51</v>
      </c>
      <c r="D51" s="316" t="s">
        <v>365</v>
      </c>
      <c r="E51" s="316" t="s">
        <v>365</v>
      </c>
      <c r="F51" s="316" t="s">
        <v>365</v>
      </c>
      <c r="G51" s="316" t="s">
        <v>365</v>
      </c>
      <c r="H51" s="316" t="s">
        <v>365</v>
      </c>
      <c r="I51" s="332" t="s">
        <v>365</v>
      </c>
    </row>
    <row r="52" spans="1:9" ht="20.149999999999999" customHeight="1" x14ac:dyDescent="0.65">
      <c r="A52" s="274" t="s">
        <v>119</v>
      </c>
      <c r="B52" s="285" t="s">
        <v>121</v>
      </c>
      <c r="C52" s="370" t="s">
        <v>51</v>
      </c>
      <c r="D52" s="316" t="s">
        <v>365</v>
      </c>
      <c r="E52" s="316" t="s">
        <v>365</v>
      </c>
      <c r="F52" s="316" t="s">
        <v>365</v>
      </c>
      <c r="G52" s="316" t="s">
        <v>365</v>
      </c>
      <c r="H52" s="316" t="s">
        <v>366</v>
      </c>
      <c r="I52" s="332" t="s">
        <v>365</v>
      </c>
    </row>
    <row r="53" spans="1:9" ht="20.149999999999999" customHeight="1" x14ac:dyDescent="0.65">
      <c r="A53" s="274" t="s">
        <v>122</v>
      </c>
      <c r="B53" s="285" t="s">
        <v>123</v>
      </c>
      <c r="C53" s="370" t="s">
        <v>51</v>
      </c>
      <c r="D53" s="316" t="s">
        <v>366</v>
      </c>
      <c r="E53" s="316" t="s">
        <v>365</v>
      </c>
      <c r="F53" s="316" t="s">
        <v>366</v>
      </c>
      <c r="G53" s="316" t="s">
        <v>366</v>
      </c>
      <c r="H53" s="316" t="s">
        <v>366</v>
      </c>
      <c r="I53" s="332" t="s">
        <v>365</v>
      </c>
    </row>
    <row r="54" spans="1:9" ht="20.149999999999999" customHeight="1" x14ac:dyDescent="0.65">
      <c r="A54" s="274" t="s">
        <v>122</v>
      </c>
      <c r="B54" s="285" t="s">
        <v>124</v>
      </c>
      <c r="C54" s="370" t="s">
        <v>54</v>
      </c>
      <c r="D54" s="316" t="s">
        <v>365</v>
      </c>
      <c r="E54" s="316" t="s">
        <v>365</v>
      </c>
      <c r="F54" s="316" t="s">
        <v>366</v>
      </c>
      <c r="G54" s="316" t="s">
        <v>366</v>
      </c>
      <c r="H54" s="316" t="s">
        <v>365</v>
      </c>
      <c r="I54" s="332" t="s">
        <v>366</v>
      </c>
    </row>
    <row r="55" spans="1:9" ht="20.149999999999999" customHeight="1" x14ac:dyDescent="0.65">
      <c r="A55" s="274" t="s">
        <v>125</v>
      </c>
      <c r="B55" s="285" t="s">
        <v>126</v>
      </c>
      <c r="C55" s="370" t="s">
        <v>51</v>
      </c>
      <c r="D55" s="316" t="s">
        <v>365</v>
      </c>
      <c r="E55" s="316" t="s">
        <v>365</v>
      </c>
      <c r="F55" s="316" t="s">
        <v>365</v>
      </c>
      <c r="G55" s="316" t="s">
        <v>365</v>
      </c>
      <c r="H55" s="316" t="s">
        <v>365</v>
      </c>
      <c r="I55" s="332" t="s">
        <v>365</v>
      </c>
    </row>
    <row r="56" spans="1:9" ht="20.149999999999999" customHeight="1" x14ac:dyDescent="0.65">
      <c r="A56" s="274" t="s">
        <v>127</v>
      </c>
      <c r="B56" s="285" t="s">
        <v>128</v>
      </c>
      <c r="C56" s="370" t="s">
        <v>51</v>
      </c>
      <c r="D56" s="316" t="s">
        <v>365</v>
      </c>
      <c r="E56" s="316" t="s">
        <v>365</v>
      </c>
      <c r="F56" s="316" t="s">
        <v>365</v>
      </c>
      <c r="G56" s="316" t="s">
        <v>365</v>
      </c>
      <c r="H56" s="316" t="s">
        <v>365</v>
      </c>
      <c r="I56" s="332" t="s">
        <v>365</v>
      </c>
    </row>
    <row r="57" spans="1:9" ht="20.149999999999999" customHeight="1" x14ac:dyDescent="0.65">
      <c r="A57" s="274" t="s">
        <v>129</v>
      </c>
      <c r="B57" s="285" t="s">
        <v>130</v>
      </c>
      <c r="C57" s="370" t="s">
        <v>131</v>
      </c>
      <c r="D57" s="316" t="s">
        <v>365</v>
      </c>
      <c r="E57" s="316" t="s">
        <v>365</v>
      </c>
      <c r="F57" s="316" t="s">
        <v>366</v>
      </c>
      <c r="G57" s="316" t="s">
        <v>365</v>
      </c>
      <c r="H57" s="316" t="s">
        <v>365</v>
      </c>
      <c r="I57" s="332" t="s">
        <v>365</v>
      </c>
    </row>
    <row r="58" spans="1:9" ht="20.149999999999999" customHeight="1" x14ac:dyDescent="0.65">
      <c r="A58" s="274" t="s">
        <v>129</v>
      </c>
      <c r="B58" s="285" t="s">
        <v>132</v>
      </c>
      <c r="C58" s="370" t="s">
        <v>54</v>
      </c>
      <c r="D58" s="316" t="s">
        <v>365</v>
      </c>
      <c r="E58" s="316" t="s">
        <v>365</v>
      </c>
      <c r="F58" s="316" t="s">
        <v>366</v>
      </c>
      <c r="G58" s="316" t="s">
        <v>366</v>
      </c>
      <c r="H58" s="316" t="s">
        <v>366</v>
      </c>
      <c r="I58" s="332" t="s">
        <v>366</v>
      </c>
    </row>
    <row r="59" spans="1:9" ht="20.149999999999999" customHeight="1" x14ac:dyDescent="0.65">
      <c r="A59" s="274" t="s">
        <v>129</v>
      </c>
      <c r="B59" s="285" t="s">
        <v>133</v>
      </c>
      <c r="C59" s="370" t="s">
        <v>131</v>
      </c>
      <c r="D59" s="316" t="s">
        <v>366</v>
      </c>
      <c r="E59" s="316" t="s">
        <v>365</v>
      </c>
      <c r="F59" s="316" t="s">
        <v>365</v>
      </c>
      <c r="G59" s="316" t="s">
        <v>366</v>
      </c>
      <c r="H59" s="316" t="s">
        <v>366</v>
      </c>
      <c r="I59" s="332" t="s">
        <v>366</v>
      </c>
    </row>
    <row r="60" spans="1:9" ht="20.149999999999999" customHeight="1" x14ac:dyDescent="0.65">
      <c r="A60" s="274" t="s">
        <v>134</v>
      </c>
      <c r="B60" s="285" t="s">
        <v>135</v>
      </c>
      <c r="C60" s="370" t="s">
        <v>51</v>
      </c>
      <c r="D60" s="316" t="s">
        <v>366</v>
      </c>
      <c r="E60" s="316" t="s">
        <v>365</v>
      </c>
      <c r="F60" s="316" t="s">
        <v>365</v>
      </c>
      <c r="G60" s="316" t="s">
        <v>365</v>
      </c>
      <c r="H60" s="316" t="s">
        <v>365</v>
      </c>
      <c r="I60" s="332" t="s">
        <v>365</v>
      </c>
    </row>
    <row r="61" spans="1:9" ht="20.149999999999999" customHeight="1" x14ac:dyDescent="0.65">
      <c r="A61" s="274" t="s">
        <v>136</v>
      </c>
      <c r="B61" s="567" t="s">
        <v>249</v>
      </c>
      <c r="C61" s="370" t="s">
        <v>54</v>
      </c>
      <c r="D61" s="316" t="s">
        <v>365</v>
      </c>
      <c r="E61" s="316" t="s">
        <v>365</v>
      </c>
      <c r="F61" s="316" t="s">
        <v>365</v>
      </c>
      <c r="G61" s="316" t="s">
        <v>366</v>
      </c>
      <c r="H61" s="316" t="s">
        <v>365</v>
      </c>
      <c r="I61" s="332" t="s">
        <v>366</v>
      </c>
    </row>
    <row r="62" spans="1:9" ht="20.149999999999999" customHeight="1" x14ac:dyDescent="0.65">
      <c r="A62" s="274" t="s">
        <v>136</v>
      </c>
      <c r="B62" s="285" t="s">
        <v>138</v>
      </c>
      <c r="C62" s="370" t="s">
        <v>54</v>
      </c>
      <c r="D62" s="316" t="s">
        <v>366</v>
      </c>
      <c r="E62" s="316" t="s">
        <v>365</v>
      </c>
      <c r="F62" s="316" t="s">
        <v>365</v>
      </c>
      <c r="G62" s="316" t="s">
        <v>365</v>
      </c>
      <c r="H62" s="316" t="s">
        <v>366</v>
      </c>
      <c r="I62" s="332" t="s">
        <v>366</v>
      </c>
    </row>
    <row r="63" spans="1:9" ht="20.149999999999999" customHeight="1" x14ac:dyDescent="0.65">
      <c r="A63" s="274" t="s">
        <v>136</v>
      </c>
      <c r="B63" s="285" t="s">
        <v>139</v>
      </c>
      <c r="C63" s="370" t="s">
        <v>51</v>
      </c>
      <c r="D63" s="316" t="s">
        <v>365</v>
      </c>
      <c r="E63" s="316" t="s">
        <v>365</v>
      </c>
      <c r="F63" s="316" t="s">
        <v>365</v>
      </c>
      <c r="G63" s="316" t="s">
        <v>365</v>
      </c>
      <c r="H63" s="316" t="s">
        <v>365</v>
      </c>
      <c r="I63" s="332" t="s">
        <v>365</v>
      </c>
    </row>
    <row r="64" spans="1:9" ht="20.149999999999999" customHeight="1" x14ac:dyDescent="0.65">
      <c r="A64" s="274" t="s">
        <v>140</v>
      </c>
      <c r="B64" s="285" t="s">
        <v>141</v>
      </c>
      <c r="C64" s="370" t="s">
        <v>51</v>
      </c>
      <c r="D64" s="316" t="s">
        <v>366</v>
      </c>
      <c r="E64" s="316" t="s">
        <v>365</v>
      </c>
      <c r="F64" s="316" t="s">
        <v>365</v>
      </c>
      <c r="G64" s="316" t="s">
        <v>365</v>
      </c>
      <c r="H64" s="316" t="s">
        <v>365</v>
      </c>
      <c r="I64" s="332" t="s">
        <v>365</v>
      </c>
    </row>
    <row r="65" spans="1:9" ht="20.149999999999999" customHeight="1" x14ac:dyDescent="0.65">
      <c r="A65" s="274" t="s">
        <v>140</v>
      </c>
      <c r="B65" s="285" t="s">
        <v>214</v>
      </c>
      <c r="C65" s="370" t="s">
        <v>51</v>
      </c>
      <c r="D65" s="316" t="s">
        <v>365</v>
      </c>
      <c r="E65" s="316" t="s">
        <v>365</v>
      </c>
      <c r="F65" s="316" t="s">
        <v>366</v>
      </c>
      <c r="G65" s="316" t="s">
        <v>365</v>
      </c>
      <c r="H65" s="316" t="s">
        <v>365</v>
      </c>
      <c r="I65" s="332" t="s">
        <v>365</v>
      </c>
    </row>
    <row r="66" spans="1:9" ht="20.149999999999999" customHeight="1" x14ac:dyDescent="0.65">
      <c r="A66" s="274" t="s">
        <v>140</v>
      </c>
      <c r="B66" s="285" t="s">
        <v>142</v>
      </c>
      <c r="C66" s="370" t="s">
        <v>51</v>
      </c>
      <c r="D66" s="316" t="s">
        <v>365</v>
      </c>
      <c r="E66" s="316" t="s">
        <v>365</v>
      </c>
      <c r="F66" s="316" t="s">
        <v>366</v>
      </c>
      <c r="G66" s="316" t="s">
        <v>365</v>
      </c>
      <c r="H66" s="316" t="s">
        <v>365</v>
      </c>
      <c r="I66" s="332" t="s">
        <v>365</v>
      </c>
    </row>
    <row r="67" spans="1:9" ht="20.149999999999999" customHeight="1" x14ac:dyDescent="0.65">
      <c r="A67" s="274" t="s">
        <v>140</v>
      </c>
      <c r="B67" s="285" t="s">
        <v>143</v>
      </c>
      <c r="C67" s="370" t="s">
        <v>51</v>
      </c>
      <c r="D67" s="316" t="s">
        <v>366</v>
      </c>
      <c r="E67" s="316" t="s">
        <v>365</v>
      </c>
      <c r="F67" s="316" t="s">
        <v>365</v>
      </c>
      <c r="G67" s="316" t="s">
        <v>365</v>
      </c>
      <c r="H67" s="316" t="s">
        <v>365</v>
      </c>
      <c r="I67" s="332" t="s">
        <v>365</v>
      </c>
    </row>
    <row r="68" spans="1:9" ht="20.149999999999999" customHeight="1" x14ac:dyDescent="0.65">
      <c r="A68" s="274" t="s">
        <v>144</v>
      </c>
      <c r="B68" s="285" t="s">
        <v>145</v>
      </c>
      <c r="C68" s="370" t="s">
        <v>54</v>
      </c>
      <c r="D68" s="316" t="s">
        <v>365</v>
      </c>
      <c r="E68" s="316" t="s">
        <v>365</v>
      </c>
      <c r="F68" s="316" t="s">
        <v>365</v>
      </c>
      <c r="G68" s="316" t="s">
        <v>365</v>
      </c>
      <c r="H68" s="316" t="s">
        <v>365</v>
      </c>
      <c r="I68" s="332" t="s">
        <v>365</v>
      </c>
    </row>
    <row r="69" spans="1:9" ht="20.149999999999999" customHeight="1" x14ac:dyDescent="0.65">
      <c r="A69" s="274" t="s">
        <v>144</v>
      </c>
      <c r="B69" s="285" t="s">
        <v>146</v>
      </c>
      <c r="C69" s="370" t="s">
        <v>51</v>
      </c>
      <c r="D69" s="316" t="s">
        <v>365</v>
      </c>
      <c r="E69" s="316" t="s">
        <v>365</v>
      </c>
      <c r="F69" s="316" t="s">
        <v>365</v>
      </c>
      <c r="G69" s="316" t="s">
        <v>365</v>
      </c>
      <c r="H69" s="316" t="s">
        <v>365</v>
      </c>
      <c r="I69" s="332" t="s">
        <v>365</v>
      </c>
    </row>
    <row r="70" spans="1:9" ht="20.149999999999999" customHeight="1" x14ac:dyDescent="0.65">
      <c r="A70" s="274" t="s">
        <v>147</v>
      </c>
      <c r="B70" s="285" t="s">
        <v>148</v>
      </c>
      <c r="C70" s="370" t="s">
        <v>51</v>
      </c>
      <c r="D70" s="316" t="s">
        <v>366</v>
      </c>
      <c r="E70" s="316" t="s">
        <v>365</v>
      </c>
      <c r="F70" s="316" t="s">
        <v>365</v>
      </c>
      <c r="G70" s="316" t="s">
        <v>365</v>
      </c>
      <c r="H70" s="316" t="s">
        <v>365</v>
      </c>
      <c r="I70" s="332" t="s">
        <v>366</v>
      </c>
    </row>
    <row r="71" spans="1:9" ht="20.149999999999999" customHeight="1" x14ac:dyDescent="0.65">
      <c r="A71" s="274" t="s">
        <v>149</v>
      </c>
      <c r="B71" s="285" t="s">
        <v>150</v>
      </c>
      <c r="C71" s="370" t="s">
        <v>51</v>
      </c>
      <c r="D71" s="316" t="s">
        <v>366</v>
      </c>
      <c r="E71" s="316" t="s">
        <v>365</v>
      </c>
      <c r="F71" s="316" t="s">
        <v>365</v>
      </c>
      <c r="G71" s="316" t="s">
        <v>365</v>
      </c>
      <c r="H71" s="316" t="s">
        <v>365</v>
      </c>
      <c r="I71" s="332" t="s">
        <v>365</v>
      </c>
    </row>
    <row r="72" spans="1:9" ht="20.149999999999999" customHeight="1" x14ac:dyDescent="0.65">
      <c r="A72" s="274" t="s">
        <v>151</v>
      </c>
      <c r="B72" s="285" t="s">
        <v>152</v>
      </c>
      <c r="C72" s="370" t="s">
        <v>51</v>
      </c>
      <c r="D72" s="316" t="s">
        <v>365</v>
      </c>
      <c r="E72" s="316" t="s">
        <v>365</v>
      </c>
      <c r="F72" s="316" t="s">
        <v>365</v>
      </c>
      <c r="G72" s="316" t="s">
        <v>365</v>
      </c>
      <c r="H72" s="316" t="s">
        <v>365</v>
      </c>
      <c r="I72" s="332" t="s">
        <v>366</v>
      </c>
    </row>
    <row r="73" spans="1:9" ht="20.149999999999999" customHeight="1" x14ac:dyDescent="0.65">
      <c r="A73" s="274" t="s">
        <v>153</v>
      </c>
      <c r="B73" s="285" t="s">
        <v>154</v>
      </c>
      <c r="C73" s="370" t="s">
        <v>54</v>
      </c>
      <c r="D73" s="316" t="s">
        <v>365</v>
      </c>
      <c r="E73" s="316" t="s">
        <v>365</v>
      </c>
      <c r="F73" s="316" t="s">
        <v>365</v>
      </c>
      <c r="G73" s="316" t="s">
        <v>365</v>
      </c>
      <c r="H73" s="316" t="s">
        <v>365</v>
      </c>
      <c r="I73" s="332" t="s">
        <v>366</v>
      </c>
    </row>
    <row r="74" spans="1:9" ht="20.149999999999999" customHeight="1" x14ac:dyDescent="0.65">
      <c r="A74" s="274" t="s">
        <v>155</v>
      </c>
      <c r="B74" s="285" t="s">
        <v>156</v>
      </c>
      <c r="C74" s="370" t="s">
        <v>51</v>
      </c>
      <c r="D74" s="316" t="s">
        <v>365</v>
      </c>
      <c r="E74" s="316" t="s">
        <v>365</v>
      </c>
      <c r="F74" s="316" t="s">
        <v>365</v>
      </c>
      <c r="G74" s="316" t="s">
        <v>365</v>
      </c>
      <c r="H74" s="316" t="s">
        <v>365</v>
      </c>
      <c r="I74" s="332" t="s">
        <v>365</v>
      </c>
    </row>
    <row r="75" spans="1:9" ht="24.9" customHeight="1" thickBot="1" x14ac:dyDescent="0.8">
      <c r="A75" s="89"/>
      <c r="B75" s="90" t="s">
        <v>384</v>
      </c>
      <c r="C75" s="386"/>
      <c r="D75" s="115">
        <f t="shared" ref="D75:I75" si="0">COUNTIF(D5:D74,"Yes")</f>
        <v>25</v>
      </c>
      <c r="E75" s="115">
        <f t="shared" si="0"/>
        <v>0</v>
      </c>
      <c r="F75" s="115">
        <f t="shared" si="0"/>
        <v>24</v>
      </c>
      <c r="G75" s="115">
        <f t="shared" si="0"/>
        <v>16</v>
      </c>
      <c r="H75" s="115">
        <f t="shared" si="0"/>
        <v>15</v>
      </c>
      <c r="I75" s="115">
        <f t="shared" si="0"/>
        <v>26</v>
      </c>
    </row>
    <row r="76" spans="1:9" ht="24.9" customHeight="1" thickTop="1" x14ac:dyDescent="0.65">
      <c r="A76" s="171"/>
      <c r="B76" s="168" t="s">
        <v>288</v>
      </c>
      <c r="C76" s="100"/>
      <c r="D76" s="169"/>
      <c r="E76" s="170"/>
      <c r="F76" s="170"/>
      <c r="G76" s="170"/>
      <c r="H76" s="170"/>
      <c r="I76" s="170"/>
    </row>
    <row r="77" spans="1:9" ht="20.149999999999999" customHeight="1" thickBot="1" x14ac:dyDescent="0.8">
      <c r="A77" s="8" t="s">
        <v>289</v>
      </c>
      <c r="B77" s="9" t="s">
        <v>290</v>
      </c>
      <c r="C77" s="395" t="s">
        <v>51</v>
      </c>
      <c r="D77" s="62" t="s">
        <v>365</v>
      </c>
      <c r="E77" s="172" t="s">
        <v>365</v>
      </c>
      <c r="F77" s="172" t="s">
        <v>365</v>
      </c>
      <c r="G77" s="172" t="s">
        <v>365</v>
      </c>
      <c r="H77" s="172" t="s">
        <v>365</v>
      </c>
      <c r="I77" s="173" t="s">
        <v>365</v>
      </c>
    </row>
    <row r="78" spans="1:9" ht="24.9" customHeight="1" thickTop="1" x14ac:dyDescent="0.65">
      <c r="A78" s="171"/>
      <c r="B78" s="168" t="s">
        <v>291</v>
      </c>
      <c r="C78" s="168"/>
      <c r="D78" s="169"/>
      <c r="E78" s="170"/>
      <c r="F78" s="170"/>
      <c r="G78" s="170"/>
      <c r="H78" s="170"/>
      <c r="I78" s="170"/>
    </row>
    <row r="79" spans="1:9" ht="20.149999999999999" customHeight="1" x14ac:dyDescent="0.65">
      <c r="A79" s="10" t="s">
        <v>175</v>
      </c>
      <c r="B79" s="11" t="s">
        <v>176</v>
      </c>
      <c r="C79" s="373" t="s">
        <v>51</v>
      </c>
      <c r="D79" s="63" t="s">
        <v>365</v>
      </c>
      <c r="E79" s="63" t="s">
        <v>365</v>
      </c>
      <c r="F79" s="63" t="s">
        <v>365</v>
      </c>
      <c r="G79" s="63" t="s">
        <v>365</v>
      </c>
      <c r="H79" s="63" t="s">
        <v>366</v>
      </c>
      <c r="I79" s="124" t="s">
        <v>365</v>
      </c>
    </row>
    <row r="80" spans="1:9" ht="20.149999999999999" customHeight="1" x14ac:dyDescent="0.65">
      <c r="A80" s="8" t="s">
        <v>177</v>
      </c>
      <c r="B80" s="9" t="s">
        <v>178</v>
      </c>
      <c r="C80" s="361" t="s">
        <v>51</v>
      </c>
      <c r="D80" s="62" t="s">
        <v>365</v>
      </c>
      <c r="E80" s="62" t="s">
        <v>365</v>
      </c>
      <c r="F80" s="62" t="s">
        <v>365</v>
      </c>
      <c r="G80" s="62" t="s">
        <v>365</v>
      </c>
      <c r="H80" s="62" t="s">
        <v>365</v>
      </c>
      <c r="I80" s="120" t="s">
        <v>365</v>
      </c>
    </row>
    <row r="81" spans="1:9" ht="20.149999999999999" customHeight="1" x14ac:dyDescent="0.65">
      <c r="A81" s="10" t="s">
        <v>179</v>
      </c>
      <c r="B81" s="11" t="s">
        <v>180</v>
      </c>
      <c r="C81" s="373" t="s">
        <v>51</v>
      </c>
      <c r="D81" s="63" t="s">
        <v>366</v>
      </c>
      <c r="E81" s="63" t="s">
        <v>365</v>
      </c>
      <c r="F81" s="63" t="s">
        <v>365</v>
      </c>
      <c r="G81" s="63" t="s">
        <v>365</v>
      </c>
      <c r="H81" s="63" t="s">
        <v>366</v>
      </c>
      <c r="I81" s="124" t="s">
        <v>365</v>
      </c>
    </row>
    <row r="82" spans="1:9" ht="20.149999999999999" customHeight="1" x14ac:dyDescent="0.65">
      <c r="A82" s="8" t="s">
        <v>181</v>
      </c>
      <c r="B82" s="9" t="s">
        <v>182</v>
      </c>
      <c r="C82" s="361" t="s">
        <v>51</v>
      </c>
      <c r="D82" s="62" t="s">
        <v>365</v>
      </c>
      <c r="E82" s="62" t="s">
        <v>365</v>
      </c>
      <c r="F82" s="62" t="s">
        <v>365</v>
      </c>
      <c r="G82" s="62" t="s">
        <v>365</v>
      </c>
      <c r="H82" s="62" t="s">
        <v>365</v>
      </c>
      <c r="I82" s="120" t="s">
        <v>365</v>
      </c>
    </row>
    <row r="83" spans="1:9" ht="20.149999999999999" customHeight="1" x14ac:dyDescent="0.65">
      <c r="A83" s="10" t="s">
        <v>183</v>
      </c>
      <c r="B83" s="11" t="s">
        <v>184</v>
      </c>
      <c r="C83" s="373" t="s">
        <v>51</v>
      </c>
      <c r="D83" s="63" t="s">
        <v>365</v>
      </c>
      <c r="E83" s="63" t="s">
        <v>365</v>
      </c>
      <c r="F83" s="63" t="s">
        <v>365</v>
      </c>
      <c r="G83" s="63" t="s">
        <v>365</v>
      </c>
      <c r="H83" s="63" t="s">
        <v>365</v>
      </c>
      <c r="I83" s="124" t="s">
        <v>365</v>
      </c>
    </row>
    <row r="84" spans="1:9" ht="20.149999999999999" customHeight="1" x14ac:dyDescent="0.65">
      <c r="A84" s="8" t="s">
        <v>183</v>
      </c>
      <c r="B84" s="9" t="s">
        <v>185</v>
      </c>
      <c r="C84" s="361" t="s">
        <v>51</v>
      </c>
      <c r="D84" s="62" t="s">
        <v>365</v>
      </c>
      <c r="E84" s="62" t="s">
        <v>365</v>
      </c>
      <c r="F84" s="62" t="s">
        <v>365</v>
      </c>
      <c r="G84" s="62" t="s">
        <v>365</v>
      </c>
      <c r="H84" s="62" t="s">
        <v>365</v>
      </c>
      <c r="I84" s="120" t="s">
        <v>365</v>
      </c>
    </row>
    <row r="85" spans="1:9" ht="20.149999999999999" customHeight="1" x14ac:dyDescent="0.65">
      <c r="A85" s="10" t="s">
        <v>187</v>
      </c>
      <c r="B85" s="11" t="s">
        <v>188</v>
      </c>
      <c r="C85" s="373" t="s">
        <v>51</v>
      </c>
      <c r="D85" s="63" t="s">
        <v>365</v>
      </c>
      <c r="E85" s="63" t="s">
        <v>365</v>
      </c>
      <c r="F85" s="63" t="s">
        <v>365</v>
      </c>
      <c r="G85" s="63" t="s">
        <v>366</v>
      </c>
      <c r="H85" s="63" t="s">
        <v>365</v>
      </c>
      <c r="I85" s="124" t="s">
        <v>366</v>
      </c>
    </row>
    <row r="86" spans="1:9" ht="20.149999999999999" customHeight="1" x14ac:dyDescent="0.65">
      <c r="A86" s="8" t="s">
        <v>187</v>
      </c>
      <c r="B86" s="9" t="s">
        <v>372</v>
      </c>
      <c r="C86" s="361" t="s">
        <v>51</v>
      </c>
      <c r="D86" s="62" t="s">
        <v>365</v>
      </c>
      <c r="E86" s="62" t="s">
        <v>365</v>
      </c>
      <c r="F86" s="62" t="s">
        <v>365</v>
      </c>
      <c r="G86" s="62" t="s">
        <v>366</v>
      </c>
      <c r="H86" s="62" t="s">
        <v>365</v>
      </c>
      <c r="I86" s="120" t="s">
        <v>365</v>
      </c>
    </row>
    <row r="87" spans="1:9" ht="20.149999999999999" customHeight="1" x14ac:dyDescent="0.65">
      <c r="A87" s="10" t="s">
        <v>187</v>
      </c>
      <c r="B87" s="11" t="s">
        <v>373</v>
      </c>
      <c r="C87" s="373" t="s">
        <v>186</v>
      </c>
      <c r="D87" s="63" t="s">
        <v>186</v>
      </c>
      <c r="E87" s="63" t="s">
        <v>186</v>
      </c>
      <c r="F87" s="63" t="s">
        <v>186</v>
      </c>
      <c r="G87" s="63" t="s">
        <v>186</v>
      </c>
      <c r="H87" s="63" t="s">
        <v>186</v>
      </c>
      <c r="I87" s="124" t="s">
        <v>186</v>
      </c>
    </row>
    <row r="88" spans="1:9" ht="20.149999999999999" customHeight="1" x14ac:dyDescent="0.65">
      <c r="A88" s="8" t="s">
        <v>189</v>
      </c>
      <c r="B88" s="9" t="s">
        <v>190</v>
      </c>
      <c r="C88" s="361" t="s">
        <v>51</v>
      </c>
      <c r="D88" s="62" t="s">
        <v>365</v>
      </c>
      <c r="E88" s="62" t="s">
        <v>365</v>
      </c>
      <c r="F88" s="62" t="s">
        <v>365</v>
      </c>
      <c r="G88" s="62" t="s">
        <v>365</v>
      </c>
      <c r="H88" s="62" t="s">
        <v>366</v>
      </c>
      <c r="I88" s="120" t="s">
        <v>365</v>
      </c>
    </row>
    <row r="89" spans="1:9" x14ac:dyDescent="0.65">
      <c r="A89" s="14" t="s">
        <v>385</v>
      </c>
      <c r="B89" s="128"/>
      <c r="C89" s="128"/>
      <c r="D89" s="129"/>
      <c r="E89" s="129"/>
      <c r="F89" s="129"/>
      <c r="G89" s="129"/>
      <c r="H89" s="129"/>
      <c r="I89" s="129"/>
    </row>
    <row r="90" spans="1:9" x14ac:dyDescent="0.65">
      <c r="A90" s="44" t="s">
        <v>541</v>
      </c>
      <c r="B90" s="128"/>
      <c r="C90" s="128"/>
      <c r="D90" s="129"/>
      <c r="E90" s="129"/>
      <c r="F90" s="129"/>
      <c r="G90" s="129"/>
      <c r="H90" s="129"/>
      <c r="I90" s="129"/>
    </row>
    <row r="91" spans="1:9" ht="31.5" customHeight="1" x14ac:dyDescent="0.65">
      <c r="A91" s="667" t="s">
        <v>549</v>
      </c>
      <c r="B91" s="667"/>
      <c r="C91" s="667"/>
      <c r="D91" s="591"/>
      <c r="E91" s="591"/>
      <c r="F91" s="591"/>
      <c r="G91" s="591"/>
      <c r="H91" s="591"/>
      <c r="I91" s="591"/>
    </row>
    <row r="92" spans="1:9" x14ac:dyDescent="0.65">
      <c r="A92" s="14" t="s">
        <v>470</v>
      </c>
      <c r="B92" s="130"/>
      <c r="C92" s="130"/>
      <c r="D92" s="130"/>
      <c r="E92" s="130"/>
      <c r="F92" s="130"/>
      <c r="G92" s="130"/>
      <c r="H92" s="130"/>
      <c r="I92" s="130"/>
    </row>
    <row r="94" spans="1:9" ht="14.5" x14ac:dyDescent="0.7">
      <c r="A94" s="2" t="s">
        <v>566</v>
      </c>
    </row>
    <row r="96" spans="1:9" ht="30" customHeight="1" x14ac:dyDescent="0.7">
      <c r="A96" s="7" t="s">
        <v>168</v>
      </c>
      <c r="B96" s="7" t="s">
        <v>45</v>
      </c>
      <c r="C96" s="407" t="s">
        <v>46</v>
      </c>
      <c r="D96" s="697" t="s">
        <v>386</v>
      </c>
      <c r="E96" s="697"/>
      <c r="F96" s="697"/>
      <c r="G96" s="697"/>
      <c r="H96" s="697"/>
    </row>
    <row r="97" spans="1:8" ht="20.149999999999999" customHeight="1" x14ac:dyDescent="0.65">
      <c r="A97" s="274" t="s">
        <v>52</v>
      </c>
      <c r="B97" s="285" t="s">
        <v>53</v>
      </c>
      <c r="C97" s="389" t="s">
        <v>54</v>
      </c>
      <c r="D97" s="705" t="s">
        <v>550</v>
      </c>
      <c r="E97" s="706"/>
      <c r="F97" s="706"/>
      <c r="G97" s="706"/>
      <c r="H97" s="706"/>
    </row>
    <row r="98" spans="1:8" ht="20.149999999999999" customHeight="1" x14ac:dyDescent="0.65">
      <c r="A98" s="274" t="s">
        <v>52</v>
      </c>
      <c r="B98" s="285" t="s">
        <v>55</v>
      </c>
      <c r="C98" s="389" t="s">
        <v>54</v>
      </c>
      <c r="D98" s="705" t="s">
        <v>551</v>
      </c>
      <c r="E98" s="706"/>
      <c r="F98" s="706"/>
      <c r="G98" s="706"/>
      <c r="H98" s="706"/>
    </row>
    <row r="99" spans="1:8" ht="20.149999999999999" customHeight="1" x14ac:dyDescent="0.65">
      <c r="A99" s="274" t="s">
        <v>56</v>
      </c>
      <c r="B99" s="592" t="s">
        <v>63</v>
      </c>
      <c r="C99" s="389" t="s">
        <v>54</v>
      </c>
      <c r="D99" s="705" t="s">
        <v>552</v>
      </c>
      <c r="E99" s="706"/>
      <c r="F99" s="706"/>
      <c r="G99" s="706"/>
      <c r="H99" s="706"/>
    </row>
    <row r="100" spans="1:8" ht="20.149999999999999" customHeight="1" x14ac:dyDescent="0.65">
      <c r="A100" s="274" t="s">
        <v>75</v>
      </c>
      <c r="B100" s="592" t="s">
        <v>76</v>
      </c>
      <c r="C100" s="389" t="s">
        <v>51</v>
      </c>
      <c r="D100" s="705" t="s">
        <v>565</v>
      </c>
      <c r="E100" s="706"/>
      <c r="F100" s="706"/>
      <c r="G100" s="706"/>
      <c r="H100" s="706"/>
    </row>
    <row r="101" spans="1:8" ht="20.149999999999999" customHeight="1" x14ac:dyDescent="0.65">
      <c r="A101" s="274" t="s">
        <v>97</v>
      </c>
      <c r="B101" s="592" t="s">
        <v>98</v>
      </c>
      <c r="C101" s="389" t="s">
        <v>54</v>
      </c>
      <c r="D101" s="705" t="s">
        <v>553</v>
      </c>
      <c r="E101" s="706"/>
      <c r="F101" s="706"/>
      <c r="G101" s="706"/>
      <c r="H101" s="706"/>
    </row>
    <row r="102" spans="1:8" ht="20.149999999999999" customHeight="1" x14ac:dyDescent="0.65">
      <c r="A102" s="274" t="s">
        <v>103</v>
      </c>
      <c r="B102" s="592" t="s">
        <v>105</v>
      </c>
      <c r="C102" s="389" t="s">
        <v>54</v>
      </c>
      <c r="D102" s="705" t="s">
        <v>554</v>
      </c>
      <c r="E102" s="706"/>
      <c r="F102" s="706"/>
      <c r="G102" s="706"/>
      <c r="H102" s="706"/>
    </row>
    <row r="103" spans="1:8" ht="20.149999999999999" customHeight="1" x14ac:dyDescent="0.65">
      <c r="A103" s="274" t="s">
        <v>106</v>
      </c>
      <c r="B103" s="285" t="s">
        <v>108</v>
      </c>
      <c r="C103" s="389" t="s">
        <v>51</v>
      </c>
      <c r="D103" s="705" t="s">
        <v>555</v>
      </c>
      <c r="E103" s="706"/>
      <c r="F103" s="706"/>
      <c r="G103" s="706"/>
      <c r="H103" s="706"/>
    </row>
    <row r="104" spans="1:8" ht="20.149999999999999" customHeight="1" x14ac:dyDescent="0.65">
      <c r="A104" s="274" t="s">
        <v>113</v>
      </c>
      <c r="B104" s="285" t="s">
        <v>114</v>
      </c>
      <c r="C104" s="389" t="s">
        <v>54</v>
      </c>
      <c r="D104" s="705" t="s">
        <v>556</v>
      </c>
      <c r="E104" s="706"/>
      <c r="F104" s="706"/>
      <c r="G104" s="706"/>
      <c r="H104" s="706"/>
    </row>
    <row r="105" spans="1:8" ht="20.149999999999999" customHeight="1" x14ac:dyDescent="0.65">
      <c r="A105" s="274" t="s">
        <v>113</v>
      </c>
      <c r="B105" s="285" t="s">
        <v>115</v>
      </c>
      <c r="C105" s="389" t="s">
        <v>54</v>
      </c>
      <c r="D105" s="705" t="s">
        <v>555</v>
      </c>
      <c r="E105" s="706"/>
      <c r="F105" s="706"/>
      <c r="G105" s="706"/>
      <c r="H105" s="706"/>
    </row>
    <row r="106" spans="1:8" ht="20.149999999999999" customHeight="1" x14ac:dyDescent="0.65">
      <c r="A106" s="274" t="s">
        <v>113</v>
      </c>
      <c r="B106" s="285" t="s">
        <v>116</v>
      </c>
      <c r="C106" s="389" t="s">
        <v>51</v>
      </c>
      <c r="D106" s="705" t="s">
        <v>557</v>
      </c>
      <c r="E106" s="706"/>
      <c r="F106" s="706"/>
      <c r="G106" s="706"/>
      <c r="H106" s="706"/>
    </row>
    <row r="107" spans="1:8" ht="20.149999999999999" customHeight="1" x14ac:dyDescent="0.65">
      <c r="A107" s="274" t="s">
        <v>119</v>
      </c>
      <c r="B107" s="285" t="s">
        <v>121</v>
      </c>
      <c r="C107" s="389" t="s">
        <v>51</v>
      </c>
      <c r="D107" s="705" t="s">
        <v>558</v>
      </c>
      <c r="E107" s="706"/>
      <c r="F107" s="706"/>
      <c r="G107" s="706"/>
      <c r="H107" s="706"/>
    </row>
    <row r="108" spans="1:8" ht="20.149999999999999" customHeight="1" x14ac:dyDescent="0.65">
      <c r="A108" s="274" t="s">
        <v>122</v>
      </c>
      <c r="B108" s="285" t="s">
        <v>123</v>
      </c>
      <c r="C108" s="389" t="s">
        <v>51</v>
      </c>
      <c r="D108" s="705" t="s">
        <v>559</v>
      </c>
      <c r="E108" s="706"/>
      <c r="F108" s="706"/>
      <c r="G108" s="706"/>
      <c r="H108" s="706"/>
    </row>
    <row r="109" spans="1:8" ht="20.149999999999999" customHeight="1" x14ac:dyDescent="0.65">
      <c r="A109" s="274" t="s">
        <v>129</v>
      </c>
      <c r="B109" s="285" t="s">
        <v>132</v>
      </c>
      <c r="C109" s="389" t="s">
        <v>54</v>
      </c>
      <c r="D109" s="705" t="s">
        <v>560</v>
      </c>
      <c r="E109" s="706"/>
      <c r="F109" s="706"/>
      <c r="G109" s="706"/>
      <c r="H109" s="706"/>
    </row>
    <row r="110" spans="1:8" ht="33.75" customHeight="1" x14ac:dyDescent="0.65">
      <c r="A110" s="274" t="s">
        <v>129</v>
      </c>
      <c r="B110" s="285" t="s">
        <v>133</v>
      </c>
      <c r="C110" s="389" t="s">
        <v>131</v>
      </c>
      <c r="D110" s="705" t="s">
        <v>561</v>
      </c>
      <c r="E110" s="706"/>
      <c r="F110" s="706"/>
      <c r="G110" s="706"/>
      <c r="H110" s="706"/>
    </row>
    <row r="111" spans="1:8" ht="20.149999999999999" customHeight="1" x14ac:dyDescent="0.65">
      <c r="A111" s="274" t="s">
        <v>136</v>
      </c>
      <c r="B111" s="285" t="s">
        <v>138</v>
      </c>
      <c r="C111" s="389" t="s">
        <v>131</v>
      </c>
      <c r="D111" s="705" t="s">
        <v>562</v>
      </c>
      <c r="E111" s="706"/>
      <c r="F111" s="706"/>
      <c r="G111" s="706"/>
      <c r="H111" s="706"/>
    </row>
    <row r="112" spans="1:8" ht="20.149999999999999" customHeight="1" x14ac:dyDescent="0.65">
      <c r="A112" s="274" t="s">
        <v>175</v>
      </c>
      <c r="B112" s="285" t="s">
        <v>176</v>
      </c>
      <c r="C112" s="389" t="s">
        <v>51</v>
      </c>
      <c r="D112" s="705" t="s">
        <v>387</v>
      </c>
      <c r="E112" s="706"/>
      <c r="F112" s="706"/>
      <c r="G112" s="706"/>
      <c r="H112" s="706"/>
    </row>
    <row r="113" spans="1:9" ht="20.149999999999999" customHeight="1" x14ac:dyDescent="0.65">
      <c r="A113" s="274" t="s">
        <v>179</v>
      </c>
      <c r="B113" s="285" t="s">
        <v>180</v>
      </c>
      <c r="C113" s="389" t="s">
        <v>51</v>
      </c>
      <c r="D113" s="705" t="s">
        <v>563</v>
      </c>
      <c r="E113" s="706"/>
      <c r="F113" s="706"/>
      <c r="G113" s="706"/>
      <c r="H113" s="706"/>
    </row>
    <row r="114" spans="1:9" ht="20.149999999999999" customHeight="1" x14ac:dyDescent="0.65">
      <c r="A114" s="274" t="s">
        <v>189</v>
      </c>
      <c r="B114" s="285" t="s">
        <v>190</v>
      </c>
      <c r="C114" s="389" t="s">
        <v>51</v>
      </c>
      <c r="D114" s="705" t="s">
        <v>564</v>
      </c>
      <c r="E114" s="706"/>
      <c r="F114" s="706"/>
      <c r="G114" s="706"/>
      <c r="H114" s="706"/>
    </row>
    <row r="115" spans="1:9" ht="27.75" customHeight="1" x14ac:dyDescent="0.65">
      <c r="A115" s="667" t="s">
        <v>548</v>
      </c>
      <c r="B115" s="667"/>
      <c r="C115" s="667"/>
      <c r="D115" s="591"/>
      <c r="E115" s="591"/>
      <c r="F115" s="591"/>
      <c r="G115" s="591"/>
      <c r="H115" s="591"/>
      <c r="I115" s="131"/>
    </row>
    <row r="116" spans="1:9" ht="21.75" customHeight="1" x14ac:dyDescent="0.65">
      <c r="A116" s="14" t="s">
        <v>470</v>
      </c>
      <c r="B116" s="130"/>
      <c r="C116" s="130"/>
      <c r="D116" s="130"/>
      <c r="E116" s="130"/>
      <c r="F116" s="130"/>
      <c r="G116" s="130"/>
      <c r="H116" s="130"/>
      <c r="I116" s="130"/>
    </row>
  </sheetData>
  <autoFilter ref="A3:I4" xr:uid="{00000000-0009-0000-0000-000018000000}"/>
  <mergeCells count="30">
    <mergeCell ref="A2:B2"/>
    <mergeCell ref="I3:I4"/>
    <mergeCell ref="D108:H108"/>
    <mergeCell ref="D109:H109"/>
    <mergeCell ref="D97:H97"/>
    <mergeCell ref="D96:H96"/>
    <mergeCell ref="D98:H98"/>
    <mergeCell ref="D103:H103"/>
    <mergeCell ref="D104:H104"/>
    <mergeCell ref="D105:H105"/>
    <mergeCell ref="D106:H106"/>
    <mergeCell ref="D107:H107"/>
    <mergeCell ref="H3:H4"/>
    <mergeCell ref="A3:A4"/>
    <mergeCell ref="B3:B4"/>
    <mergeCell ref="D3:D4"/>
    <mergeCell ref="A115:C115"/>
    <mergeCell ref="A91:C91"/>
    <mergeCell ref="E3:E4"/>
    <mergeCell ref="F3:F4"/>
    <mergeCell ref="G3:G4"/>
    <mergeCell ref="D110:H110"/>
    <mergeCell ref="D114:H114"/>
    <mergeCell ref="D113:H113"/>
    <mergeCell ref="D111:H111"/>
    <mergeCell ref="D112:H112"/>
    <mergeCell ref="D99:H99"/>
    <mergeCell ref="D100:H100"/>
    <mergeCell ref="D101:H101"/>
    <mergeCell ref="D102:H102"/>
  </mergeCells>
  <conditionalFormatting sqref="A5:I74">
    <cfRule type="expression" dxfId="4" priority="2">
      <formula>MOD(ROW(),2)=0</formula>
    </cfRule>
  </conditionalFormatting>
  <conditionalFormatting sqref="A97:D114">
    <cfRule type="expression" dxfId="3" priority="1">
      <formula>MOD(ROW(),2)=0</formula>
    </cfRule>
  </conditionalFormatting>
  <hyperlinks>
    <hyperlink ref="A2:B2" location="TOC!A1" display="Return to Table of Contents" xr:uid="{00000000-0004-0000-1800-000000000000}"/>
  </hyperlinks>
  <pageMargins left="0.25" right="0.25" top="0.75" bottom="0.75" header="0.3" footer="0.3"/>
  <pageSetup scale="60" fitToHeight="0" orientation="portrait" horizontalDpi="1200" verticalDpi="1200" r:id="rId1"/>
  <headerFooter>
    <oddHeader>&amp;L2023-24 &amp;"Arial,Italic"Survey of Dental Education
&amp;"Arial,Regular"Report 2 - Tuition, Admission, and Attrition</oddHeader>
  </headerFooter>
  <rowBreaks count="2" manualBreakCount="2">
    <brk id="59" max="8" man="1"/>
    <brk id="93" max="8"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pageSetUpPr fitToPage="1"/>
  </sheetPr>
  <dimension ref="A1:O77"/>
  <sheetViews>
    <sheetView workbookViewId="0"/>
  </sheetViews>
  <sheetFormatPr defaultColWidth="9.08984375" defaultRowHeight="13" x14ac:dyDescent="0.6"/>
  <cols>
    <col min="1" max="15" width="9.08984375" style="22"/>
    <col min="16" max="16" width="4.08984375" style="22" customWidth="1"/>
    <col min="17" max="16384" width="9.08984375" style="22"/>
  </cols>
  <sheetData>
    <row r="1" spans="1:13" ht="16.75" x14ac:dyDescent="0.7">
      <c r="A1" s="28" t="s">
        <v>570</v>
      </c>
      <c r="B1" s="24"/>
      <c r="C1" s="24"/>
    </row>
    <row r="2" spans="1:13" ht="17.399999999999999" customHeight="1" x14ac:dyDescent="0.65">
      <c r="A2" s="721" t="s">
        <v>8</v>
      </c>
      <c r="B2" s="721"/>
      <c r="C2" s="721"/>
    </row>
    <row r="4" spans="1:13" x14ac:dyDescent="0.6">
      <c r="C4" s="22" t="s">
        <v>193</v>
      </c>
      <c r="D4" s="22" t="s">
        <v>194</v>
      </c>
      <c r="E4" s="22" t="s">
        <v>195</v>
      </c>
      <c r="F4" s="22" t="s">
        <v>196</v>
      </c>
      <c r="G4" s="22" t="s">
        <v>197</v>
      </c>
      <c r="H4" s="22" t="s">
        <v>198</v>
      </c>
      <c r="I4" s="22" t="s">
        <v>199</v>
      </c>
      <c r="J4" s="22" t="s">
        <v>200</v>
      </c>
      <c r="K4" s="22" t="s">
        <v>201</v>
      </c>
      <c r="L4" s="22" t="s">
        <v>202</v>
      </c>
      <c r="M4" s="22" t="s">
        <v>478</v>
      </c>
    </row>
    <row r="5" spans="1:13" x14ac:dyDescent="0.6">
      <c r="B5" s="22" t="s">
        <v>320</v>
      </c>
      <c r="C5" s="22">
        <v>19.8</v>
      </c>
      <c r="D5" s="22">
        <v>19.899999999999999</v>
      </c>
      <c r="E5" s="218">
        <v>20.100000000000001</v>
      </c>
      <c r="F5" s="22">
        <v>20.2</v>
      </c>
      <c r="G5" s="22">
        <v>20.3</v>
      </c>
      <c r="H5" s="22">
        <v>20.5</v>
      </c>
      <c r="I5" s="22">
        <v>20.6</v>
      </c>
      <c r="J5" s="22">
        <v>20.7</v>
      </c>
      <c r="K5" s="22">
        <v>20.776119402985078</v>
      </c>
      <c r="L5" s="22">
        <v>20.715942028985502</v>
      </c>
      <c r="M5" s="22">
        <v>20.8</v>
      </c>
    </row>
    <row r="6" spans="1:13" x14ac:dyDescent="0.6">
      <c r="B6" s="22" t="s">
        <v>321</v>
      </c>
      <c r="C6" s="22">
        <v>19.899999999999999</v>
      </c>
      <c r="D6" s="22">
        <v>19.899999999999999</v>
      </c>
      <c r="E6" s="218">
        <v>20.100000000000001</v>
      </c>
      <c r="F6" s="22">
        <v>20.3</v>
      </c>
      <c r="G6" s="22">
        <v>20.100000000000001</v>
      </c>
      <c r="H6" s="22">
        <v>20.100000000000001</v>
      </c>
      <c r="I6" s="22">
        <v>20.399999999999999</v>
      </c>
      <c r="J6" s="22">
        <v>20.5</v>
      </c>
      <c r="K6" s="22">
        <v>20.640909090909094</v>
      </c>
      <c r="L6" s="22">
        <v>20.534782608695654</v>
      </c>
      <c r="M6" s="22">
        <v>20.3</v>
      </c>
    </row>
    <row r="32" spans="1:1" ht="15.75" customHeight="1" x14ac:dyDescent="0.6">
      <c r="A32" s="165" t="s">
        <v>211</v>
      </c>
    </row>
    <row r="33" spans="1:15" ht="27.75" customHeight="1" x14ac:dyDescent="0.6">
      <c r="A33" s="654" t="s">
        <v>388</v>
      </c>
      <c r="B33" s="654"/>
      <c r="C33" s="654"/>
      <c r="D33" s="654"/>
      <c r="E33" s="654"/>
      <c r="F33" s="654"/>
      <c r="G33" s="654"/>
      <c r="H33" s="654"/>
      <c r="I33" s="654"/>
      <c r="J33" s="654"/>
      <c r="K33" s="654"/>
      <c r="L33" s="654"/>
      <c r="M33" s="654"/>
      <c r="N33" s="654"/>
      <c r="O33" s="654"/>
    </row>
    <row r="34" spans="1:15" x14ac:dyDescent="0.6">
      <c r="A34" s="14"/>
      <c r="B34" s="14"/>
      <c r="C34" s="14"/>
      <c r="D34" s="14"/>
      <c r="E34" s="14"/>
      <c r="F34" s="14"/>
      <c r="G34" s="14"/>
      <c r="H34" s="14"/>
      <c r="I34" s="14"/>
      <c r="J34" s="14"/>
      <c r="K34" s="14"/>
      <c r="L34" s="14"/>
      <c r="M34" s="14"/>
      <c r="N34" s="14"/>
      <c r="O34" s="14"/>
    </row>
    <row r="35" spans="1:15" ht="14.25" customHeight="1" x14ac:dyDescent="0.6">
      <c r="A35" s="14" t="s">
        <v>389</v>
      </c>
      <c r="B35" s="14"/>
      <c r="C35" s="14"/>
      <c r="D35" s="14"/>
      <c r="E35" s="14"/>
      <c r="F35" s="14"/>
      <c r="G35" s="14"/>
      <c r="H35" s="14"/>
      <c r="I35" s="14"/>
      <c r="J35" s="14"/>
      <c r="K35" s="14"/>
      <c r="L35" s="14"/>
      <c r="M35" s="14"/>
      <c r="N35" s="14"/>
      <c r="O35" s="14"/>
    </row>
    <row r="36" spans="1:15" x14ac:dyDescent="0.6">
      <c r="A36" s="14" t="s">
        <v>470</v>
      </c>
      <c r="B36" s="14"/>
      <c r="C36" s="14"/>
      <c r="D36" s="14"/>
      <c r="E36" s="14"/>
      <c r="F36" s="14"/>
      <c r="G36" s="14"/>
      <c r="H36" s="14"/>
      <c r="I36" s="14"/>
      <c r="J36" s="14"/>
      <c r="K36" s="14"/>
      <c r="L36" s="14"/>
      <c r="M36" s="14"/>
      <c r="N36" s="14"/>
      <c r="O36" s="14"/>
    </row>
    <row r="38" spans="1:15" ht="16.75" x14ac:dyDescent="0.7">
      <c r="A38" s="28" t="s">
        <v>567</v>
      </c>
      <c r="B38" s="24"/>
      <c r="C38" s="24"/>
    </row>
    <row r="39" spans="1:15" ht="14.25" x14ac:dyDescent="0.65">
      <c r="A39" s="721" t="s">
        <v>8</v>
      </c>
      <c r="B39" s="721"/>
      <c r="C39" s="721"/>
    </row>
    <row r="42" spans="1:15" x14ac:dyDescent="0.6">
      <c r="C42" s="22" t="s">
        <v>193</v>
      </c>
      <c r="D42" s="22" t="s">
        <v>194</v>
      </c>
      <c r="E42" s="22" t="s">
        <v>195</v>
      </c>
      <c r="F42" s="22" t="s">
        <v>196</v>
      </c>
      <c r="G42" s="22" t="s">
        <v>197</v>
      </c>
      <c r="H42" s="22" t="s">
        <v>198</v>
      </c>
      <c r="I42" s="22" t="s">
        <v>199</v>
      </c>
      <c r="J42" s="22" t="s">
        <v>200</v>
      </c>
      <c r="K42" s="22" t="s">
        <v>201</v>
      </c>
      <c r="L42" s="22" t="s">
        <v>202</v>
      </c>
      <c r="M42" s="22" t="s">
        <v>478</v>
      </c>
    </row>
    <row r="43" spans="1:15" x14ac:dyDescent="0.6">
      <c r="B43" s="22" t="s">
        <v>338</v>
      </c>
      <c r="C43" s="219">
        <v>3.46</v>
      </c>
      <c r="D43" s="219">
        <v>3.49</v>
      </c>
      <c r="E43" s="219">
        <v>3.48</v>
      </c>
      <c r="F43" s="22">
        <v>3.48</v>
      </c>
      <c r="G43" s="220">
        <v>3.5</v>
      </c>
      <c r="H43" s="22">
        <v>3.49</v>
      </c>
      <c r="I43" s="22">
        <v>3.51</v>
      </c>
      <c r="J43" s="22">
        <v>3.52</v>
      </c>
      <c r="K43" s="22">
        <v>3.5264179104477615</v>
      </c>
      <c r="L43" s="22">
        <v>3.5417391304347832</v>
      </c>
      <c r="M43" s="22">
        <v>3.59</v>
      </c>
    </row>
    <row r="44" spans="1:15" x14ac:dyDescent="0.6">
      <c r="B44" s="22" t="s">
        <v>340</v>
      </c>
      <c r="C44" s="219">
        <v>3.54</v>
      </c>
      <c r="D44" s="219">
        <v>3.56</v>
      </c>
      <c r="E44" s="219">
        <v>3.56</v>
      </c>
      <c r="F44" s="22">
        <v>3.55</v>
      </c>
      <c r="G44" s="22">
        <v>3.59</v>
      </c>
      <c r="H44" s="22">
        <v>3.57</v>
      </c>
      <c r="I44" s="220">
        <v>3.6</v>
      </c>
      <c r="J44" s="22">
        <v>3.59</v>
      </c>
      <c r="K44" s="22">
        <v>3.5983582089552235</v>
      </c>
      <c r="L44" s="22">
        <v>3.6160869565217393</v>
      </c>
      <c r="M44" s="22">
        <v>3.66</v>
      </c>
    </row>
    <row r="70" spans="1:15" ht="27" customHeight="1" x14ac:dyDescent="0.6">
      <c r="A70" s="165" t="s">
        <v>211</v>
      </c>
    </row>
    <row r="71" spans="1:15" ht="27" customHeight="1" x14ac:dyDescent="0.6">
      <c r="A71" s="654" t="s">
        <v>390</v>
      </c>
      <c r="B71" s="654"/>
      <c r="C71" s="654"/>
      <c r="D71" s="654"/>
      <c r="E71" s="654"/>
      <c r="F71" s="654"/>
      <c r="G71" s="654"/>
      <c r="H71" s="654"/>
      <c r="I71" s="654"/>
      <c r="J71" s="654"/>
      <c r="K71" s="654"/>
      <c r="L71" s="654"/>
      <c r="M71" s="654"/>
      <c r="N71" s="654"/>
      <c r="O71" s="654"/>
    </row>
    <row r="72" spans="1:15" x14ac:dyDescent="0.6">
      <c r="A72" s="14"/>
      <c r="B72" s="14"/>
      <c r="C72" s="14"/>
      <c r="D72" s="14"/>
      <c r="E72" s="14"/>
      <c r="F72" s="14"/>
      <c r="G72" s="14"/>
      <c r="H72" s="14"/>
      <c r="I72" s="14"/>
      <c r="J72" s="14"/>
      <c r="K72" s="14"/>
      <c r="L72" s="14"/>
      <c r="M72" s="14"/>
      <c r="N72" s="14"/>
      <c r="O72" s="14"/>
    </row>
    <row r="73" spans="1:15" x14ac:dyDescent="0.6">
      <c r="A73" s="14" t="s">
        <v>389</v>
      </c>
      <c r="B73" s="14"/>
      <c r="C73" s="14"/>
      <c r="D73" s="14"/>
      <c r="E73" s="14"/>
      <c r="F73" s="14"/>
      <c r="G73" s="14"/>
      <c r="H73" s="14"/>
      <c r="I73" s="14"/>
      <c r="J73" s="14"/>
      <c r="K73" s="14"/>
      <c r="L73" s="14"/>
      <c r="M73" s="14"/>
      <c r="N73" s="14"/>
      <c r="O73" s="14"/>
    </row>
    <row r="74" spans="1:15" x14ac:dyDescent="0.6">
      <c r="A74" s="14" t="s">
        <v>470</v>
      </c>
      <c r="B74" s="14"/>
      <c r="C74" s="14"/>
      <c r="D74" s="14"/>
      <c r="E74" s="14"/>
      <c r="F74" s="14"/>
      <c r="G74" s="14"/>
      <c r="H74" s="14"/>
      <c r="I74" s="14"/>
      <c r="J74" s="14"/>
      <c r="K74" s="14"/>
      <c r="L74" s="14"/>
      <c r="M74" s="14"/>
      <c r="N74" s="14"/>
      <c r="O74" s="14"/>
    </row>
    <row r="76" spans="1:15" ht="12.75" customHeight="1" x14ac:dyDescent="0.6">
      <c r="C76" s="207"/>
      <c r="D76" s="207"/>
      <c r="E76" s="207"/>
      <c r="F76" s="207"/>
      <c r="G76" s="207"/>
      <c r="H76" s="207"/>
      <c r="I76" s="207"/>
      <c r="J76" s="207"/>
      <c r="K76" s="207"/>
      <c r="L76" s="207"/>
      <c r="M76" s="207"/>
      <c r="N76" s="207"/>
      <c r="O76" s="207"/>
    </row>
    <row r="77" spans="1:15" x14ac:dyDescent="0.6">
      <c r="C77" s="207"/>
      <c r="D77" s="207"/>
      <c r="E77" s="207"/>
      <c r="F77" s="207"/>
      <c r="G77" s="207"/>
      <c r="H77" s="207"/>
      <c r="I77" s="207"/>
      <c r="J77" s="207"/>
      <c r="K77" s="207"/>
      <c r="L77" s="207"/>
      <c r="M77" s="207"/>
      <c r="N77" s="207"/>
      <c r="O77" s="207"/>
    </row>
  </sheetData>
  <mergeCells count="4">
    <mergeCell ref="A2:C2"/>
    <mergeCell ref="A33:O33"/>
    <mergeCell ref="A39:C39"/>
    <mergeCell ref="A71:O71"/>
  </mergeCells>
  <hyperlinks>
    <hyperlink ref="A2:C2" location="TOC!A1" display="Return to Table of Contents" xr:uid="{00000000-0004-0000-1900-000000000000}"/>
    <hyperlink ref="A39:C39" location="TOC!A1" display="Return to Table of Contents" xr:uid="{00000000-0004-0000-1900-000001000000}"/>
  </hyperlinks>
  <pageMargins left="0.25" right="0.25" top="0.75" bottom="0.75" header="0.3" footer="0.3"/>
  <pageSetup scale="69" orientation="portrait" horizontalDpi="1200" verticalDpi="1200" r:id="rId1"/>
  <headerFooter>
    <oddHeader>&amp;L2023-24 &amp;"Arial,Italic"Survey of Dental Education
&amp;"Arial,Regular"Report 2 - Tuition, Admission, and Attrition</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70C0"/>
  </sheetPr>
  <dimension ref="A1:H88"/>
  <sheetViews>
    <sheetView zoomScaleNormal="100" workbookViewId="0">
      <pane ySplit="4" topLeftCell="A5" activePane="bottomLeft" state="frozen"/>
      <selection activeCell="A2" sqref="A2:C2"/>
      <selection pane="bottomLeft"/>
    </sheetView>
  </sheetViews>
  <sheetFormatPr defaultColWidth="9.08984375" defaultRowHeight="14.25" x14ac:dyDescent="0.65"/>
  <cols>
    <col min="1" max="1" width="11.54296875" style="4" customWidth="1"/>
    <col min="2" max="2" width="52" style="6" customWidth="1"/>
    <col min="3" max="3" width="20.86328125" style="6" customWidth="1"/>
    <col min="4" max="8" width="12.6796875" style="4" customWidth="1"/>
    <col min="9" max="16384" width="9.08984375" style="4"/>
  </cols>
  <sheetData>
    <row r="1" spans="1:8" ht="16.75" x14ac:dyDescent="0.7">
      <c r="A1" s="2" t="s">
        <v>568</v>
      </c>
    </row>
    <row r="2" spans="1:8" ht="21.75" customHeight="1" x14ac:dyDescent="0.65">
      <c r="A2" s="650" t="s">
        <v>8</v>
      </c>
      <c r="B2" s="650"/>
      <c r="C2" s="357"/>
    </row>
    <row r="3" spans="1:8" ht="30.75" customHeight="1" x14ac:dyDescent="0.7">
      <c r="A3" s="7"/>
      <c r="B3" s="5"/>
      <c r="C3" s="396"/>
      <c r="D3" s="722" t="s">
        <v>391</v>
      </c>
      <c r="E3" s="723"/>
      <c r="F3" s="724"/>
      <c r="G3" s="649" t="s">
        <v>392</v>
      </c>
      <c r="H3" s="649"/>
    </row>
    <row r="4" spans="1:8" ht="29" x14ac:dyDescent="0.7">
      <c r="A4" s="7" t="s">
        <v>336</v>
      </c>
      <c r="B4" s="7" t="s">
        <v>283</v>
      </c>
      <c r="C4" s="408" t="s">
        <v>46</v>
      </c>
      <c r="D4" s="132" t="s">
        <v>320</v>
      </c>
      <c r="E4" s="5" t="s">
        <v>321</v>
      </c>
      <c r="F4" s="133" t="s">
        <v>322</v>
      </c>
      <c r="G4" s="5" t="s">
        <v>322</v>
      </c>
      <c r="H4" s="5" t="s">
        <v>340</v>
      </c>
    </row>
    <row r="5" spans="1:8" ht="20.149999999999999" customHeight="1" x14ac:dyDescent="0.65">
      <c r="A5" s="274" t="s">
        <v>49</v>
      </c>
      <c r="B5" s="285" t="s">
        <v>50</v>
      </c>
      <c r="C5" s="397" t="s">
        <v>51</v>
      </c>
      <c r="D5" s="336">
        <v>21</v>
      </c>
      <c r="E5" s="337">
        <v>19.899999999999999</v>
      </c>
      <c r="F5" s="338">
        <v>20.7</v>
      </c>
      <c r="G5" s="339">
        <v>3.69</v>
      </c>
      <c r="H5" s="340">
        <v>3.75</v>
      </c>
    </row>
    <row r="6" spans="1:8" ht="20.149999999999999" customHeight="1" x14ac:dyDescent="0.65">
      <c r="A6" s="274" t="s">
        <v>52</v>
      </c>
      <c r="B6" s="285" t="s">
        <v>53</v>
      </c>
      <c r="C6" s="397" t="s">
        <v>54</v>
      </c>
      <c r="D6" s="336">
        <v>19.5</v>
      </c>
      <c r="E6" s="337">
        <v>19.7</v>
      </c>
      <c r="F6" s="338">
        <v>19.2</v>
      </c>
      <c r="G6" s="339">
        <v>3.38</v>
      </c>
      <c r="H6" s="340">
        <v>3.49</v>
      </c>
    </row>
    <row r="7" spans="1:8" ht="20.149999999999999" customHeight="1" x14ac:dyDescent="0.65">
      <c r="A7" s="274" t="s">
        <v>52</v>
      </c>
      <c r="B7" s="285" t="s">
        <v>55</v>
      </c>
      <c r="C7" s="397" t="s">
        <v>54</v>
      </c>
      <c r="D7" s="336">
        <v>19.600000000000001</v>
      </c>
      <c r="E7" s="337">
        <v>20.2</v>
      </c>
      <c r="F7" s="338">
        <v>19.399999999999999</v>
      </c>
      <c r="G7" s="339">
        <v>3.44</v>
      </c>
      <c r="H7" s="340">
        <v>3.54</v>
      </c>
    </row>
    <row r="8" spans="1:8" ht="20.149999999999999" customHeight="1" x14ac:dyDescent="0.65">
      <c r="A8" s="274" t="s">
        <v>56</v>
      </c>
      <c r="B8" s="285" t="s">
        <v>250</v>
      </c>
      <c r="C8" s="397" t="s">
        <v>58</v>
      </c>
      <c r="D8" s="336">
        <v>20.6</v>
      </c>
      <c r="E8" s="337">
        <v>19.7</v>
      </c>
      <c r="F8" s="338">
        <v>20.2</v>
      </c>
      <c r="G8" s="339">
        <v>3.4</v>
      </c>
      <c r="H8" s="340">
        <v>3.48</v>
      </c>
    </row>
    <row r="9" spans="1:8" ht="20.149999999999999" customHeight="1" x14ac:dyDescent="0.65">
      <c r="A9" s="274" t="s">
        <v>56</v>
      </c>
      <c r="B9" s="285" t="s">
        <v>217</v>
      </c>
      <c r="C9" s="397" t="s">
        <v>54</v>
      </c>
      <c r="D9" s="336">
        <v>22</v>
      </c>
      <c r="E9" s="337">
        <v>21</v>
      </c>
      <c r="F9" s="338">
        <v>21</v>
      </c>
      <c r="G9" s="339">
        <v>3.58</v>
      </c>
      <c r="H9" s="340">
        <v>3.66</v>
      </c>
    </row>
    <row r="10" spans="1:8" ht="20.149999999999999" customHeight="1" x14ac:dyDescent="0.65">
      <c r="A10" s="274" t="s">
        <v>56</v>
      </c>
      <c r="B10" s="285" t="s">
        <v>60</v>
      </c>
      <c r="C10" s="397" t="s">
        <v>51</v>
      </c>
      <c r="D10" s="336">
        <v>22</v>
      </c>
      <c r="E10" s="337">
        <v>21</v>
      </c>
      <c r="F10" s="338">
        <v>22</v>
      </c>
      <c r="G10" s="339">
        <v>3.71</v>
      </c>
      <c r="H10" s="340">
        <v>3.76</v>
      </c>
    </row>
    <row r="11" spans="1:8" ht="20.149999999999999" customHeight="1" x14ac:dyDescent="0.65">
      <c r="A11" s="274" t="s">
        <v>56</v>
      </c>
      <c r="B11" s="285" t="s">
        <v>61</v>
      </c>
      <c r="C11" s="397" t="s">
        <v>51</v>
      </c>
      <c r="D11" s="336">
        <v>23</v>
      </c>
      <c r="E11" s="337">
        <v>22</v>
      </c>
      <c r="F11" s="338">
        <v>23</v>
      </c>
      <c r="G11" s="339">
        <v>3.79</v>
      </c>
      <c r="H11" s="340">
        <v>3.83</v>
      </c>
    </row>
    <row r="12" spans="1:8" ht="20.149999999999999" customHeight="1" x14ac:dyDescent="0.65">
      <c r="A12" s="274" t="s">
        <v>56</v>
      </c>
      <c r="B12" s="285" t="s">
        <v>62</v>
      </c>
      <c r="C12" s="397" t="s">
        <v>54</v>
      </c>
      <c r="D12" s="336">
        <v>20.7</v>
      </c>
      <c r="E12" s="337">
        <v>20.100000000000001</v>
      </c>
      <c r="F12" s="338">
        <v>20.5</v>
      </c>
      <c r="G12" s="339">
        <v>3.72</v>
      </c>
      <c r="H12" s="340">
        <v>3.78</v>
      </c>
    </row>
    <row r="13" spans="1:8" ht="20.149999999999999" customHeight="1" x14ac:dyDescent="0.65">
      <c r="A13" s="274" t="s">
        <v>56</v>
      </c>
      <c r="B13" s="285" t="s">
        <v>63</v>
      </c>
      <c r="C13" s="397" t="s">
        <v>54</v>
      </c>
      <c r="D13" s="336">
        <v>20.399999999999999</v>
      </c>
      <c r="E13" s="337">
        <v>20.9</v>
      </c>
      <c r="F13" s="338">
        <v>20.3</v>
      </c>
      <c r="G13" s="339">
        <v>3.53</v>
      </c>
      <c r="H13" s="340">
        <v>3.57</v>
      </c>
    </row>
    <row r="14" spans="1:8" ht="20.149999999999999" customHeight="1" x14ac:dyDescent="0.65">
      <c r="A14" s="274" t="s">
        <v>56</v>
      </c>
      <c r="B14" s="285" t="s">
        <v>64</v>
      </c>
      <c r="C14" s="397" t="s">
        <v>54</v>
      </c>
      <c r="D14" s="336">
        <v>20</v>
      </c>
      <c r="E14" s="337">
        <v>19.600000000000001</v>
      </c>
      <c r="F14" s="338">
        <v>19.600000000000001</v>
      </c>
      <c r="G14" s="339">
        <v>3.31</v>
      </c>
      <c r="H14" s="340">
        <v>3.42</v>
      </c>
    </row>
    <row r="15" spans="1:8" ht="20.149999999999999" customHeight="1" x14ac:dyDescent="0.65">
      <c r="A15" s="274" t="s">
        <v>65</v>
      </c>
      <c r="B15" s="285" t="s">
        <v>66</v>
      </c>
      <c r="C15" s="397" t="s">
        <v>51</v>
      </c>
      <c r="D15" s="336">
        <v>20</v>
      </c>
      <c r="E15" s="337">
        <v>20</v>
      </c>
      <c r="F15" s="338">
        <v>20</v>
      </c>
      <c r="G15" s="339">
        <v>3.6</v>
      </c>
      <c r="H15" s="340">
        <v>3.6</v>
      </c>
    </row>
    <row r="16" spans="1:8" ht="20.149999999999999" customHeight="1" x14ac:dyDescent="0.65">
      <c r="A16" s="274" t="s">
        <v>67</v>
      </c>
      <c r="B16" s="285" t="s">
        <v>68</v>
      </c>
      <c r="C16" s="397" t="s">
        <v>51</v>
      </c>
      <c r="D16" s="336">
        <v>21.8</v>
      </c>
      <c r="E16" s="337">
        <v>20.9</v>
      </c>
      <c r="F16" s="338">
        <v>22.1</v>
      </c>
      <c r="G16" s="339">
        <v>3.65</v>
      </c>
      <c r="H16" s="340">
        <v>3.73</v>
      </c>
    </row>
    <row r="17" spans="1:8" ht="20.149999999999999" customHeight="1" x14ac:dyDescent="0.65">
      <c r="A17" s="274" t="s">
        <v>69</v>
      </c>
      <c r="B17" s="285" t="s">
        <v>70</v>
      </c>
      <c r="C17" s="397" t="s">
        <v>54</v>
      </c>
      <c r="D17" s="336">
        <v>18.5</v>
      </c>
      <c r="E17" s="337">
        <v>17.8</v>
      </c>
      <c r="F17" s="338">
        <v>18.3</v>
      </c>
      <c r="G17" s="339">
        <v>3.1</v>
      </c>
      <c r="H17" s="340">
        <v>3.3</v>
      </c>
    </row>
    <row r="18" spans="1:8" ht="20.149999999999999" customHeight="1" x14ac:dyDescent="0.65">
      <c r="A18" s="274" t="s">
        <v>71</v>
      </c>
      <c r="B18" s="285" t="s">
        <v>72</v>
      </c>
      <c r="C18" s="397" t="s">
        <v>51</v>
      </c>
      <c r="D18" s="336">
        <v>22</v>
      </c>
      <c r="E18" s="337">
        <v>21</v>
      </c>
      <c r="F18" s="338">
        <v>22</v>
      </c>
      <c r="G18" s="339">
        <v>3.81</v>
      </c>
      <c r="H18" s="340">
        <v>3.85</v>
      </c>
    </row>
    <row r="19" spans="1:8" ht="20.149999999999999" customHeight="1" x14ac:dyDescent="0.65">
      <c r="A19" s="274" t="s">
        <v>71</v>
      </c>
      <c r="B19" s="285" t="s">
        <v>73</v>
      </c>
      <c r="C19" s="397" t="s">
        <v>54</v>
      </c>
      <c r="D19" s="336">
        <v>21</v>
      </c>
      <c r="E19" s="337">
        <v>20</v>
      </c>
      <c r="F19" s="338">
        <v>22</v>
      </c>
      <c r="G19" s="339">
        <v>3.7</v>
      </c>
      <c r="H19" s="340">
        <v>3.7</v>
      </c>
    </row>
    <row r="20" spans="1:8" ht="20.149999999999999" customHeight="1" x14ac:dyDescent="0.65">
      <c r="A20" s="274" t="s">
        <v>71</v>
      </c>
      <c r="B20" s="285" t="s">
        <v>74</v>
      </c>
      <c r="C20" s="397" t="s">
        <v>54</v>
      </c>
      <c r="D20" s="336">
        <v>21</v>
      </c>
      <c r="E20" s="337">
        <v>20</v>
      </c>
      <c r="F20" s="338">
        <v>20</v>
      </c>
      <c r="G20" s="339">
        <v>3.56</v>
      </c>
      <c r="H20" s="340">
        <v>3.67</v>
      </c>
    </row>
    <row r="21" spans="1:8" ht="20.149999999999999" customHeight="1" x14ac:dyDescent="0.65">
      <c r="A21" s="274" t="s">
        <v>75</v>
      </c>
      <c r="B21" s="285" t="s">
        <v>76</v>
      </c>
      <c r="C21" s="397" t="s">
        <v>51</v>
      </c>
      <c r="D21" s="336">
        <v>21</v>
      </c>
      <c r="E21" s="337">
        <v>20</v>
      </c>
      <c r="F21" s="338">
        <v>21</v>
      </c>
      <c r="G21" s="339">
        <v>3.69</v>
      </c>
      <c r="H21" s="340">
        <v>3.75</v>
      </c>
    </row>
    <row r="22" spans="1:8" ht="20.149999999999999" customHeight="1" x14ac:dyDescent="0.65">
      <c r="A22" s="274" t="s">
        <v>77</v>
      </c>
      <c r="B22" s="285" t="s">
        <v>78</v>
      </c>
      <c r="C22" s="397" t="s">
        <v>51</v>
      </c>
      <c r="D22" s="336">
        <v>20</v>
      </c>
      <c r="E22" s="337">
        <v>20.3</v>
      </c>
      <c r="F22" s="338">
        <v>19.600000000000001</v>
      </c>
      <c r="G22" s="339">
        <v>3.6</v>
      </c>
      <c r="H22" s="340">
        <v>3.69</v>
      </c>
    </row>
    <row r="23" spans="1:8" ht="20.149999999999999" customHeight="1" x14ac:dyDescent="0.65">
      <c r="A23" s="274" t="s">
        <v>77</v>
      </c>
      <c r="B23" s="285" t="s">
        <v>79</v>
      </c>
      <c r="C23" s="397" t="s">
        <v>51</v>
      </c>
      <c r="D23" s="336">
        <v>21</v>
      </c>
      <c r="E23" s="337">
        <v>20</v>
      </c>
      <c r="F23" s="338">
        <v>20</v>
      </c>
      <c r="G23" s="339">
        <v>3.58</v>
      </c>
      <c r="H23" s="340">
        <v>3.87</v>
      </c>
    </row>
    <row r="24" spans="1:8" ht="20.149999999999999" customHeight="1" x14ac:dyDescent="0.65">
      <c r="A24" s="274" t="s">
        <v>77</v>
      </c>
      <c r="B24" s="285" t="s">
        <v>80</v>
      </c>
      <c r="C24" s="397" t="s">
        <v>54</v>
      </c>
      <c r="D24" s="336">
        <v>19</v>
      </c>
      <c r="E24" s="337">
        <v>19.100000000000001</v>
      </c>
      <c r="F24" s="338">
        <v>18.8</v>
      </c>
      <c r="G24" s="339">
        <v>3.15</v>
      </c>
      <c r="H24" s="340">
        <v>3.36</v>
      </c>
    </row>
    <row r="25" spans="1:8" ht="20.149999999999999" customHeight="1" x14ac:dyDescent="0.65">
      <c r="A25" s="274" t="s">
        <v>81</v>
      </c>
      <c r="B25" s="285" t="s">
        <v>82</v>
      </c>
      <c r="C25" s="397" t="s">
        <v>51</v>
      </c>
      <c r="D25" s="336">
        <v>20.100000000000001</v>
      </c>
      <c r="E25" s="337">
        <v>19.7</v>
      </c>
      <c r="F25" s="338">
        <v>19.399999999999999</v>
      </c>
      <c r="G25" s="339">
        <v>3.5</v>
      </c>
      <c r="H25" s="340">
        <v>3.6</v>
      </c>
    </row>
    <row r="26" spans="1:8" ht="20.149999999999999" customHeight="1" x14ac:dyDescent="0.65">
      <c r="A26" s="274" t="s">
        <v>83</v>
      </c>
      <c r="B26" s="285" t="s">
        <v>84</v>
      </c>
      <c r="C26" s="397" t="s">
        <v>51</v>
      </c>
      <c r="D26" s="336">
        <v>21</v>
      </c>
      <c r="E26" s="337">
        <v>21</v>
      </c>
      <c r="F26" s="338">
        <v>21</v>
      </c>
      <c r="G26" s="339">
        <v>3.62</v>
      </c>
      <c r="H26" s="340">
        <v>3.71</v>
      </c>
    </row>
    <row r="27" spans="1:8" ht="20.149999999999999" customHeight="1" x14ac:dyDescent="0.65">
      <c r="A27" s="274" t="s">
        <v>85</v>
      </c>
      <c r="B27" s="285" t="s">
        <v>86</v>
      </c>
      <c r="C27" s="397" t="s">
        <v>51</v>
      </c>
      <c r="D27" s="336">
        <v>20.8</v>
      </c>
      <c r="E27" s="337">
        <v>20</v>
      </c>
      <c r="F27" s="338">
        <v>20.399999999999999</v>
      </c>
      <c r="G27" s="339">
        <v>3.66</v>
      </c>
      <c r="H27" s="340">
        <v>3.73</v>
      </c>
    </row>
    <row r="28" spans="1:8" ht="20.149999999999999" customHeight="1" x14ac:dyDescent="0.65">
      <c r="A28" s="274" t="s">
        <v>85</v>
      </c>
      <c r="B28" s="285" t="s">
        <v>87</v>
      </c>
      <c r="C28" s="397" t="s">
        <v>51</v>
      </c>
      <c r="D28" s="336">
        <v>19.7</v>
      </c>
      <c r="E28" s="337">
        <v>20</v>
      </c>
      <c r="F28" s="338">
        <v>19.3</v>
      </c>
      <c r="G28" s="339">
        <v>3.39</v>
      </c>
      <c r="H28" s="340">
        <v>3.55</v>
      </c>
    </row>
    <row r="29" spans="1:8" ht="20.149999999999999" customHeight="1" x14ac:dyDescent="0.65">
      <c r="A29" s="274" t="s">
        <v>88</v>
      </c>
      <c r="B29" s="285" t="s">
        <v>89</v>
      </c>
      <c r="C29" s="397" t="s">
        <v>51</v>
      </c>
      <c r="D29" s="336">
        <v>21</v>
      </c>
      <c r="E29" s="337">
        <v>20.8</v>
      </c>
      <c r="F29" s="338">
        <v>20.6</v>
      </c>
      <c r="G29" s="339">
        <v>3.69</v>
      </c>
      <c r="H29" s="340">
        <v>3.69</v>
      </c>
    </row>
    <row r="30" spans="1:8" ht="20.149999999999999" customHeight="1" x14ac:dyDescent="0.65">
      <c r="A30" s="274" t="s">
        <v>90</v>
      </c>
      <c r="B30" s="285" t="s">
        <v>91</v>
      </c>
      <c r="C30" s="397" t="s">
        <v>54</v>
      </c>
      <c r="D30" s="336">
        <v>19.5</v>
      </c>
      <c r="E30" s="337">
        <v>19.7</v>
      </c>
      <c r="F30" s="338">
        <v>18.8</v>
      </c>
      <c r="G30" s="339">
        <v>3.47</v>
      </c>
      <c r="H30" s="340">
        <v>3.56</v>
      </c>
    </row>
    <row r="31" spans="1:8" ht="20.149999999999999" customHeight="1" x14ac:dyDescent="0.65">
      <c r="A31" s="274" t="s">
        <v>17</v>
      </c>
      <c r="B31" s="285" t="s">
        <v>92</v>
      </c>
      <c r="C31" s="397" t="s">
        <v>51</v>
      </c>
      <c r="D31" s="336">
        <v>21.1</v>
      </c>
      <c r="E31" s="337">
        <v>20.399999999999999</v>
      </c>
      <c r="F31" s="338">
        <v>20.9</v>
      </c>
      <c r="G31" s="339">
        <v>3.6</v>
      </c>
      <c r="H31" s="340">
        <v>3.7</v>
      </c>
    </row>
    <row r="32" spans="1:8" ht="20.149999999999999" customHeight="1" x14ac:dyDescent="0.65">
      <c r="A32" s="274" t="s">
        <v>93</v>
      </c>
      <c r="B32" s="285" t="s">
        <v>94</v>
      </c>
      <c r="C32" s="397" t="s">
        <v>54</v>
      </c>
      <c r="D32" s="336">
        <v>24.7</v>
      </c>
      <c r="E32" s="337">
        <v>22.8</v>
      </c>
      <c r="F32" s="338">
        <v>24.1</v>
      </c>
      <c r="G32" s="339">
        <v>3.89</v>
      </c>
      <c r="H32" s="340">
        <v>3.87</v>
      </c>
    </row>
    <row r="33" spans="1:8" ht="20.149999999999999" customHeight="1" x14ac:dyDescent="0.65">
      <c r="A33" s="274" t="s">
        <v>93</v>
      </c>
      <c r="B33" s="285" t="s">
        <v>95</v>
      </c>
      <c r="C33" s="397" t="s">
        <v>54</v>
      </c>
      <c r="D33" s="336">
        <v>20.100000000000001</v>
      </c>
      <c r="E33" s="337">
        <v>20</v>
      </c>
      <c r="F33" s="338">
        <v>19.8</v>
      </c>
      <c r="G33" s="339">
        <v>3.41</v>
      </c>
      <c r="H33" s="340">
        <v>3.48</v>
      </c>
    </row>
    <row r="34" spans="1:8" ht="20.149999999999999" customHeight="1" x14ac:dyDescent="0.65">
      <c r="A34" s="274" t="s">
        <v>93</v>
      </c>
      <c r="B34" s="285" t="s">
        <v>96</v>
      </c>
      <c r="C34" s="397" t="s">
        <v>54</v>
      </c>
      <c r="D34" s="336">
        <v>19</v>
      </c>
      <c r="E34" s="337">
        <v>19</v>
      </c>
      <c r="F34" s="338">
        <v>19</v>
      </c>
      <c r="G34" s="339">
        <v>3.33</v>
      </c>
      <c r="H34" s="340">
        <v>3.42</v>
      </c>
    </row>
    <row r="35" spans="1:8" ht="20.149999999999999" customHeight="1" x14ac:dyDescent="0.65">
      <c r="A35" s="274" t="s">
        <v>97</v>
      </c>
      <c r="B35" s="285" t="s">
        <v>98</v>
      </c>
      <c r="C35" s="397" t="s">
        <v>54</v>
      </c>
      <c r="D35" s="336">
        <v>20</v>
      </c>
      <c r="E35" s="337">
        <v>19.5</v>
      </c>
      <c r="F35" s="338">
        <v>20</v>
      </c>
      <c r="G35" s="339">
        <v>3.6</v>
      </c>
      <c r="H35" s="340">
        <v>3.68</v>
      </c>
    </row>
    <row r="36" spans="1:8" ht="20.149999999999999" customHeight="1" x14ac:dyDescent="0.65">
      <c r="A36" s="274" t="s">
        <v>97</v>
      </c>
      <c r="B36" s="285" t="s">
        <v>99</v>
      </c>
      <c r="C36" s="397" t="s">
        <v>51</v>
      </c>
      <c r="D36" s="336">
        <v>22.1</v>
      </c>
      <c r="E36" s="337">
        <v>21.1</v>
      </c>
      <c r="F36" s="338">
        <v>21.7</v>
      </c>
      <c r="G36" s="339">
        <v>3.76</v>
      </c>
      <c r="H36" s="340">
        <v>3.81</v>
      </c>
    </row>
    <row r="37" spans="1:8" ht="20.149999999999999" customHeight="1" x14ac:dyDescent="0.65">
      <c r="A37" s="274" t="s">
        <v>100</v>
      </c>
      <c r="B37" s="285" t="s">
        <v>101</v>
      </c>
      <c r="C37" s="397" t="s">
        <v>51</v>
      </c>
      <c r="D37" s="336">
        <v>20.8</v>
      </c>
      <c r="E37" s="337">
        <v>20.9</v>
      </c>
      <c r="F37" s="338">
        <v>20.399999999999999</v>
      </c>
      <c r="G37" s="339">
        <v>3.65</v>
      </c>
      <c r="H37" s="340">
        <v>3.73</v>
      </c>
    </row>
    <row r="38" spans="1:8" ht="20.149999999999999" customHeight="1" x14ac:dyDescent="0.65">
      <c r="A38" s="274" t="s">
        <v>21</v>
      </c>
      <c r="B38" s="285" t="s">
        <v>102</v>
      </c>
      <c r="C38" s="397" t="s">
        <v>51</v>
      </c>
      <c r="D38" s="336">
        <v>20</v>
      </c>
      <c r="E38" s="337">
        <v>20</v>
      </c>
      <c r="F38" s="338">
        <v>19</v>
      </c>
      <c r="G38" s="339">
        <v>3.68</v>
      </c>
      <c r="H38" s="340">
        <v>3.75</v>
      </c>
    </row>
    <row r="39" spans="1:8" ht="20.149999999999999" customHeight="1" x14ac:dyDescent="0.65">
      <c r="A39" s="274" t="s">
        <v>103</v>
      </c>
      <c r="B39" s="285" t="s">
        <v>498</v>
      </c>
      <c r="C39" s="397" t="s">
        <v>54</v>
      </c>
      <c r="D39" s="336">
        <v>18.3</v>
      </c>
      <c r="E39" s="337">
        <v>18.399999999999999</v>
      </c>
      <c r="F39" s="338">
        <v>17.7</v>
      </c>
      <c r="G39" s="339">
        <v>3.5</v>
      </c>
      <c r="H39" s="340">
        <v>3.6</v>
      </c>
    </row>
    <row r="40" spans="1:8" ht="20.149999999999999" customHeight="1" x14ac:dyDescent="0.65">
      <c r="A40" s="274" t="s">
        <v>103</v>
      </c>
      <c r="B40" s="285" t="s">
        <v>104</v>
      </c>
      <c r="C40" s="397" t="s">
        <v>51</v>
      </c>
      <c r="D40" s="336">
        <v>20.2</v>
      </c>
      <c r="E40" s="337">
        <v>20.2</v>
      </c>
      <c r="F40" s="338">
        <v>19.8</v>
      </c>
      <c r="G40" s="339">
        <v>3.74</v>
      </c>
      <c r="H40" s="340">
        <v>3.77</v>
      </c>
    </row>
    <row r="41" spans="1:8" ht="20.149999999999999" customHeight="1" x14ac:dyDescent="0.65">
      <c r="A41" s="274" t="s">
        <v>103</v>
      </c>
      <c r="B41" s="285" t="s">
        <v>105</v>
      </c>
      <c r="C41" s="397" t="s">
        <v>54</v>
      </c>
      <c r="D41" s="336">
        <v>18.3</v>
      </c>
      <c r="E41" s="337">
        <v>19.3</v>
      </c>
      <c r="F41" s="338">
        <v>17.899999999999999</v>
      </c>
      <c r="G41" s="339">
        <v>3.38</v>
      </c>
      <c r="H41" s="340">
        <v>3.5</v>
      </c>
    </row>
    <row r="42" spans="1:8" ht="20.149999999999999" customHeight="1" x14ac:dyDescent="0.65">
      <c r="A42" s="274" t="s">
        <v>106</v>
      </c>
      <c r="B42" s="285" t="s">
        <v>107</v>
      </c>
      <c r="C42" s="397" t="s">
        <v>54</v>
      </c>
      <c r="D42" s="336">
        <v>20.2</v>
      </c>
      <c r="E42" s="337">
        <v>20.6</v>
      </c>
      <c r="F42" s="338">
        <v>19.600000000000001</v>
      </c>
      <c r="G42" s="339">
        <v>3.68</v>
      </c>
      <c r="H42" s="340">
        <v>3.58</v>
      </c>
    </row>
    <row r="43" spans="1:8" ht="20.149999999999999" customHeight="1" x14ac:dyDescent="0.65">
      <c r="A43" s="274" t="s">
        <v>106</v>
      </c>
      <c r="B43" s="285" t="s">
        <v>108</v>
      </c>
      <c r="C43" s="397" t="s">
        <v>51</v>
      </c>
      <c r="D43" s="336">
        <v>20.6</v>
      </c>
      <c r="E43" s="337">
        <v>20.100000000000001</v>
      </c>
      <c r="F43" s="338">
        <v>19.7</v>
      </c>
      <c r="G43" s="339">
        <v>3.66</v>
      </c>
      <c r="H43" s="340">
        <v>3.73</v>
      </c>
    </row>
    <row r="44" spans="1:8" ht="20.149999999999999" customHeight="1" x14ac:dyDescent="0.65">
      <c r="A44" s="274" t="s">
        <v>109</v>
      </c>
      <c r="B44" s="285" t="s">
        <v>110</v>
      </c>
      <c r="C44" s="397" t="s">
        <v>51</v>
      </c>
      <c r="D44" s="336">
        <v>21.4</v>
      </c>
      <c r="E44" s="337">
        <v>21.2</v>
      </c>
      <c r="F44" s="338">
        <v>21</v>
      </c>
      <c r="G44" s="339">
        <v>3.64</v>
      </c>
      <c r="H44" s="340">
        <v>3.7</v>
      </c>
    </row>
    <row r="45" spans="1:8" ht="20.149999999999999" customHeight="1" x14ac:dyDescent="0.65">
      <c r="A45" s="274" t="s">
        <v>111</v>
      </c>
      <c r="B45" s="285" t="s">
        <v>112</v>
      </c>
      <c r="C45" s="397" t="s">
        <v>51</v>
      </c>
      <c r="D45" s="336">
        <v>21.7</v>
      </c>
      <c r="E45" s="337">
        <v>20.100000000000001</v>
      </c>
      <c r="F45" s="338">
        <v>21.8</v>
      </c>
      <c r="G45" s="339">
        <v>3.67</v>
      </c>
      <c r="H45" s="340">
        <v>3.72</v>
      </c>
    </row>
    <row r="46" spans="1:8" ht="20.149999999999999" customHeight="1" x14ac:dyDescent="0.65">
      <c r="A46" s="274" t="s">
        <v>113</v>
      </c>
      <c r="B46" s="285" t="s">
        <v>114</v>
      </c>
      <c r="C46" s="397" t="s">
        <v>54</v>
      </c>
      <c r="D46" s="336">
        <v>25</v>
      </c>
      <c r="E46" s="337">
        <v>22</v>
      </c>
      <c r="F46" s="338">
        <v>24</v>
      </c>
      <c r="G46" s="339">
        <v>3.8</v>
      </c>
      <c r="H46" s="340">
        <v>3.85</v>
      </c>
    </row>
    <row r="47" spans="1:8" ht="20.149999999999999" customHeight="1" x14ac:dyDescent="0.65">
      <c r="A47" s="274" t="s">
        <v>113</v>
      </c>
      <c r="B47" s="285" t="s">
        <v>115</v>
      </c>
      <c r="C47" s="397" t="s">
        <v>54</v>
      </c>
      <c r="D47" s="336">
        <v>21.1</v>
      </c>
      <c r="E47" s="337">
        <v>20</v>
      </c>
      <c r="F47" s="338">
        <v>20.8</v>
      </c>
      <c r="G47" s="339">
        <v>3.45</v>
      </c>
      <c r="H47" s="340">
        <v>3.56</v>
      </c>
    </row>
    <row r="48" spans="1:8" ht="20.149999999999999" customHeight="1" x14ac:dyDescent="0.65">
      <c r="A48" s="274" t="s">
        <v>113</v>
      </c>
      <c r="B48" s="285" t="s">
        <v>116</v>
      </c>
      <c r="C48" s="397" t="s">
        <v>51</v>
      </c>
      <c r="D48" s="336">
        <v>21.7</v>
      </c>
      <c r="E48" s="337">
        <v>20.9</v>
      </c>
      <c r="F48" s="338">
        <v>21.6</v>
      </c>
      <c r="G48" s="339">
        <v>3.8</v>
      </c>
      <c r="H48" s="340">
        <v>3.75</v>
      </c>
    </row>
    <row r="49" spans="1:8" ht="20.149999999999999" customHeight="1" x14ac:dyDescent="0.65">
      <c r="A49" s="274" t="s">
        <v>113</v>
      </c>
      <c r="B49" s="285" t="s">
        <v>117</v>
      </c>
      <c r="C49" s="397" t="s">
        <v>54</v>
      </c>
      <c r="D49" s="336">
        <v>21</v>
      </c>
      <c r="E49" s="337">
        <v>20</v>
      </c>
      <c r="F49" s="338">
        <v>21</v>
      </c>
      <c r="G49" s="339">
        <v>3.47</v>
      </c>
      <c r="H49" s="340">
        <v>3.55</v>
      </c>
    </row>
    <row r="50" spans="1:8" ht="20.149999999999999" customHeight="1" x14ac:dyDescent="0.65">
      <c r="A50" s="274" t="s">
        <v>113</v>
      </c>
      <c r="B50" s="285" t="s">
        <v>118</v>
      </c>
      <c r="C50" s="397" t="s">
        <v>51</v>
      </c>
      <c r="D50" s="336">
        <v>21.2</v>
      </c>
      <c r="E50" s="337">
        <v>20.7</v>
      </c>
      <c r="F50" s="338">
        <v>20.6</v>
      </c>
      <c r="G50" s="339">
        <v>3.64</v>
      </c>
      <c r="H50" s="340">
        <v>3.71</v>
      </c>
    </row>
    <row r="51" spans="1:8" ht="20.149999999999999" customHeight="1" x14ac:dyDescent="0.65">
      <c r="A51" s="274" t="s">
        <v>119</v>
      </c>
      <c r="B51" s="285" t="s">
        <v>120</v>
      </c>
      <c r="C51" s="397" t="s">
        <v>51</v>
      </c>
      <c r="D51" s="336">
        <v>22.7</v>
      </c>
      <c r="E51" s="337">
        <v>20.8</v>
      </c>
      <c r="F51" s="338">
        <v>22.1</v>
      </c>
      <c r="G51" s="339">
        <v>3.63</v>
      </c>
      <c r="H51" s="340">
        <v>3.7</v>
      </c>
    </row>
    <row r="52" spans="1:8" ht="20.149999999999999" customHeight="1" x14ac:dyDescent="0.65">
      <c r="A52" s="274" t="s">
        <v>119</v>
      </c>
      <c r="B52" s="285" t="s">
        <v>121</v>
      </c>
      <c r="C52" s="397" t="s">
        <v>51</v>
      </c>
      <c r="D52" s="336">
        <v>21.1</v>
      </c>
      <c r="E52" s="337">
        <v>20.7</v>
      </c>
      <c r="F52" s="338">
        <v>20.2</v>
      </c>
      <c r="G52" s="339">
        <v>3.43</v>
      </c>
      <c r="H52" s="340">
        <v>3.52</v>
      </c>
    </row>
    <row r="53" spans="1:8" ht="20.149999999999999" customHeight="1" x14ac:dyDescent="0.65">
      <c r="A53" s="274" t="s">
        <v>122</v>
      </c>
      <c r="B53" s="285" t="s">
        <v>123</v>
      </c>
      <c r="C53" s="397" t="s">
        <v>51</v>
      </c>
      <c r="D53" s="336">
        <v>21</v>
      </c>
      <c r="E53" s="337">
        <v>20.9</v>
      </c>
      <c r="F53" s="338">
        <v>20.6</v>
      </c>
      <c r="G53" s="339">
        <v>3.64</v>
      </c>
      <c r="H53" s="340">
        <v>3.72</v>
      </c>
    </row>
    <row r="54" spans="1:8" ht="20.149999999999999" customHeight="1" x14ac:dyDescent="0.65">
      <c r="A54" s="274" t="s">
        <v>122</v>
      </c>
      <c r="B54" s="285" t="s">
        <v>124</v>
      </c>
      <c r="C54" s="397" t="s">
        <v>54</v>
      </c>
      <c r="D54" s="336">
        <v>21.3</v>
      </c>
      <c r="E54" s="337">
        <v>20.7</v>
      </c>
      <c r="F54" s="338">
        <v>20.7</v>
      </c>
      <c r="G54" s="339">
        <v>3.76</v>
      </c>
      <c r="H54" s="340">
        <v>3.71</v>
      </c>
    </row>
    <row r="55" spans="1:8" ht="20.149999999999999" customHeight="1" x14ac:dyDescent="0.65">
      <c r="A55" s="274" t="s">
        <v>125</v>
      </c>
      <c r="B55" s="285" t="s">
        <v>126</v>
      </c>
      <c r="C55" s="397" t="s">
        <v>51</v>
      </c>
      <c r="D55" s="336">
        <v>20.2</v>
      </c>
      <c r="E55" s="337">
        <v>20.399999999999999</v>
      </c>
      <c r="F55" s="338">
        <v>19.8</v>
      </c>
      <c r="G55" s="339">
        <v>3.66</v>
      </c>
      <c r="H55" s="340">
        <v>3.64</v>
      </c>
    </row>
    <row r="56" spans="1:8" ht="20.149999999999999" customHeight="1" x14ac:dyDescent="0.65">
      <c r="A56" s="274" t="s">
        <v>127</v>
      </c>
      <c r="B56" s="285" t="s">
        <v>128</v>
      </c>
      <c r="C56" s="397" t="s">
        <v>51</v>
      </c>
      <c r="D56" s="336">
        <v>21</v>
      </c>
      <c r="E56" s="337">
        <v>21.2</v>
      </c>
      <c r="F56" s="338">
        <v>20.6</v>
      </c>
      <c r="G56" s="339">
        <v>3.68</v>
      </c>
      <c r="H56" s="340">
        <v>3.73</v>
      </c>
    </row>
    <row r="57" spans="1:8" ht="20.149999999999999" customHeight="1" x14ac:dyDescent="0.65">
      <c r="A57" s="274" t="s">
        <v>129</v>
      </c>
      <c r="B57" s="285" t="s">
        <v>130</v>
      </c>
      <c r="C57" s="397" t="s">
        <v>131</v>
      </c>
      <c r="D57" s="336">
        <v>20.8</v>
      </c>
      <c r="E57" s="337">
        <v>20</v>
      </c>
      <c r="F57" s="338">
        <v>20.6</v>
      </c>
      <c r="G57" s="339">
        <v>3.46</v>
      </c>
      <c r="H57" s="340">
        <v>3.55</v>
      </c>
    </row>
    <row r="58" spans="1:8" ht="20.149999999999999" customHeight="1" x14ac:dyDescent="0.65">
      <c r="A58" s="274" t="s">
        <v>129</v>
      </c>
      <c r="B58" s="285" t="s">
        <v>132</v>
      </c>
      <c r="C58" s="397" t="s">
        <v>54</v>
      </c>
      <c r="D58" s="336">
        <v>23</v>
      </c>
      <c r="E58" s="337">
        <v>21</v>
      </c>
      <c r="F58" s="338">
        <v>22.6</v>
      </c>
      <c r="G58" s="339">
        <v>3.79</v>
      </c>
      <c r="H58" s="340">
        <v>3.83</v>
      </c>
    </row>
    <row r="59" spans="1:8" ht="20.149999999999999" customHeight="1" x14ac:dyDescent="0.65">
      <c r="A59" s="274" t="s">
        <v>129</v>
      </c>
      <c r="B59" s="285" t="s">
        <v>133</v>
      </c>
      <c r="C59" s="397" t="s">
        <v>131</v>
      </c>
      <c r="D59" s="336">
        <v>21.1</v>
      </c>
      <c r="E59" s="337" t="s">
        <v>25</v>
      </c>
      <c r="F59" s="338" t="s">
        <v>25</v>
      </c>
      <c r="G59" s="339">
        <v>3.69</v>
      </c>
      <c r="H59" s="340">
        <v>3.8</v>
      </c>
    </row>
    <row r="60" spans="1:8" ht="20.149999999999999" customHeight="1" x14ac:dyDescent="0.65">
      <c r="A60" s="274" t="s">
        <v>134</v>
      </c>
      <c r="B60" s="285" t="s">
        <v>135</v>
      </c>
      <c r="C60" s="397" t="s">
        <v>51</v>
      </c>
      <c r="D60" s="336">
        <v>20.9</v>
      </c>
      <c r="E60" s="337">
        <v>20.9</v>
      </c>
      <c r="F60" s="338" t="s">
        <v>25</v>
      </c>
      <c r="G60" s="339">
        <v>3.68</v>
      </c>
      <c r="H60" s="340">
        <v>3.73</v>
      </c>
    </row>
    <row r="61" spans="1:8" ht="20.149999999999999" customHeight="1" x14ac:dyDescent="0.65">
      <c r="A61" s="274" t="s">
        <v>136</v>
      </c>
      <c r="B61" s="285" t="s">
        <v>249</v>
      </c>
      <c r="C61" s="397" t="s">
        <v>54</v>
      </c>
      <c r="D61" s="336">
        <v>18.7</v>
      </c>
      <c r="E61" s="337">
        <v>19.100000000000001</v>
      </c>
      <c r="F61" s="338">
        <v>17.3</v>
      </c>
      <c r="G61" s="339">
        <v>3.48</v>
      </c>
      <c r="H61" s="340">
        <v>3.46</v>
      </c>
    </row>
    <row r="62" spans="1:8" ht="20.149999999999999" customHeight="1" x14ac:dyDescent="0.65">
      <c r="A62" s="274" t="s">
        <v>136</v>
      </c>
      <c r="B62" s="285" t="s">
        <v>138</v>
      </c>
      <c r="C62" s="397" t="s">
        <v>54</v>
      </c>
      <c r="D62" s="336">
        <v>17.5</v>
      </c>
      <c r="E62" s="337">
        <v>17.100000000000001</v>
      </c>
      <c r="F62" s="338">
        <v>17.100000000000001</v>
      </c>
      <c r="G62" s="339">
        <v>3.07</v>
      </c>
      <c r="H62" s="340">
        <v>3.25</v>
      </c>
    </row>
    <row r="63" spans="1:8" ht="20.149999999999999" customHeight="1" x14ac:dyDescent="0.65">
      <c r="A63" s="274" t="s">
        <v>136</v>
      </c>
      <c r="B63" s="285" t="s">
        <v>139</v>
      </c>
      <c r="C63" s="397" t="s">
        <v>51</v>
      </c>
      <c r="D63" s="336">
        <v>20</v>
      </c>
      <c r="E63" s="337">
        <v>20</v>
      </c>
      <c r="F63" s="338">
        <v>20</v>
      </c>
      <c r="G63" s="339">
        <v>3.56</v>
      </c>
      <c r="H63" s="340">
        <v>3.6</v>
      </c>
    </row>
    <row r="64" spans="1:8" ht="20.149999999999999" customHeight="1" x14ac:dyDescent="0.65">
      <c r="A64" s="274" t="s">
        <v>140</v>
      </c>
      <c r="B64" s="285" t="s">
        <v>141</v>
      </c>
      <c r="C64" s="397" t="s">
        <v>51</v>
      </c>
      <c r="D64" s="336">
        <v>22</v>
      </c>
      <c r="E64" s="337">
        <v>21</v>
      </c>
      <c r="F64" s="338">
        <v>21</v>
      </c>
      <c r="G64" s="339">
        <v>3.65</v>
      </c>
      <c r="H64" s="340">
        <v>3.72</v>
      </c>
    </row>
    <row r="65" spans="1:8" ht="20.149999999999999" customHeight="1" x14ac:dyDescent="0.65">
      <c r="A65" s="274" t="s">
        <v>140</v>
      </c>
      <c r="B65" s="592" t="s">
        <v>214</v>
      </c>
      <c r="C65" s="397" t="s">
        <v>51</v>
      </c>
      <c r="D65" s="336">
        <v>20.2</v>
      </c>
      <c r="E65" s="337">
        <v>20</v>
      </c>
      <c r="F65" s="338">
        <v>19.899999999999999</v>
      </c>
      <c r="G65" s="339">
        <v>3.5</v>
      </c>
      <c r="H65" s="340">
        <v>3.61</v>
      </c>
    </row>
    <row r="66" spans="1:8" ht="20.149999999999999" customHeight="1" x14ac:dyDescent="0.65">
      <c r="A66" s="274" t="s">
        <v>140</v>
      </c>
      <c r="B66" s="285" t="s">
        <v>142</v>
      </c>
      <c r="C66" s="397" t="s">
        <v>51</v>
      </c>
      <c r="D66" s="336">
        <v>22</v>
      </c>
      <c r="E66" s="337">
        <v>21</v>
      </c>
      <c r="F66" s="338">
        <v>21</v>
      </c>
      <c r="G66" s="339">
        <v>3.82</v>
      </c>
      <c r="H66" s="340">
        <v>3.78</v>
      </c>
    </row>
    <row r="67" spans="1:8" ht="20.149999999999999" customHeight="1" x14ac:dyDescent="0.65">
      <c r="A67" s="274" t="s">
        <v>140</v>
      </c>
      <c r="B67" s="285" t="s">
        <v>143</v>
      </c>
      <c r="C67" s="397" t="s">
        <v>51</v>
      </c>
      <c r="D67" s="336">
        <v>21.3</v>
      </c>
      <c r="E67" s="337">
        <v>20.3</v>
      </c>
      <c r="F67" s="338">
        <v>21.2</v>
      </c>
      <c r="G67" s="339">
        <v>3.69</v>
      </c>
      <c r="H67" s="340">
        <v>3.74</v>
      </c>
    </row>
    <row r="68" spans="1:8" ht="20.149999999999999" customHeight="1" x14ac:dyDescent="0.65">
      <c r="A68" s="274" t="s">
        <v>144</v>
      </c>
      <c r="B68" s="285" t="s">
        <v>145</v>
      </c>
      <c r="C68" s="397" t="s">
        <v>54</v>
      </c>
      <c r="D68" s="336">
        <v>19.8</v>
      </c>
      <c r="E68" s="337">
        <v>20.100000000000001</v>
      </c>
      <c r="F68" s="338">
        <v>19.399999999999999</v>
      </c>
      <c r="G68" s="339">
        <v>3.36</v>
      </c>
      <c r="H68" s="340">
        <v>3.45</v>
      </c>
    </row>
    <row r="69" spans="1:8" ht="20.149999999999999" customHeight="1" x14ac:dyDescent="0.65">
      <c r="A69" s="274" t="s">
        <v>144</v>
      </c>
      <c r="B69" s="285" t="s">
        <v>146</v>
      </c>
      <c r="C69" s="397" t="s">
        <v>51</v>
      </c>
      <c r="D69" s="336">
        <v>22</v>
      </c>
      <c r="E69" s="337">
        <v>22</v>
      </c>
      <c r="F69" s="338">
        <v>21</v>
      </c>
      <c r="G69" s="339">
        <v>3.72</v>
      </c>
      <c r="H69" s="340">
        <v>3.78</v>
      </c>
    </row>
    <row r="70" spans="1:8" ht="20.149999999999999" customHeight="1" x14ac:dyDescent="0.65">
      <c r="A70" s="274" t="s">
        <v>147</v>
      </c>
      <c r="B70" s="285" t="s">
        <v>148</v>
      </c>
      <c r="C70" s="397" t="s">
        <v>51</v>
      </c>
      <c r="D70" s="336">
        <v>21.7</v>
      </c>
      <c r="E70" s="337">
        <v>21</v>
      </c>
      <c r="F70" s="338">
        <v>21.4</v>
      </c>
      <c r="G70" s="339">
        <v>3.6</v>
      </c>
      <c r="H70" s="340">
        <v>3.7</v>
      </c>
    </row>
    <row r="71" spans="1:8" ht="20.149999999999999" customHeight="1" x14ac:dyDescent="0.65">
      <c r="A71" s="274" t="s">
        <v>149</v>
      </c>
      <c r="B71" s="285" t="s">
        <v>150</v>
      </c>
      <c r="C71" s="397" t="s">
        <v>51</v>
      </c>
      <c r="D71" s="336">
        <v>20.7</v>
      </c>
      <c r="E71" s="337">
        <v>20.399999999999999</v>
      </c>
      <c r="F71" s="338">
        <v>20.399999999999999</v>
      </c>
      <c r="G71" s="339">
        <v>3.5</v>
      </c>
      <c r="H71" s="340">
        <v>3.6</v>
      </c>
    </row>
    <row r="72" spans="1:8" ht="20.149999999999999" customHeight="1" x14ac:dyDescent="0.65">
      <c r="A72" s="274" t="s">
        <v>151</v>
      </c>
      <c r="B72" s="285" t="s">
        <v>152</v>
      </c>
      <c r="C72" s="397" t="s">
        <v>51</v>
      </c>
      <c r="D72" s="336">
        <v>19.8</v>
      </c>
      <c r="E72" s="337">
        <v>19.399999999999999</v>
      </c>
      <c r="F72" s="338">
        <v>19.5</v>
      </c>
      <c r="G72" s="339">
        <v>3.77</v>
      </c>
      <c r="H72" s="340">
        <v>3.81</v>
      </c>
    </row>
    <row r="73" spans="1:8" ht="20.149999999999999" customHeight="1" x14ac:dyDescent="0.65">
      <c r="A73" s="274" t="s">
        <v>153</v>
      </c>
      <c r="B73" s="285" t="s">
        <v>154</v>
      </c>
      <c r="C73" s="397" t="s">
        <v>54</v>
      </c>
      <c r="D73" s="336">
        <v>20.6</v>
      </c>
      <c r="E73" s="337">
        <v>20.3</v>
      </c>
      <c r="F73" s="338">
        <v>19.899999999999999</v>
      </c>
      <c r="G73" s="339">
        <v>3.61</v>
      </c>
      <c r="H73" s="340">
        <v>3.7</v>
      </c>
    </row>
    <row r="74" spans="1:8" ht="20.149999999999999" customHeight="1" x14ac:dyDescent="0.65">
      <c r="A74" s="274" t="s">
        <v>155</v>
      </c>
      <c r="B74" s="285" t="s">
        <v>156</v>
      </c>
      <c r="C74" s="397" t="s">
        <v>51</v>
      </c>
      <c r="D74" s="336">
        <v>20</v>
      </c>
      <c r="E74" s="337">
        <v>19</v>
      </c>
      <c r="F74" s="338">
        <v>19</v>
      </c>
      <c r="G74" s="339">
        <v>3.73</v>
      </c>
      <c r="H74" s="340">
        <v>3.66</v>
      </c>
    </row>
    <row r="75" spans="1:8" ht="24.9" customHeight="1" thickBot="1" x14ac:dyDescent="0.8">
      <c r="A75" s="89"/>
      <c r="B75" s="90" t="s">
        <v>393</v>
      </c>
      <c r="C75" s="398"/>
      <c r="D75" s="279">
        <v>20.8</v>
      </c>
      <c r="E75" s="280">
        <v>20.3</v>
      </c>
      <c r="F75" s="281">
        <v>20.399999999999999</v>
      </c>
      <c r="G75" s="246">
        <v>3.59</v>
      </c>
      <c r="H75" s="248">
        <v>3.66</v>
      </c>
    </row>
    <row r="76" spans="1:8" ht="24.9" customHeight="1" thickTop="1" x14ac:dyDescent="0.65">
      <c r="A76" s="171"/>
      <c r="B76" s="168" t="s">
        <v>288</v>
      </c>
      <c r="C76" s="168"/>
      <c r="D76" s="169"/>
      <c r="E76" s="170"/>
      <c r="F76" s="170"/>
      <c r="G76" s="170"/>
      <c r="H76" s="170"/>
    </row>
    <row r="77" spans="1:8" ht="20.149999999999999" customHeight="1" x14ac:dyDescent="0.65">
      <c r="A77" s="8" t="s">
        <v>289</v>
      </c>
      <c r="B77" s="9" t="s">
        <v>290</v>
      </c>
      <c r="C77" s="399" t="s">
        <v>51</v>
      </c>
      <c r="D77" s="136" t="s">
        <v>25</v>
      </c>
      <c r="E77" s="137" t="s">
        <v>25</v>
      </c>
      <c r="F77" s="138" t="s">
        <v>25</v>
      </c>
      <c r="G77" s="245">
        <v>3.5</v>
      </c>
      <c r="H77" s="247">
        <v>3.6</v>
      </c>
    </row>
    <row r="78" spans="1:8" x14ac:dyDescent="0.65">
      <c r="A78" s="14" t="s">
        <v>394</v>
      </c>
      <c r="B78" s="3"/>
      <c r="C78" s="3"/>
      <c r="D78" s="134"/>
      <c r="E78" s="134"/>
      <c r="F78" s="134"/>
      <c r="G78" s="134"/>
      <c r="H78" s="134"/>
    </row>
    <row r="79" spans="1:8" ht="30.65" customHeight="1" x14ac:dyDescent="0.65">
      <c r="A79" s="667" t="s">
        <v>594</v>
      </c>
      <c r="B79" s="667"/>
      <c r="C79" s="667"/>
      <c r="D79" s="667"/>
      <c r="E79" s="667"/>
      <c r="F79" s="667"/>
      <c r="G79" s="667"/>
      <c r="H79" s="667"/>
    </row>
    <row r="80" spans="1:8" ht="21.75" customHeight="1" x14ac:dyDescent="0.65">
      <c r="A80" s="135" t="s">
        <v>395</v>
      </c>
      <c r="B80" s="3"/>
      <c r="C80" s="3"/>
      <c r="D80" s="3"/>
      <c r="E80" s="3"/>
      <c r="F80" s="3"/>
      <c r="G80" s="3"/>
      <c r="H80" s="3"/>
    </row>
    <row r="81" spans="1:8" ht="27" customHeight="1" x14ac:dyDescent="0.65">
      <c r="A81" s="667" t="s">
        <v>595</v>
      </c>
      <c r="B81" s="667"/>
      <c r="C81" s="667"/>
      <c r="D81" s="667"/>
      <c r="E81" s="667"/>
      <c r="F81" s="667"/>
      <c r="G81" s="667"/>
      <c r="H81" s="667"/>
    </row>
    <row r="82" spans="1:8" x14ac:dyDescent="0.65">
      <c r="A82" s="3"/>
      <c r="B82" s="3"/>
      <c r="C82" s="3"/>
      <c r="D82" s="3"/>
      <c r="E82" s="3"/>
      <c r="F82" s="3"/>
      <c r="G82" s="3"/>
      <c r="H82" s="3"/>
    </row>
    <row r="83" spans="1:8" x14ac:dyDescent="0.65">
      <c r="A83" s="14" t="s">
        <v>569</v>
      </c>
      <c r="B83" s="3"/>
      <c r="C83" s="3"/>
      <c r="D83" s="3"/>
      <c r="E83" s="3"/>
      <c r="F83" s="3"/>
      <c r="G83" s="3"/>
      <c r="H83" s="3"/>
    </row>
    <row r="84" spans="1:8" x14ac:dyDescent="0.65">
      <c r="A84" s="14" t="s">
        <v>470</v>
      </c>
      <c r="B84" s="3"/>
      <c r="C84" s="3"/>
      <c r="D84" s="3"/>
      <c r="E84" s="3"/>
      <c r="F84" s="3"/>
      <c r="G84" s="3"/>
      <c r="H84" s="3"/>
    </row>
    <row r="86" spans="1:8" x14ac:dyDescent="0.65">
      <c r="D86" s="278"/>
      <c r="E86" s="278"/>
      <c r="F86" s="278"/>
      <c r="G86" s="278"/>
      <c r="H86" s="278"/>
    </row>
    <row r="88" spans="1:8" x14ac:dyDescent="0.65">
      <c r="D88" s="278"/>
      <c r="E88" s="278"/>
      <c r="F88" s="278"/>
      <c r="G88" s="278"/>
      <c r="H88" s="278"/>
    </row>
  </sheetData>
  <autoFilter ref="A4:H81" xr:uid="{00000000-0009-0000-0000-00001A000000}"/>
  <mergeCells count="5">
    <mergeCell ref="A81:H81"/>
    <mergeCell ref="A2:B2"/>
    <mergeCell ref="D3:F3"/>
    <mergeCell ref="G3:H3"/>
    <mergeCell ref="A79:H79"/>
  </mergeCells>
  <conditionalFormatting sqref="A5:H74">
    <cfRule type="expression" dxfId="2" priority="1">
      <formula>MOD(ROW(),2)=0</formula>
    </cfRule>
  </conditionalFormatting>
  <hyperlinks>
    <hyperlink ref="A2:B2" location="TOC!A1" display="Return to Table of Contents" xr:uid="{00000000-0004-0000-1A00-000000000000}"/>
  </hyperlinks>
  <pageMargins left="0.25" right="0.25" top="0.75" bottom="0.75" header="0.3" footer="0.3"/>
  <pageSetup scale="60" orientation="portrait" horizontalDpi="1200" verticalDpi="1200" r:id="rId1"/>
  <headerFooter>
    <oddHeader>&amp;L2023-24 &amp;"Arial,Italic"Survey of Dental Education
&amp;"Arial,Regular"Report 2 - Tuition, Admission, and Attrition</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70C0"/>
  </sheetPr>
  <dimension ref="A1:J90"/>
  <sheetViews>
    <sheetView zoomScaleNormal="100" workbookViewId="0">
      <pane xSplit="3" ySplit="4" topLeftCell="D5" activePane="bottomRight" state="frozen"/>
      <selection activeCell="A2" sqref="A2:C2"/>
      <selection pane="topRight" activeCell="A2" sqref="A2:C2"/>
      <selection pane="bottomLeft" activeCell="A2" sqref="A2:C2"/>
      <selection pane="bottomRight"/>
    </sheetView>
  </sheetViews>
  <sheetFormatPr defaultColWidth="9.08984375" defaultRowHeight="13" x14ac:dyDescent="0.6"/>
  <cols>
    <col min="1" max="1" width="11.54296875" style="1" customWidth="1"/>
    <col min="2" max="2" width="55.08984375" style="1" customWidth="1"/>
    <col min="3" max="3" width="20.86328125" style="1" customWidth="1"/>
    <col min="4" max="8" width="12.6796875" style="1" customWidth="1"/>
    <col min="9" max="16384" width="9.08984375" style="1"/>
  </cols>
  <sheetData>
    <row r="1" spans="1:8" ht="16.2" customHeight="1" x14ac:dyDescent="0.7">
      <c r="A1" s="255" t="s">
        <v>462</v>
      </c>
      <c r="B1" s="255"/>
      <c r="C1" s="255"/>
    </row>
    <row r="2" spans="1:8" ht="18.75" customHeight="1" x14ac:dyDescent="0.6">
      <c r="A2" s="656" t="s">
        <v>8</v>
      </c>
      <c r="B2" s="656"/>
      <c r="C2" s="358"/>
    </row>
    <row r="3" spans="1:8" ht="12.75" customHeight="1" x14ac:dyDescent="0.7">
      <c r="A3" s="651"/>
      <c r="B3" s="651"/>
      <c r="C3" s="396"/>
      <c r="D3" s="652" t="s">
        <v>396</v>
      </c>
      <c r="E3" s="649"/>
      <c r="F3" s="649"/>
      <c r="G3" s="649"/>
      <c r="H3" s="139"/>
    </row>
    <row r="4" spans="1:8" ht="38.25" customHeight="1" x14ac:dyDescent="0.7">
      <c r="A4" s="7" t="s">
        <v>336</v>
      </c>
      <c r="B4" s="7" t="s">
        <v>283</v>
      </c>
      <c r="C4" s="408" t="s">
        <v>46</v>
      </c>
      <c r="D4" s="132" t="s">
        <v>397</v>
      </c>
      <c r="E4" s="5" t="s">
        <v>269</v>
      </c>
      <c r="F4" s="5" t="s">
        <v>315</v>
      </c>
      <c r="G4" s="5" t="s">
        <v>313</v>
      </c>
      <c r="H4" s="20" t="s">
        <v>43</v>
      </c>
    </row>
    <row r="5" spans="1:8" ht="20.149999999999999" customHeight="1" x14ac:dyDescent="0.6">
      <c r="A5" s="274" t="s">
        <v>49</v>
      </c>
      <c r="B5" s="285" t="s">
        <v>50</v>
      </c>
      <c r="C5" s="397" t="s">
        <v>51</v>
      </c>
      <c r="D5" s="341">
        <v>80</v>
      </c>
      <c r="E5" s="342">
        <v>0</v>
      </c>
      <c r="F5" s="343">
        <v>3</v>
      </c>
      <c r="G5" s="276">
        <v>0</v>
      </c>
      <c r="H5" s="344">
        <v>83</v>
      </c>
    </row>
    <row r="6" spans="1:8" ht="20.149999999999999" customHeight="1" x14ac:dyDescent="0.6">
      <c r="A6" s="274" t="s">
        <v>52</v>
      </c>
      <c r="B6" s="285" t="s">
        <v>53</v>
      </c>
      <c r="C6" s="397" t="s">
        <v>54</v>
      </c>
      <c r="D6" s="341">
        <v>79</v>
      </c>
      <c r="E6" s="342">
        <v>0</v>
      </c>
      <c r="F6" s="343">
        <v>1</v>
      </c>
      <c r="G6" s="276">
        <v>0</v>
      </c>
      <c r="H6" s="344">
        <v>80</v>
      </c>
    </row>
    <row r="7" spans="1:8" ht="20.149999999999999" customHeight="1" x14ac:dyDescent="0.6">
      <c r="A7" s="274" t="s">
        <v>52</v>
      </c>
      <c r="B7" s="285" t="s">
        <v>55</v>
      </c>
      <c r="C7" s="397" t="s">
        <v>54</v>
      </c>
      <c r="D7" s="341">
        <v>135</v>
      </c>
      <c r="E7" s="342">
        <v>6</v>
      </c>
      <c r="F7" s="343">
        <v>5</v>
      </c>
      <c r="G7" s="276">
        <v>0</v>
      </c>
      <c r="H7" s="344">
        <v>146</v>
      </c>
    </row>
    <row r="8" spans="1:8" ht="20.149999999999999" customHeight="1" x14ac:dyDescent="0.6">
      <c r="A8" s="274" t="s">
        <v>56</v>
      </c>
      <c r="B8" s="285" t="s">
        <v>250</v>
      </c>
      <c r="C8" s="397" t="s">
        <v>58</v>
      </c>
      <c r="D8" s="341">
        <v>43</v>
      </c>
      <c r="E8" s="342">
        <v>0</v>
      </c>
      <c r="F8" s="343">
        <v>0</v>
      </c>
      <c r="G8" s="276">
        <v>0</v>
      </c>
      <c r="H8" s="344">
        <v>43</v>
      </c>
    </row>
    <row r="9" spans="1:8" ht="20.149999999999999" customHeight="1" x14ac:dyDescent="0.6">
      <c r="A9" s="274" t="s">
        <v>56</v>
      </c>
      <c r="B9" s="285" t="s">
        <v>217</v>
      </c>
      <c r="C9" s="397" t="s">
        <v>54</v>
      </c>
      <c r="D9" s="341">
        <v>132</v>
      </c>
      <c r="E9" s="342">
        <v>0</v>
      </c>
      <c r="F9" s="343">
        <v>9</v>
      </c>
      <c r="G9" s="276">
        <v>7</v>
      </c>
      <c r="H9" s="344">
        <v>148</v>
      </c>
    </row>
    <row r="10" spans="1:8" ht="20.149999999999999" customHeight="1" x14ac:dyDescent="0.6">
      <c r="A10" s="274" t="s">
        <v>56</v>
      </c>
      <c r="B10" s="285" t="s">
        <v>60</v>
      </c>
      <c r="C10" s="397" t="s">
        <v>51</v>
      </c>
      <c r="D10" s="341">
        <v>53</v>
      </c>
      <c r="E10" s="342">
        <v>0</v>
      </c>
      <c r="F10" s="343">
        <v>7</v>
      </c>
      <c r="G10" s="276">
        <v>0</v>
      </c>
      <c r="H10" s="344">
        <v>60</v>
      </c>
    </row>
    <row r="11" spans="1:8" ht="20.149999999999999" customHeight="1" x14ac:dyDescent="0.6">
      <c r="A11" s="274" t="s">
        <v>56</v>
      </c>
      <c r="B11" s="285" t="s">
        <v>61</v>
      </c>
      <c r="C11" s="397" t="s">
        <v>51</v>
      </c>
      <c r="D11" s="341">
        <v>82</v>
      </c>
      <c r="E11" s="342">
        <v>0</v>
      </c>
      <c r="F11" s="343">
        <v>6</v>
      </c>
      <c r="G11" s="276">
        <v>0</v>
      </c>
      <c r="H11" s="344">
        <v>88</v>
      </c>
    </row>
    <row r="12" spans="1:8" ht="20.149999999999999" customHeight="1" x14ac:dyDescent="0.6">
      <c r="A12" s="274" t="s">
        <v>56</v>
      </c>
      <c r="B12" s="285" t="s">
        <v>62</v>
      </c>
      <c r="C12" s="397" t="s">
        <v>54</v>
      </c>
      <c r="D12" s="341">
        <v>126</v>
      </c>
      <c r="E12" s="342">
        <v>4</v>
      </c>
      <c r="F12" s="343">
        <v>14</v>
      </c>
      <c r="G12" s="276">
        <v>0</v>
      </c>
      <c r="H12" s="344">
        <v>144</v>
      </c>
    </row>
    <row r="13" spans="1:8" ht="20.149999999999999" customHeight="1" x14ac:dyDescent="0.6">
      <c r="A13" s="274" t="s">
        <v>56</v>
      </c>
      <c r="B13" s="285" t="s">
        <v>63</v>
      </c>
      <c r="C13" s="397" t="s">
        <v>54</v>
      </c>
      <c r="D13" s="341">
        <v>81</v>
      </c>
      <c r="E13" s="342">
        <v>3</v>
      </c>
      <c r="F13" s="343">
        <v>17</v>
      </c>
      <c r="G13" s="276">
        <v>0</v>
      </c>
      <c r="H13" s="344">
        <v>101</v>
      </c>
    </row>
    <row r="14" spans="1:8" ht="20.149999999999999" customHeight="1" x14ac:dyDescent="0.6">
      <c r="A14" s="274" t="s">
        <v>56</v>
      </c>
      <c r="B14" s="285" t="s">
        <v>64</v>
      </c>
      <c r="C14" s="397" t="s">
        <v>54</v>
      </c>
      <c r="D14" s="341">
        <v>70</v>
      </c>
      <c r="E14" s="342">
        <v>0</v>
      </c>
      <c r="F14" s="343">
        <v>4</v>
      </c>
      <c r="G14" s="276">
        <v>0</v>
      </c>
      <c r="H14" s="344">
        <v>74</v>
      </c>
    </row>
    <row r="15" spans="1:8" ht="20.149999999999999" customHeight="1" x14ac:dyDescent="0.6">
      <c r="A15" s="274" t="s">
        <v>65</v>
      </c>
      <c r="B15" s="285" t="s">
        <v>66</v>
      </c>
      <c r="C15" s="397" t="s">
        <v>51</v>
      </c>
      <c r="D15" s="341">
        <v>77</v>
      </c>
      <c r="E15" s="342">
        <v>0</v>
      </c>
      <c r="F15" s="343">
        <v>4</v>
      </c>
      <c r="G15" s="276">
        <v>0</v>
      </c>
      <c r="H15" s="344">
        <v>81</v>
      </c>
    </row>
    <row r="16" spans="1:8" ht="20.149999999999999" customHeight="1" x14ac:dyDescent="0.6">
      <c r="A16" s="274" t="s">
        <v>67</v>
      </c>
      <c r="B16" s="285" t="s">
        <v>68</v>
      </c>
      <c r="C16" s="397" t="s">
        <v>51</v>
      </c>
      <c r="D16" s="341">
        <v>49</v>
      </c>
      <c r="E16" s="342">
        <v>0</v>
      </c>
      <c r="F16" s="343">
        <v>2</v>
      </c>
      <c r="G16" s="276">
        <v>0</v>
      </c>
      <c r="H16" s="344">
        <v>51</v>
      </c>
    </row>
    <row r="17" spans="1:8" ht="20.149999999999999" customHeight="1" x14ac:dyDescent="0.6">
      <c r="A17" s="274" t="s">
        <v>69</v>
      </c>
      <c r="B17" s="285" t="s">
        <v>70</v>
      </c>
      <c r="C17" s="397" t="s">
        <v>54</v>
      </c>
      <c r="D17" s="341">
        <v>68</v>
      </c>
      <c r="E17" s="342">
        <v>0</v>
      </c>
      <c r="F17" s="343">
        <v>7</v>
      </c>
      <c r="G17" s="276">
        <v>0</v>
      </c>
      <c r="H17" s="344">
        <v>75</v>
      </c>
    </row>
    <row r="18" spans="1:8" ht="20.149999999999999" customHeight="1" x14ac:dyDescent="0.6">
      <c r="A18" s="274" t="s">
        <v>71</v>
      </c>
      <c r="B18" s="285" t="s">
        <v>72</v>
      </c>
      <c r="C18" s="397" t="s">
        <v>51</v>
      </c>
      <c r="D18" s="341">
        <v>88</v>
      </c>
      <c r="E18" s="342">
        <v>0</v>
      </c>
      <c r="F18" s="343">
        <v>6</v>
      </c>
      <c r="G18" s="276">
        <v>0</v>
      </c>
      <c r="H18" s="344">
        <v>94</v>
      </c>
    </row>
    <row r="19" spans="1:8" ht="20.149999999999999" customHeight="1" x14ac:dyDescent="0.6">
      <c r="A19" s="274" t="s">
        <v>71</v>
      </c>
      <c r="B19" s="285" t="s">
        <v>73</v>
      </c>
      <c r="C19" s="397" t="s">
        <v>54</v>
      </c>
      <c r="D19" s="341">
        <v>120</v>
      </c>
      <c r="E19" s="342">
        <v>4</v>
      </c>
      <c r="F19" s="343">
        <v>5</v>
      </c>
      <c r="G19" s="276">
        <v>0</v>
      </c>
      <c r="H19" s="344">
        <v>129</v>
      </c>
    </row>
    <row r="20" spans="1:8" ht="20.149999999999999" customHeight="1" x14ac:dyDescent="0.6">
      <c r="A20" s="274" t="s">
        <v>71</v>
      </c>
      <c r="B20" s="285" t="s">
        <v>74</v>
      </c>
      <c r="C20" s="397" t="s">
        <v>54</v>
      </c>
      <c r="D20" s="341">
        <v>99</v>
      </c>
      <c r="E20" s="342">
        <v>0</v>
      </c>
      <c r="F20" s="343">
        <v>1</v>
      </c>
      <c r="G20" s="276">
        <v>0</v>
      </c>
      <c r="H20" s="344">
        <v>100</v>
      </c>
    </row>
    <row r="21" spans="1:8" ht="20.149999999999999" customHeight="1" x14ac:dyDescent="0.6">
      <c r="A21" s="274" t="s">
        <v>75</v>
      </c>
      <c r="B21" s="285" t="s">
        <v>76</v>
      </c>
      <c r="C21" s="397" t="s">
        <v>51</v>
      </c>
      <c r="D21" s="341">
        <v>92</v>
      </c>
      <c r="E21" s="342">
        <v>0</v>
      </c>
      <c r="F21" s="343">
        <v>4</v>
      </c>
      <c r="G21" s="276">
        <v>0</v>
      </c>
      <c r="H21" s="344">
        <v>96</v>
      </c>
    </row>
    <row r="22" spans="1:8" ht="20.149999999999999" customHeight="1" x14ac:dyDescent="0.6">
      <c r="A22" s="274" t="s">
        <v>77</v>
      </c>
      <c r="B22" s="285" t="s">
        <v>78</v>
      </c>
      <c r="C22" s="397" t="s">
        <v>51</v>
      </c>
      <c r="D22" s="341">
        <v>50</v>
      </c>
      <c r="E22" s="342">
        <v>0</v>
      </c>
      <c r="F22" s="343">
        <v>0</v>
      </c>
      <c r="G22" s="276">
        <v>0</v>
      </c>
      <c r="H22" s="344">
        <v>50</v>
      </c>
    </row>
    <row r="23" spans="1:8" ht="20.149999999999999" customHeight="1" x14ac:dyDescent="0.6">
      <c r="A23" s="274" t="s">
        <v>77</v>
      </c>
      <c r="B23" s="285" t="s">
        <v>79</v>
      </c>
      <c r="C23" s="397" t="s">
        <v>51</v>
      </c>
      <c r="D23" s="341">
        <v>68</v>
      </c>
      <c r="E23" s="342">
        <v>0</v>
      </c>
      <c r="F23" s="343">
        <v>2</v>
      </c>
      <c r="G23" s="276">
        <v>0</v>
      </c>
      <c r="H23" s="344">
        <v>70</v>
      </c>
    </row>
    <row r="24" spans="1:8" ht="20.149999999999999" customHeight="1" x14ac:dyDescent="0.6">
      <c r="A24" s="274" t="s">
        <v>77</v>
      </c>
      <c r="B24" s="285" t="s">
        <v>80</v>
      </c>
      <c r="C24" s="397" t="s">
        <v>54</v>
      </c>
      <c r="D24" s="341">
        <v>140</v>
      </c>
      <c r="E24" s="342">
        <v>1</v>
      </c>
      <c r="F24" s="343">
        <v>1</v>
      </c>
      <c r="G24" s="276">
        <v>0</v>
      </c>
      <c r="H24" s="344">
        <v>142</v>
      </c>
    </row>
    <row r="25" spans="1:8" ht="20.149999999999999" customHeight="1" x14ac:dyDescent="0.6">
      <c r="A25" s="274" t="s">
        <v>81</v>
      </c>
      <c r="B25" s="285" t="s">
        <v>82</v>
      </c>
      <c r="C25" s="397" t="s">
        <v>51</v>
      </c>
      <c r="D25" s="341">
        <v>103</v>
      </c>
      <c r="E25" s="342">
        <v>2</v>
      </c>
      <c r="F25" s="343">
        <v>1</v>
      </c>
      <c r="G25" s="276">
        <v>0</v>
      </c>
      <c r="H25" s="344">
        <v>106</v>
      </c>
    </row>
    <row r="26" spans="1:8" ht="20.149999999999999" customHeight="1" x14ac:dyDescent="0.6">
      <c r="A26" s="274" t="s">
        <v>83</v>
      </c>
      <c r="B26" s="285" t="s">
        <v>84</v>
      </c>
      <c r="C26" s="397" t="s">
        <v>51</v>
      </c>
      <c r="D26" s="341">
        <v>78</v>
      </c>
      <c r="E26" s="342">
        <v>0</v>
      </c>
      <c r="F26" s="343">
        <v>2</v>
      </c>
      <c r="G26" s="276">
        <v>0</v>
      </c>
      <c r="H26" s="344">
        <v>80</v>
      </c>
    </row>
    <row r="27" spans="1:8" ht="20.149999999999999" customHeight="1" x14ac:dyDescent="0.6">
      <c r="A27" s="274" t="s">
        <v>85</v>
      </c>
      <c r="B27" s="285" t="s">
        <v>86</v>
      </c>
      <c r="C27" s="397" t="s">
        <v>51</v>
      </c>
      <c r="D27" s="341">
        <v>64</v>
      </c>
      <c r="E27" s="342">
        <v>0</v>
      </c>
      <c r="F27" s="343">
        <v>1</v>
      </c>
      <c r="G27" s="276">
        <v>0</v>
      </c>
      <c r="H27" s="344">
        <v>65</v>
      </c>
    </row>
    <row r="28" spans="1:8" ht="20.149999999999999" customHeight="1" x14ac:dyDescent="0.6">
      <c r="A28" s="274" t="s">
        <v>85</v>
      </c>
      <c r="B28" s="285" t="s">
        <v>87</v>
      </c>
      <c r="C28" s="397" t="s">
        <v>51</v>
      </c>
      <c r="D28" s="341">
        <v>116</v>
      </c>
      <c r="E28" s="342">
        <v>0</v>
      </c>
      <c r="F28" s="343">
        <v>4</v>
      </c>
      <c r="G28" s="276">
        <v>0</v>
      </c>
      <c r="H28" s="344">
        <v>120</v>
      </c>
    </row>
    <row r="29" spans="1:8" ht="20.149999999999999" customHeight="1" x14ac:dyDescent="0.6">
      <c r="A29" s="274" t="s">
        <v>88</v>
      </c>
      <c r="B29" s="285" t="s">
        <v>89</v>
      </c>
      <c r="C29" s="397" t="s">
        <v>51</v>
      </c>
      <c r="D29" s="341">
        <v>75</v>
      </c>
      <c r="E29" s="342">
        <v>0</v>
      </c>
      <c r="F29" s="343">
        <v>0</v>
      </c>
      <c r="G29" s="276">
        <v>0</v>
      </c>
      <c r="H29" s="344">
        <v>75</v>
      </c>
    </row>
    <row r="30" spans="1:8" ht="20.149999999999999" customHeight="1" x14ac:dyDescent="0.6">
      <c r="A30" s="274" t="s">
        <v>90</v>
      </c>
      <c r="B30" s="285" t="s">
        <v>91</v>
      </c>
      <c r="C30" s="397" t="s">
        <v>54</v>
      </c>
      <c r="D30" s="341">
        <v>59</v>
      </c>
      <c r="E30" s="342">
        <v>6</v>
      </c>
      <c r="F30" s="343">
        <v>6</v>
      </c>
      <c r="G30" s="276">
        <v>0</v>
      </c>
      <c r="H30" s="344">
        <v>71</v>
      </c>
    </row>
    <row r="31" spans="1:8" ht="20.149999999999999" customHeight="1" x14ac:dyDescent="0.6">
      <c r="A31" s="274" t="s">
        <v>17</v>
      </c>
      <c r="B31" s="285" t="s">
        <v>92</v>
      </c>
      <c r="C31" s="397" t="s">
        <v>51</v>
      </c>
      <c r="D31" s="341">
        <v>127</v>
      </c>
      <c r="E31" s="342">
        <v>2</v>
      </c>
      <c r="F31" s="343">
        <v>1</v>
      </c>
      <c r="G31" s="276">
        <v>0</v>
      </c>
      <c r="H31" s="344">
        <v>130</v>
      </c>
    </row>
    <row r="32" spans="1:8" ht="20.149999999999999" customHeight="1" x14ac:dyDescent="0.6">
      <c r="A32" s="274" t="s">
        <v>93</v>
      </c>
      <c r="B32" s="285" t="s">
        <v>94</v>
      </c>
      <c r="C32" s="397" t="s">
        <v>54</v>
      </c>
      <c r="D32" s="341">
        <v>30</v>
      </c>
      <c r="E32" s="342">
        <v>0</v>
      </c>
      <c r="F32" s="343">
        <v>5</v>
      </c>
      <c r="G32" s="276">
        <v>0</v>
      </c>
      <c r="H32" s="344">
        <v>35</v>
      </c>
    </row>
    <row r="33" spans="1:8" ht="20.149999999999999" customHeight="1" x14ac:dyDescent="0.6">
      <c r="A33" s="274" t="s">
        <v>93</v>
      </c>
      <c r="B33" s="285" t="s">
        <v>95</v>
      </c>
      <c r="C33" s="397" t="s">
        <v>54</v>
      </c>
      <c r="D33" s="341">
        <v>107</v>
      </c>
      <c r="E33" s="342">
        <v>5</v>
      </c>
      <c r="F33" s="343">
        <v>3</v>
      </c>
      <c r="G33" s="276">
        <v>2</v>
      </c>
      <c r="H33" s="344">
        <v>117</v>
      </c>
    </row>
    <row r="34" spans="1:8" ht="20.149999999999999" customHeight="1" x14ac:dyDescent="0.6">
      <c r="A34" s="274" t="s">
        <v>93</v>
      </c>
      <c r="B34" s="285" t="s">
        <v>96</v>
      </c>
      <c r="C34" s="397" t="s">
        <v>54</v>
      </c>
      <c r="D34" s="341">
        <v>197</v>
      </c>
      <c r="E34" s="342">
        <v>4</v>
      </c>
      <c r="F34" s="343">
        <v>9</v>
      </c>
      <c r="G34" s="276">
        <v>0</v>
      </c>
      <c r="H34" s="344">
        <v>210</v>
      </c>
    </row>
    <row r="35" spans="1:8" ht="20.149999999999999" customHeight="1" x14ac:dyDescent="0.6">
      <c r="A35" s="274" t="s">
        <v>97</v>
      </c>
      <c r="B35" s="285" t="s">
        <v>98</v>
      </c>
      <c r="C35" s="397" t="s">
        <v>54</v>
      </c>
      <c r="D35" s="341">
        <v>115</v>
      </c>
      <c r="E35" s="342">
        <v>24</v>
      </c>
      <c r="F35" s="343">
        <v>5</v>
      </c>
      <c r="G35" s="276">
        <v>0</v>
      </c>
      <c r="H35" s="344">
        <v>144</v>
      </c>
    </row>
    <row r="36" spans="1:8" ht="20.149999999999999" customHeight="1" x14ac:dyDescent="0.6">
      <c r="A36" s="274" t="s">
        <v>97</v>
      </c>
      <c r="B36" s="285" t="s">
        <v>99</v>
      </c>
      <c r="C36" s="397" t="s">
        <v>51</v>
      </c>
      <c r="D36" s="341">
        <v>104</v>
      </c>
      <c r="E36" s="342">
        <v>2</v>
      </c>
      <c r="F36" s="343">
        <v>3</v>
      </c>
      <c r="G36" s="276">
        <v>0</v>
      </c>
      <c r="H36" s="344">
        <v>109</v>
      </c>
    </row>
    <row r="37" spans="1:8" ht="20.149999999999999" customHeight="1" x14ac:dyDescent="0.6">
      <c r="A37" s="274" t="s">
        <v>100</v>
      </c>
      <c r="B37" s="285" t="s">
        <v>101</v>
      </c>
      <c r="C37" s="397" t="s">
        <v>51</v>
      </c>
      <c r="D37" s="341">
        <v>98</v>
      </c>
      <c r="E37" s="342">
        <v>5</v>
      </c>
      <c r="F37" s="343">
        <v>2</v>
      </c>
      <c r="G37" s="276">
        <v>0</v>
      </c>
      <c r="H37" s="344">
        <v>105</v>
      </c>
    </row>
    <row r="38" spans="1:8" ht="20.149999999999999" customHeight="1" x14ac:dyDescent="0.6">
      <c r="A38" s="274" t="s">
        <v>21</v>
      </c>
      <c r="B38" s="285" t="s">
        <v>102</v>
      </c>
      <c r="C38" s="397" t="s">
        <v>51</v>
      </c>
      <c r="D38" s="341">
        <v>40</v>
      </c>
      <c r="E38" s="342">
        <v>0</v>
      </c>
      <c r="F38" s="343">
        <v>0</v>
      </c>
      <c r="G38" s="276">
        <v>0</v>
      </c>
      <c r="H38" s="344">
        <v>40</v>
      </c>
    </row>
    <row r="39" spans="1:8" ht="20.149999999999999" customHeight="1" x14ac:dyDescent="0.6">
      <c r="A39" s="274" t="s">
        <v>103</v>
      </c>
      <c r="B39" s="285" t="s">
        <v>498</v>
      </c>
      <c r="C39" s="397" t="s">
        <v>54</v>
      </c>
      <c r="D39" s="341">
        <v>80</v>
      </c>
      <c r="E39" s="342">
        <v>0</v>
      </c>
      <c r="F39" s="343">
        <v>0</v>
      </c>
      <c r="G39" s="276">
        <v>0</v>
      </c>
      <c r="H39" s="344">
        <v>80</v>
      </c>
    </row>
    <row r="40" spans="1:8" ht="20.149999999999999" customHeight="1" x14ac:dyDescent="0.6">
      <c r="A40" s="274" t="s">
        <v>103</v>
      </c>
      <c r="B40" s="285" t="s">
        <v>104</v>
      </c>
      <c r="C40" s="397" t="s">
        <v>51</v>
      </c>
      <c r="D40" s="341">
        <v>103</v>
      </c>
      <c r="E40" s="342">
        <v>0</v>
      </c>
      <c r="F40" s="343">
        <v>6</v>
      </c>
      <c r="G40" s="276">
        <v>0</v>
      </c>
      <c r="H40" s="344">
        <v>109</v>
      </c>
    </row>
    <row r="41" spans="1:8" ht="20.149999999999999" customHeight="1" x14ac:dyDescent="0.6">
      <c r="A41" s="274" t="s">
        <v>103</v>
      </c>
      <c r="B41" s="285" t="s">
        <v>105</v>
      </c>
      <c r="C41" s="397" t="s">
        <v>54</v>
      </c>
      <c r="D41" s="341">
        <v>64</v>
      </c>
      <c r="E41" s="342">
        <v>0</v>
      </c>
      <c r="F41" s="343">
        <v>1</v>
      </c>
      <c r="G41" s="276">
        <v>0</v>
      </c>
      <c r="H41" s="344">
        <v>65</v>
      </c>
    </row>
    <row r="42" spans="1:8" ht="20.149999999999999" customHeight="1" x14ac:dyDescent="0.6">
      <c r="A42" s="274" t="s">
        <v>106</v>
      </c>
      <c r="B42" s="285" t="s">
        <v>107</v>
      </c>
      <c r="C42" s="397" t="s">
        <v>54</v>
      </c>
      <c r="D42" s="341">
        <v>114</v>
      </c>
      <c r="E42" s="342">
        <v>1</v>
      </c>
      <c r="F42" s="343">
        <v>2</v>
      </c>
      <c r="G42" s="276">
        <v>0</v>
      </c>
      <c r="H42" s="344">
        <v>117</v>
      </c>
    </row>
    <row r="43" spans="1:8" ht="20.149999999999999" customHeight="1" x14ac:dyDescent="0.6">
      <c r="A43" s="274" t="s">
        <v>106</v>
      </c>
      <c r="B43" s="285" t="s">
        <v>108</v>
      </c>
      <c r="C43" s="397" t="s">
        <v>51</v>
      </c>
      <c r="D43" s="341">
        <v>52</v>
      </c>
      <c r="E43" s="342">
        <v>0</v>
      </c>
      <c r="F43" s="343">
        <v>0</v>
      </c>
      <c r="G43" s="276">
        <v>0</v>
      </c>
      <c r="H43" s="344">
        <v>52</v>
      </c>
    </row>
    <row r="44" spans="1:8" ht="20.149999999999999" customHeight="1" x14ac:dyDescent="0.6">
      <c r="A44" s="274" t="s">
        <v>109</v>
      </c>
      <c r="B44" s="285" t="s">
        <v>110</v>
      </c>
      <c r="C44" s="397" t="s">
        <v>51</v>
      </c>
      <c r="D44" s="341">
        <v>70</v>
      </c>
      <c r="E44" s="342">
        <v>1</v>
      </c>
      <c r="F44" s="343">
        <v>9</v>
      </c>
      <c r="G44" s="276">
        <v>0</v>
      </c>
      <c r="H44" s="344">
        <v>80</v>
      </c>
    </row>
    <row r="45" spans="1:8" ht="20.149999999999999" customHeight="1" x14ac:dyDescent="0.6">
      <c r="A45" s="274" t="s">
        <v>111</v>
      </c>
      <c r="B45" s="285" t="s">
        <v>112</v>
      </c>
      <c r="C45" s="397" t="s">
        <v>51</v>
      </c>
      <c r="D45" s="341">
        <v>79</v>
      </c>
      <c r="E45" s="342">
        <v>1</v>
      </c>
      <c r="F45" s="343">
        <v>12</v>
      </c>
      <c r="G45" s="276">
        <v>0</v>
      </c>
      <c r="H45" s="344">
        <v>92</v>
      </c>
    </row>
    <row r="46" spans="1:8" ht="20.149999999999999" customHeight="1" x14ac:dyDescent="0.6">
      <c r="A46" s="274" t="s">
        <v>113</v>
      </c>
      <c r="B46" s="285" t="s">
        <v>114</v>
      </c>
      <c r="C46" s="397" t="s">
        <v>54</v>
      </c>
      <c r="D46" s="341">
        <v>78</v>
      </c>
      <c r="E46" s="342">
        <v>0</v>
      </c>
      <c r="F46" s="343">
        <v>0</v>
      </c>
      <c r="G46" s="276">
        <v>6</v>
      </c>
      <c r="H46" s="344">
        <v>84</v>
      </c>
    </row>
    <row r="47" spans="1:8" ht="20.149999999999999" customHeight="1" x14ac:dyDescent="0.6">
      <c r="A47" s="274" t="s">
        <v>113</v>
      </c>
      <c r="B47" s="285" t="s">
        <v>115</v>
      </c>
      <c r="C47" s="397" t="s">
        <v>54</v>
      </c>
      <c r="D47" s="341">
        <v>318</v>
      </c>
      <c r="E47" s="342">
        <v>25</v>
      </c>
      <c r="F47" s="343">
        <v>29</v>
      </c>
      <c r="G47" s="276">
        <v>0</v>
      </c>
      <c r="H47" s="344">
        <v>372</v>
      </c>
    </row>
    <row r="48" spans="1:8" ht="20.149999999999999" customHeight="1" x14ac:dyDescent="0.6">
      <c r="A48" s="274" t="s">
        <v>113</v>
      </c>
      <c r="B48" s="285" t="s">
        <v>116</v>
      </c>
      <c r="C48" s="397" t="s">
        <v>51</v>
      </c>
      <c r="D48" s="341">
        <v>45</v>
      </c>
      <c r="E48" s="342">
        <v>0</v>
      </c>
      <c r="F48" s="343">
        <v>0</v>
      </c>
      <c r="G48" s="276">
        <v>0</v>
      </c>
      <c r="H48" s="344">
        <v>45</v>
      </c>
    </row>
    <row r="49" spans="1:8" ht="20.149999999999999" customHeight="1" x14ac:dyDescent="0.6">
      <c r="A49" s="274" t="s">
        <v>113</v>
      </c>
      <c r="B49" s="285" t="s">
        <v>117</v>
      </c>
      <c r="C49" s="397" t="s">
        <v>54</v>
      </c>
      <c r="D49" s="341">
        <v>164</v>
      </c>
      <c r="E49" s="342">
        <v>5</v>
      </c>
      <c r="F49" s="343">
        <v>21</v>
      </c>
      <c r="G49" s="276">
        <v>0</v>
      </c>
      <c r="H49" s="344">
        <v>190</v>
      </c>
    </row>
    <row r="50" spans="1:8" ht="20.149999999999999" customHeight="1" x14ac:dyDescent="0.6">
      <c r="A50" s="274" t="s">
        <v>113</v>
      </c>
      <c r="B50" s="285" t="s">
        <v>118</v>
      </c>
      <c r="C50" s="397" t="s">
        <v>51</v>
      </c>
      <c r="D50" s="341">
        <v>91</v>
      </c>
      <c r="E50" s="342">
        <v>2</v>
      </c>
      <c r="F50" s="343">
        <v>1</v>
      </c>
      <c r="G50" s="276">
        <v>0</v>
      </c>
      <c r="H50" s="344">
        <v>94</v>
      </c>
    </row>
    <row r="51" spans="1:8" ht="20.149999999999999" customHeight="1" x14ac:dyDescent="0.6">
      <c r="A51" s="274" t="s">
        <v>119</v>
      </c>
      <c r="B51" s="285" t="s">
        <v>120</v>
      </c>
      <c r="C51" s="397" t="s">
        <v>51</v>
      </c>
      <c r="D51" s="341">
        <v>78</v>
      </c>
      <c r="E51" s="342">
        <v>1</v>
      </c>
      <c r="F51" s="343">
        <v>3</v>
      </c>
      <c r="G51" s="276">
        <v>0</v>
      </c>
      <c r="H51" s="344">
        <v>82</v>
      </c>
    </row>
    <row r="52" spans="1:8" ht="20.149999999999999" customHeight="1" x14ac:dyDescent="0.6">
      <c r="A52" s="274" t="s">
        <v>119</v>
      </c>
      <c r="B52" s="285" t="s">
        <v>121</v>
      </c>
      <c r="C52" s="397" t="s">
        <v>51</v>
      </c>
      <c r="D52" s="341">
        <v>52</v>
      </c>
      <c r="E52" s="342">
        <v>0</v>
      </c>
      <c r="F52" s="343">
        <v>1</v>
      </c>
      <c r="G52" s="276">
        <v>0</v>
      </c>
      <c r="H52" s="344">
        <v>53</v>
      </c>
    </row>
    <row r="53" spans="1:8" ht="20.149999999999999" customHeight="1" x14ac:dyDescent="0.6">
      <c r="A53" s="274" t="s">
        <v>122</v>
      </c>
      <c r="B53" s="285" t="s">
        <v>123</v>
      </c>
      <c r="C53" s="397" t="s">
        <v>51</v>
      </c>
      <c r="D53" s="341">
        <v>119</v>
      </c>
      <c r="E53" s="342">
        <v>0</v>
      </c>
      <c r="F53" s="343">
        <v>1</v>
      </c>
      <c r="G53" s="276">
        <v>0</v>
      </c>
      <c r="H53" s="344">
        <v>120</v>
      </c>
    </row>
    <row r="54" spans="1:8" ht="20.149999999999999" customHeight="1" x14ac:dyDescent="0.6">
      <c r="A54" s="274" t="s">
        <v>122</v>
      </c>
      <c r="B54" s="285" t="s">
        <v>124</v>
      </c>
      <c r="C54" s="397" t="s">
        <v>54</v>
      </c>
      <c r="D54" s="341">
        <v>55</v>
      </c>
      <c r="E54" s="342">
        <v>10</v>
      </c>
      <c r="F54" s="343">
        <v>13</v>
      </c>
      <c r="G54" s="276">
        <v>0</v>
      </c>
      <c r="H54" s="344">
        <v>78</v>
      </c>
    </row>
    <row r="55" spans="1:8" ht="20.149999999999999" customHeight="1" x14ac:dyDescent="0.6">
      <c r="A55" s="274" t="s">
        <v>125</v>
      </c>
      <c r="B55" s="285" t="s">
        <v>126</v>
      </c>
      <c r="C55" s="397" t="s">
        <v>51</v>
      </c>
      <c r="D55" s="341">
        <v>53</v>
      </c>
      <c r="E55" s="342">
        <v>0</v>
      </c>
      <c r="F55" s="343">
        <v>0</v>
      </c>
      <c r="G55" s="276">
        <v>0</v>
      </c>
      <c r="H55" s="344">
        <v>53</v>
      </c>
    </row>
    <row r="56" spans="1:8" ht="20.149999999999999" customHeight="1" x14ac:dyDescent="0.6">
      <c r="A56" s="274" t="s">
        <v>127</v>
      </c>
      <c r="B56" s="285" t="s">
        <v>128</v>
      </c>
      <c r="C56" s="397" t="s">
        <v>51</v>
      </c>
      <c r="D56" s="341">
        <v>67</v>
      </c>
      <c r="E56" s="342">
        <v>0</v>
      </c>
      <c r="F56" s="343">
        <v>7</v>
      </c>
      <c r="G56" s="276">
        <v>0</v>
      </c>
      <c r="H56" s="344">
        <v>74</v>
      </c>
    </row>
    <row r="57" spans="1:8" ht="20.149999999999999" customHeight="1" x14ac:dyDescent="0.6">
      <c r="A57" s="274" t="s">
        <v>129</v>
      </c>
      <c r="B57" s="285" t="s">
        <v>130</v>
      </c>
      <c r="C57" s="397" t="s">
        <v>131</v>
      </c>
      <c r="D57" s="341">
        <v>121</v>
      </c>
      <c r="E57" s="342">
        <v>6</v>
      </c>
      <c r="F57" s="343">
        <v>12</v>
      </c>
      <c r="G57" s="276">
        <v>0</v>
      </c>
      <c r="H57" s="344">
        <v>139</v>
      </c>
    </row>
    <row r="58" spans="1:8" ht="20.149999999999999" customHeight="1" x14ac:dyDescent="0.6">
      <c r="A58" s="274" t="s">
        <v>129</v>
      </c>
      <c r="B58" s="285" t="s">
        <v>132</v>
      </c>
      <c r="C58" s="397" t="s">
        <v>54</v>
      </c>
      <c r="D58" s="341">
        <v>134</v>
      </c>
      <c r="E58" s="342">
        <v>3</v>
      </c>
      <c r="F58" s="343">
        <v>21</v>
      </c>
      <c r="G58" s="276">
        <v>0</v>
      </c>
      <c r="H58" s="344">
        <v>158</v>
      </c>
    </row>
    <row r="59" spans="1:8" ht="20.149999999999999" customHeight="1" x14ac:dyDescent="0.6">
      <c r="A59" s="274" t="s">
        <v>129</v>
      </c>
      <c r="B59" s="285" t="s">
        <v>133</v>
      </c>
      <c r="C59" s="397" t="s">
        <v>131</v>
      </c>
      <c r="D59" s="341">
        <v>80</v>
      </c>
      <c r="E59" s="342">
        <v>0</v>
      </c>
      <c r="F59" s="343">
        <v>0</v>
      </c>
      <c r="G59" s="276">
        <v>0</v>
      </c>
      <c r="H59" s="344">
        <v>80</v>
      </c>
    </row>
    <row r="60" spans="1:8" ht="20.149999999999999" customHeight="1" x14ac:dyDescent="0.6">
      <c r="A60" s="274" t="s">
        <v>134</v>
      </c>
      <c r="B60" s="285" t="s">
        <v>135</v>
      </c>
      <c r="C60" s="397" t="s">
        <v>51</v>
      </c>
      <c r="D60" s="341">
        <v>78</v>
      </c>
      <c r="E60" s="342">
        <v>0</v>
      </c>
      <c r="F60" s="343">
        <v>0</v>
      </c>
      <c r="G60" s="276">
        <v>0</v>
      </c>
      <c r="H60" s="344">
        <v>78</v>
      </c>
    </row>
    <row r="61" spans="1:8" ht="20.149999999999999" customHeight="1" x14ac:dyDescent="0.6">
      <c r="A61" s="274" t="s">
        <v>136</v>
      </c>
      <c r="B61" s="285" t="s">
        <v>249</v>
      </c>
      <c r="C61" s="397" t="s">
        <v>54</v>
      </c>
      <c r="D61" s="341">
        <v>76</v>
      </c>
      <c r="E61" s="342">
        <v>0</v>
      </c>
      <c r="F61" s="343">
        <v>3</v>
      </c>
      <c r="G61" s="276">
        <v>0</v>
      </c>
      <c r="H61" s="344">
        <v>79</v>
      </c>
    </row>
    <row r="62" spans="1:8" ht="20.149999999999999" customHeight="1" x14ac:dyDescent="0.6">
      <c r="A62" s="274" t="s">
        <v>136</v>
      </c>
      <c r="B62" s="285" t="s">
        <v>138</v>
      </c>
      <c r="C62" s="397" t="s">
        <v>54</v>
      </c>
      <c r="D62" s="341">
        <v>73</v>
      </c>
      <c r="E62" s="342">
        <v>0</v>
      </c>
      <c r="F62" s="343">
        <v>2</v>
      </c>
      <c r="G62" s="276">
        <v>0</v>
      </c>
      <c r="H62" s="344">
        <v>75</v>
      </c>
    </row>
    <row r="63" spans="1:8" ht="20.149999999999999" customHeight="1" x14ac:dyDescent="0.6">
      <c r="A63" s="274" t="s">
        <v>136</v>
      </c>
      <c r="B63" s="285" t="s">
        <v>139</v>
      </c>
      <c r="C63" s="397" t="s">
        <v>51</v>
      </c>
      <c r="D63" s="341">
        <v>121</v>
      </c>
      <c r="E63" s="342">
        <v>0</v>
      </c>
      <c r="F63" s="343">
        <v>0</v>
      </c>
      <c r="G63" s="276">
        <v>0</v>
      </c>
      <c r="H63" s="344">
        <v>121</v>
      </c>
    </row>
    <row r="64" spans="1:8" ht="20.149999999999999" customHeight="1" x14ac:dyDescent="0.6">
      <c r="A64" s="274" t="s">
        <v>140</v>
      </c>
      <c r="B64" s="285" t="s">
        <v>141</v>
      </c>
      <c r="C64" s="397" t="s">
        <v>51</v>
      </c>
      <c r="D64" s="341">
        <v>100</v>
      </c>
      <c r="E64" s="342">
        <v>0</v>
      </c>
      <c r="F64" s="343">
        <v>6</v>
      </c>
      <c r="G64" s="276">
        <v>0</v>
      </c>
      <c r="H64" s="344">
        <v>106</v>
      </c>
    </row>
    <row r="65" spans="1:10" ht="20.149999999999999" customHeight="1" x14ac:dyDescent="0.6">
      <c r="A65" s="274" t="s">
        <v>140</v>
      </c>
      <c r="B65" s="285" t="s">
        <v>214</v>
      </c>
      <c r="C65" s="397" t="s">
        <v>51</v>
      </c>
      <c r="D65" s="341">
        <v>57</v>
      </c>
      <c r="E65" s="342">
        <v>0</v>
      </c>
      <c r="F65" s="343">
        <v>3</v>
      </c>
      <c r="G65" s="276">
        <v>0</v>
      </c>
      <c r="H65" s="344">
        <v>60</v>
      </c>
    </row>
    <row r="66" spans="1:10" ht="20.149999999999999" customHeight="1" x14ac:dyDescent="0.6">
      <c r="A66" s="274" t="s">
        <v>140</v>
      </c>
      <c r="B66" s="592" t="s">
        <v>142</v>
      </c>
      <c r="C66" s="397" t="s">
        <v>51</v>
      </c>
      <c r="D66" s="341">
        <v>106</v>
      </c>
      <c r="E66" s="342">
        <v>0</v>
      </c>
      <c r="F66" s="343">
        <v>0</v>
      </c>
      <c r="G66" s="276">
        <v>0</v>
      </c>
      <c r="H66" s="344">
        <v>106</v>
      </c>
    </row>
    <row r="67" spans="1:10" ht="20.149999999999999" customHeight="1" x14ac:dyDescent="0.6">
      <c r="A67" s="274" t="s">
        <v>140</v>
      </c>
      <c r="B67" s="285" t="s">
        <v>143</v>
      </c>
      <c r="C67" s="397" t="s">
        <v>51</v>
      </c>
      <c r="D67" s="341">
        <v>96</v>
      </c>
      <c r="E67" s="342">
        <v>0</v>
      </c>
      <c r="F67" s="343">
        <v>6</v>
      </c>
      <c r="G67" s="276">
        <v>0</v>
      </c>
      <c r="H67" s="344">
        <v>102</v>
      </c>
    </row>
    <row r="68" spans="1:10" ht="20.149999999999999" customHeight="1" x14ac:dyDescent="0.6">
      <c r="A68" s="274" t="s">
        <v>144</v>
      </c>
      <c r="B68" s="285" t="s">
        <v>145</v>
      </c>
      <c r="C68" s="397" t="s">
        <v>54</v>
      </c>
      <c r="D68" s="341">
        <v>99</v>
      </c>
      <c r="E68" s="342">
        <v>0</v>
      </c>
      <c r="F68" s="343">
        <v>1</v>
      </c>
      <c r="G68" s="276">
        <v>0</v>
      </c>
      <c r="H68" s="344">
        <v>100</v>
      </c>
    </row>
    <row r="69" spans="1:10" ht="20.149999999999999" customHeight="1" x14ac:dyDescent="0.6">
      <c r="A69" s="274" t="s">
        <v>144</v>
      </c>
      <c r="B69" s="285" t="s">
        <v>146</v>
      </c>
      <c r="C69" s="397" t="s">
        <v>51</v>
      </c>
      <c r="D69" s="341">
        <v>51</v>
      </c>
      <c r="E69" s="342">
        <v>0</v>
      </c>
      <c r="F69" s="343">
        <v>0</v>
      </c>
      <c r="G69" s="276">
        <v>0</v>
      </c>
      <c r="H69" s="344">
        <v>51</v>
      </c>
    </row>
    <row r="70" spans="1:10" ht="20.149999999999999" customHeight="1" x14ac:dyDescent="0.6">
      <c r="A70" s="274" t="s">
        <v>147</v>
      </c>
      <c r="B70" s="285" t="s">
        <v>148</v>
      </c>
      <c r="C70" s="397" t="s">
        <v>51</v>
      </c>
      <c r="D70" s="341">
        <v>90</v>
      </c>
      <c r="E70" s="342">
        <v>1</v>
      </c>
      <c r="F70" s="343">
        <v>8</v>
      </c>
      <c r="G70" s="276">
        <v>0</v>
      </c>
      <c r="H70" s="344">
        <v>99</v>
      </c>
    </row>
    <row r="71" spans="1:10" ht="20.149999999999999" customHeight="1" x14ac:dyDescent="0.6">
      <c r="A71" s="274" t="s">
        <v>149</v>
      </c>
      <c r="B71" s="285" t="s">
        <v>150</v>
      </c>
      <c r="C71" s="397" t="s">
        <v>51</v>
      </c>
      <c r="D71" s="341">
        <v>57</v>
      </c>
      <c r="E71" s="342">
        <v>0</v>
      </c>
      <c r="F71" s="343">
        <v>6</v>
      </c>
      <c r="G71" s="276">
        <v>0</v>
      </c>
      <c r="H71" s="344">
        <v>63</v>
      </c>
    </row>
    <row r="72" spans="1:10" ht="20.149999999999999" customHeight="1" x14ac:dyDescent="0.6">
      <c r="A72" s="274" t="s">
        <v>151</v>
      </c>
      <c r="B72" s="285" t="s">
        <v>152</v>
      </c>
      <c r="C72" s="397" t="s">
        <v>51</v>
      </c>
      <c r="D72" s="341">
        <v>42</v>
      </c>
      <c r="E72" s="342">
        <v>0</v>
      </c>
      <c r="F72" s="343">
        <v>6</v>
      </c>
      <c r="G72" s="276">
        <v>0</v>
      </c>
      <c r="H72" s="344">
        <v>48</v>
      </c>
    </row>
    <row r="73" spans="1:10" ht="20.149999999999999" customHeight="1" x14ac:dyDescent="0.6">
      <c r="A73" s="274" t="s">
        <v>153</v>
      </c>
      <c r="B73" s="285" t="s">
        <v>154</v>
      </c>
      <c r="C73" s="397" t="s">
        <v>54</v>
      </c>
      <c r="D73" s="341">
        <v>101</v>
      </c>
      <c r="E73" s="342">
        <v>0</v>
      </c>
      <c r="F73" s="343">
        <v>0</v>
      </c>
      <c r="G73" s="276">
        <v>0</v>
      </c>
      <c r="H73" s="344">
        <v>101</v>
      </c>
    </row>
    <row r="74" spans="1:10" ht="20.149999999999999" customHeight="1" x14ac:dyDescent="0.6">
      <c r="A74" s="274" t="s">
        <v>155</v>
      </c>
      <c r="B74" s="285" t="s">
        <v>156</v>
      </c>
      <c r="C74" s="397" t="s">
        <v>51</v>
      </c>
      <c r="D74" s="341">
        <v>40</v>
      </c>
      <c r="E74" s="342">
        <v>0</v>
      </c>
      <c r="F74" s="343">
        <v>0</v>
      </c>
      <c r="G74" s="276">
        <v>0</v>
      </c>
      <c r="H74" s="344">
        <v>40</v>
      </c>
    </row>
    <row r="75" spans="1:10" ht="24.9" customHeight="1" x14ac:dyDescent="0.6">
      <c r="A75" s="89"/>
      <c r="B75" s="90" t="s">
        <v>398</v>
      </c>
      <c r="C75" s="400"/>
      <c r="D75" s="182">
        <v>6249</v>
      </c>
      <c r="E75" s="183">
        <v>124</v>
      </c>
      <c r="F75" s="184">
        <v>320</v>
      </c>
      <c r="G75" s="104">
        <v>15</v>
      </c>
      <c r="H75" s="185">
        <v>6708</v>
      </c>
    </row>
    <row r="76" spans="1:10" ht="24.9" customHeight="1" thickBot="1" x14ac:dyDescent="0.75">
      <c r="A76" s="89"/>
      <c r="B76" s="90" t="s">
        <v>399</v>
      </c>
      <c r="C76" s="398"/>
      <c r="D76" s="174">
        <v>93.2</v>
      </c>
      <c r="E76" s="175">
        <v>1.8</v>
      </c>
      <c r="F76" s="176">
        <v>4.8</v>
      </c>
      <c r="G76" s="119">
        <v>0.2</v>
      </c>
      <c r="H76" s="177">
        <v>100</v>
      </c>
      <c r="J76" s="244"/>
    </row>
    <row r="77" spans="1:10" ht="24.9" customHeight="1" thickTop="1" x14ac:dyDescent="0.6">
      <c r="A77" s="171"/>
      <c r="B77" s="168" t="s">
        <v>288</v>
      </c>
      <c r="C77" s="168"/>
      <c r="D77" s="169"/>
      <c r="E77" s="170"/>
      <c r="F77" s="170"/>
      <c r="G77" s="170"/>
      <c r="H77" s="170"/>
    </row>
    <row r="78" spans="1:10" ht="20.149999999999999" customHeight="1" x14ac:dyDescent="0.6">
      <c r="A78" s="8" t="s">
        <v>289</v>
      </c>
      <c r="B78" s="9" t="s">
        <v>290</v>
      </c>
      <c r="C78" s="399" t="s">
        <v>51</v>
      </c>
      <c r="D78" s="178">
        <v>0</v>
      </c>
      <c r="E78" s="179">
        <v>0</v>
      </c>
      <c r="F78" s="180">
        <v>106</v>
      </c>
      <c r="G78" s="103">
        <v>0</v>
      </c>
      <c r="H78" s="181">
        <v>106</v>
      </c>
    </row>
    <row r="80" spans="1:10" x14ac:dyDescent="0.6">
      <c r="A80" s="165" t="s">
        <v>571</v>
      </c>
      <c r="B80" s="165"/>
      <c r="C80" s="165"/>
    </row>
    <row r="81" spans="1:8" x14ac:dyDescent="0.6">
      <c r="A81" s="14" t="s">
        <v>470</v>
      </c>
    </row>
    <row r="90" spans="1:8" x14ac:dyDescent="0.6">
      <c r="D90" s="105"/>
      <c r="E90" s="105"/>
      <c r="F90" s="105"/>
      <c r="G90" s="105"/>
      <c r="H90" s="105"/>
    </row>
  </sheetData>
  <autoFilter ref="A4:H4" xr:uid="{00000000-0009-0000-0000-00001B000000}"/>
  <mergeCells count="3">
    <mergeCell ref="A3:B3"/>
    <mergeCell ref="D3:G3"/>
    <mergeCell ref="A2:B2"/>
  </mergeCells>
  <conditionalFormatting sqref="A5:H74">
    <cfRule type="expression" dxfId="1" priority="1">
      <formula>MOD(ROW(),2)=0</formula>
    </cfRule>
  </conditionalFormatting>
  <hyperlinks>
    <hyperlink ref="A2:B2" location="TOC!A1" display="Return to Table of Contents" xr:uid="{00000000-0004-0000-1B00-000000000000}"/>
  </hyperlinks>
  <pageMargins left="0.25" right="0.25" top="0.75" bottom="0.75" header="0.3" footer="0.3"/>
  <pageSetup scale="59" orientation="portrait" horizontalDpi="1200" verticalDpi="1200" r:id="rId1"/>
  <headerFooter>
    <oddHeader>&amp;L2023-24 &amp;"Arial,Italic"Survey of Dental Education
&amp;"Arial,Regular"Report 2 - Tuition, Admission, and Attrition</oddHeader>
  </headerFooter>
  <rowBreaks count="1" manualBreakCount="1">
    <brk id="56" max="7"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70C0"/>
    <pageSetUpPr fitToPage="1"/>
  </sheetPr>
  <dimension ref="A1:X30"/>
  <sheetViews>
    <sheetView workbookViewId="0">
      <pane xSplit="3" ySplit="4" topLeftCell="D5" activePane="bottomRight" state="frozen"/>
      <selection activeCell="A2" sqref="A2:C2"/>
      <selection pane="topRight" activeCell="A2" sqref="A2:C2"/>
      <selection pane="bottomLeft" activeCell="A2" sqref="A2:C2"/>
      <selection pane="bottomRight"/>
    </sheetView>
  </sheetViews>
  <sheetFormatPr defaultColWidth="9.08984375" defaultRowHeight="13" x14ac:dyDescent="0.6"/>
  <cols>
    <col min="1" max="1" width="15.31640625" style="1" customWidth="1"/>
    <col min="2" max="2" width="12.86328125" style="1" customWidth="1"/>
    <col min="3" max="5" width="12" style="1" customWidth="1"/>
    <col min="6" max="6" width="13.453125" style="1" customWidth="1"/>
    <col min="7" max="12" width="12" style="1" customWidth="1"/>
    <col min="13" max="16384" width="9.08984375" style="1"/>
  </cols>
  <sheetData>
    <row r="1" spans="1:23" ht="16.95" customHeight="1" x14ac:dyDescent="0.7">
      <c r="A1" s="2" t="s">
        <v>582</v>
      </c>
    </row>
    <row r="2" spans="1:23" ht="18.75" customHeight="1" x14ac:dyDescent="0.6">
      <c r="A2" s="650" t="s">
        <v>8</v>
      </c>
      <c r="B2" s="650"/>
    </row>
    <row r="3" spans="1:23" ht="45" customHeight="1" x14ac:dyDescent="0.7">
      <c r="A3" s="5"/>
      <c r="B3" s="189"/>
      <c r="C3" s="188"/>
      <c r="D3" s="652" t="s">
        <v>584</v>
      </c>
      <c r="E3" s="726"/>
      <c r="F3" s="727"/>
      <c r="G3" s="652" t="s">
        <v>585</v>
      </c>
      <c r="H3" s="649"/>
      <c r="I3" s="649"/>
      <c r="J3" s="725"/>
      <c r="K3" s="195"/>
      <c r="L3" s="5"/>
      <c r="N3" s="409"/>
    </row>
    <row r="4" spans="1:23" ht="52" x14ac:dyDescent="0.6">
      <c r="A4" s="190" t="s">
        <v>400</v>
      </c>
      <c r="B4" s="192" t="s">
        <v>401</v>
      </c>
      <c r="C4" s="191" t="s">
        <v>583</v>
      </c>
      <c r="D4" s="48" t="s">
        <v>586</v>
      </c>
      <c r="E4" s="605" t="s">
        <v>587</v>
      </c>
      <c r="F4" s="605" t="s">
        <v>588</v>
      </c>
      <c r="G4" s="48" t="s">
        <v>39</v>
      </c>
      <c r="H4" s="46" t="s">
        <v>40</v>
      </c>
      <c r="I4" s="46" t="s">
        <v>41</v>
      </c>
      <c r="J4" s="49" t="s">
        <v>42</v>
      </c>
      <c r="K4" s="110" t="s">
        <v>402</v>
      </c>
      <c r="L4" s="46" t="s">
        <v>589</v>
      </c>
    </row>
    <row r="5" spans="1:23" ht="20.149999999999999" customHeight="1" x14ac:dyDescent="0.6">
      <c r="A5" s="285" t="s">
        <v>192</v>
      </c>
      <c r="B5" s="346">
        <v>5697</v>
      </c>
      <c r="C5" s="345">
        <v>89</v>
      </c>
      <c r="D5" s="347">
        <v>0.7</v>
      </c>
      <c r="E5" s="353">
        <v>0.9</v>
      </c>
      <c r="F5" s="347" t="s">
        <v>25</v>
      </c>
      <c r="G5" s="348">
        <v>1.6</v>
      </c>
      <c r="H5" s="349">
        <v>0.9</v>
      </c>
      <c r="I5" s="350">
        <v>0.4</v>
      </c>
      <c r="J5" s="351">
        <v>0.2</v>
      </c>
      <c r="K5" s="352">
        <v>21994</v>
      </c>
      <c r="L5" s="275">
        <v>0.8</v>
      </c>
      <c r="N5" s="559"/>
      <c r="O5" s="559"/>
      <c r="P5" s="559"/>
      <c r="Q5" s="585"/>
      <c r="R5" s="585"/>
      <c r="S5" s="585"/>
      <c r="T5" s="585"/>
      <c r="U5" s="585"/>
      <c r="V5" s="585"/>
    </row>
    <row r="6" spans="1:23" ht="20.149999999999999" customHeight="1" x14ac:dyDescent="0.6">
      <c r="A6" s="285" t="s">
        <v>193</v>
      </c>
      <c r="B6" s="346">
        <v>5904</v>
      </c>
      <c r="C6" s="345">
        <v>79</v>
      </c>
      <c r="D6" s="347">
        <v>0.8</v>
      </c>
      <c r="E6" s="353">
        <v>0.6</v>
      </c>
      <c r="F6" s="347" t="s">
        <v>25</v>
      </c>
      <c r="G6" s="348">
        <v>1.3</v>
      </c>
      <c r="H6" s="349">
        <v>0.8</v>
      </c>
      <c r="I6" s="350">
        <v>0.5</v>
      </c>
      <c r="J6" s="351">
        <v>0.2</v>
      </c>
      <c r="K6" s="352">
        <v>22926</v>
      </c>
      <c r="L6" s="275">
        <v>0.7</v>
      </c>
      <c r="N6" s="562"/>
      <c r="O6" s="563"/>
      <c r="P6" s="563"/>
      <c r="Q6" s="585"/>
      <c r="R6" s="585"/>
      <c r="S6" s="585"/>
      <c r="T6" s="585"/>
      <c r="U6" s="585"/>
      <c r="V6" s="585"/>
      <c r="W6" s="106"/>
    </row>
    <row r="7" spans="1:23" ht="20.149999999999999" customHeight="1" x14ac:dyDescent="0.6">
      <c r="A7" s="285" t="s">
        <v>194</v>
      </c>
      <c r="B7" s="346">
        <v>5967</v>
      </c>
      <c r="C7" s="345">
        <v>98</v>
      </c>
      <c r="D7" s="347">
        <v>1</v>
      </c>
      <c r="E7" s="353">
        <v>0.7</v>
      </c>
      <c r="F7" s="347" t="s">
        <v>25</v>
      </c>
      <c r="G7" s="348">
        <v>1.6</v>
      </c>
      <c r="H7" s="349">
        <v>0.7</v>
      </c>
      <c r="I7" s="350">
        <v>0.6</v>
      </c>
      <c r="J7" s="351">
        <v>0.3</v>
      </c>
      <c r="K7" s="352">
        <v>23669</v>
      </c>
      <c r="L7" s="275">
        <v>0.8</v>
      </c>
      <c r="N7" s="562"/>
      <c r="O7" s="563"/>
      <c r="P7" s="563"/>
      <c r="Q7" s="617"/>
      <c r="R7" s="617"/>
      <c r="S7" s="585"/>
      <c r="T7" s="585"/>
      <c r="U7" s="585"/>
      <c r="V7" s="585"/>
      <c r="W7" s="106"/>
    </row>
    <row r="8" spans="1:23" ht="20.149999999999999" customHeight="1" x14ac:dyDescent="0.6">
      <c r="A8" s="285" t="s">
        <v>195</v>
      </c>
      <c r="B8" s="346">
        <v>6000</v>
      </c>
      <c r="C8" s="345">
        <v>67</v>
      </c>
      <c r="D8" s="347">
        <v>0.6</v>
      </c>
      <c r="E8" s="353">
        <v>0.5</v>
      </c>
      <c r="F8" s="347" t="s">
        <v>25</v>
      </c>
      <c r="G8" s="348">
        <v>1.1000000000000001</v>
      </c>
      <c r="H8" s="349">
        <v>0.7</v>
      </c>
      <c r="I8" s="350">
        <v>0.5</v>
      </c>
      <c r="J8" s="351">
        <v>0.2</v>
      </c>
      <c r="K8" s="352">
        <v>24117</v>
      </c>
      <c r="L8" s="275">
        <v>0.6</v>
      </c>
      <c r="N8" s="562"/>
      <c r="O8" s="563"/>
      <c r="P8" s="563"/>
      <c r="Q8" s="617"/>
      <c r="R8" s="617"/>
      <c r="S8" s="585"/>
      <c r="T8" s="585"/>
      <c r="U8" s="585"/>
      <c r="V8" s="585"/>
      <c r="W8" s="106"/>
    </row>
    <row r="9" spans="1:23" ht="20.149999999999999" customHeight="1" x14ac:dyDescent="0.6">
      <c r="A9" s="285" t="s">
        <v>196</v>
      </c>
      <c r="B9" s="346">
        <v>6165</v>
      </c>
      <c r="C9" s="345">
        <v>76</v>
      </c>
      <c r="D9" s="347">
        <v>0.7</v>
      </c>
      <c r="E9" s="353">
        <v>0.5</v>
      </c>
      <c r="F9" s="347" t="s">
        <v>25</v>
      </c>
      <c r="G9" s="348">
        <v>1.2</v>
      </c>
      <c r="H9" s="349">
        <v>0.9</v>
      </c>
      <c r="I9" s="350">
        <v>0.6</v>
      </c>
      <c r="J9" s="351">
        <v>0.2</v>
      </c>
      <c r="K9" s="352">
        <v>24677</v>
      </c>
      <c r="L9" s="275">
        <v>0.7</v>
      </c>
      <c r="N9" s="562"/>
      <c r="O9" s="563"/>
      <c r="P9" s="563"/>
      <c r="Q9" s="618"/>
      <c r="R9" s="617"/>
      <c r="S9" s="585"/>
      <c r="T9" s="559"/>
      <c r="U9" s="559"/>
      <c r="V9" s="559"/>
      <c r="W9" s="106"/>
    </row>
    <row r="10" spans="1:23" ht="20.149999999999999" customHeight="1" x14ac:dyDescent="0.6">
      <c r="A10" s="285" t="s">
        <v>197</v>
      </c>
      <c r="B10" s="346">
        <v>6184</v>
      </c>
      <c r="C10" s="345">
        <v>73</v>
      </c>
      <c r="D10" s="347">
        <v>0.5</v>
      </c>
      <c r="E10" s="353">
        <v>0.7</v>
      </c>
      <c r="F10" s="347" t="s">
        <v>25</v>
      </c>
      <c r="G10" s="348">
        <v>1.2</v>
      </c>
      <c r="H10" s="349">
        <v>0.9</v>
      </c>
      <c r="I10" s="350">
        <v>0.7</v>
      </c>
      <c r="J10" s="351">
        <v>0.2</v>
      </c>
      <c r="K10" s="352">
        <v>25010</v>
      </c>
      <c r="L10" s="275">
        <v>0.7</v>
      </c>
      <c r="N10" s="562"/>
      <c r="O10" s="563"/>
      <c r="P10" s="563"/>
      <c r="Q10" s="619"/>
      <c r="R10" s="617"/>
      <c r="S10" s="585"/>
      <c r="T10" s="562"/>
      <c r="U10" s="563"/>
      <c r="V10" s="563"/>
      <c r="W10" s="106"/>
    </row>
    <row r="11" spans="1:23" ht="20.149999999999999" customHeight="1" x14ac:dyDescent="0.6">
      <c r="A11" s="285" t="s">
        <v>198</v>
      </c>
      <c r="B11" s="346">
        <v>6250</v>
      </c>
      <c r="C11" s="345">
        <v>69</v>
      </c>
      <c r="D11" s="347">
        <v>0.5</v>
      </c>
      <c r="E11" s="353">
        <v>0.6</v>
      </c>
      <c r="F11" s="347" t="s">
        <v>25</v>
      </c>
      <c r="G11" s="348">
        <v>1.1000000000000001</v>
      </c>
      <c r="H11" s="349">
        <v>0.7</v>
      </c>
      <c r="I11" s="350">
        <v>0.6</v>
      </c>
      <c r="J11" s="351">
        <v>0.3</v>
      </c>
      <c r="K11" s="352">
        <v>25381</v>
      </c>
      <c r="L11" s="275">
        <v>0.7</v>
      </c>
      <c r="N11" s="562"/>
      <c r="O11" s="563"/>
      <c r="P11" s="563"/>
      <c r="Q11" s="563"/>
      <c r="R11" s="585"/>
      <c r="S11" s="585"/>
      <c r="T11" s="562"/>
      <c r="U11" s="563"/>
      <c r="V11" s="563"/>
      <c r="W11" s="106"/>
    </row>
    <row r="12" spans="1:23" ht="20.149999999999999" customHeight="1" x14ac:dyDescent="0.6">
      <c r="A12" s="285" t="s">
        <v>199</v>
      </c>
      <c r="B12" s="346">
        <v>6308</v>
      </c>
      <c r="C12" s="345">
        <v>82</v>
      </c>
      <c r="D12" s="347">
        <v>0.7</v>
      </c>
      <c r="E12" s="353">
        <v>0.6</v>
      </c>
      <c r="F12" s="347" t="s">
        <v>25</v>
      </c>
      <c r="G12" s="348">
        <v>1.3</v>
      </c>
      <c r="H12" s="349">
        <v>0.64112838595928834</v>
      </c>
      <c r="I12" s="350">
        <v>0.43013942450311482</v>
      </c>
      <c r="J12" s="351">
        <v>0.1</v>
      </c>
      <c r="K12" s="352">
        <v>25807</v>
      </c>
      <c r="L12" s="348">
        <v>0.60836207230596351</v>
      </c>
      <c r="N12" s="562"/>
      <c r="O12" s="563"/>
      <c r="P12" s="563"/>
      <c r="Q12" s="563"/>
      <c r="R12" s="585"/>
      <c r="S12" s="585"/>
      <c r="T12" s="562"/>
      <c r="U12" s="563"/>
      <c r="V12" s="563"/>
      <c r="W12" s="106"/>
    </row>
    <row r="13" spans="1:23" ht="20.149999999999999" customHeight="1" x14ac:dyDescent="0.6">
      <c r="A13" s="592" t="s">
        <v>200</v>
      </c>
      <c r="B13" s="346">
        <v>6317</v>
      </c>
      <c r="C13" s="345">
        <v>72</v>
      </c>
      <c r="D13" s="347">
        <v>0.6</v>
      </c>
      <c r="E13" s="353">
        <v>0.5</v>
      </c>
      <c r="F13" s="347" t="s">
        <v>25</v>
      </c>
      <c r="G13" s="348">
        <v>1.1000000000000001</v>
      </c>
      <c r="H13" s="349">
        <v>0.7</v>
      </c>
      <c r="I13" s="350">
        <v>0.4</v>
      </c>
      <c r="J13" s="351">
        <v>0.2</v>
      </c>
      <c r="K13" s="352">
        <v>25995</v>
      </c>
      <c r="L13" s="275">
        <v>0.6</v>
      </c>
      <c r="N13" s="562"/>
      <c r="O13" s="563"/>
      <c r="P13" s="563"/>
      <c r="Q13" s="563"/>
      <c r="R13" s="585"/>
      <c r="S13" s="585"/>
      <c r="T13" s="562"/>
      <c r="U13" s="563"/>
      <c r="V13" s="563"/>
      <c r="W13" s="106"/>
    </row>
    <row r="14" spans="1:23" ht="20.149999999999999" customHeight="1" x14ac:dyDescent="0.6">
      <c r="A14" s="592" t="s">
        <v>201</v>
      </c>
      <c r="B14" s="509">
        <v>6360</v>
      </c>
      <c r="C14" s="275">
        <v>122</v>
      </c>
      <c r="D14" s="348">
        <v>0.61320754716981141</v>
      </c>
      <c r="E14" s="348">
        <v>0.62893081761006298</v>
      </c>
      <c r="F14" s="348">
        <v>0.59748427672955984</v>
      </c>
      <c r="G14" s="348">
        <v>1.9182389937106918</v>
      </c>
      <c r="H14" s="348">
        <v>1.3180879784024138</v>
      </c>
      <c r="I14" s="348">
        <v>0.86567594863656039</v>
      </c>
      <c r="J14" s="348">
        <v>0.31626506024096385</v>
      </c>
      <c r="K14" s="509">
        <v>26228</v>
      </c>
      <c r="L14" s="348">
        <v>1.0904377001677596</v>
      </c>
      <c r="N14" s="562"/>
      <c r="O14" s="563"/>
      <c r="P14" s="563"/>
      <c r="Q14" s="563"/>
      <c r="R14" s="585"/>
      <c r="S14" s="585"/>
      <c r="T14" s="562"/>
      <c r="U14" s="563"/>
      <c r="V14" s="563"/>
      <c r="W14" s="106"/>
    </row>
    <row r="15" spans="1:23" ht="20.149999999999999" customHeight="1" thickBot="1" x14ac:dyDescent="0.75">
      <c r="A15" s="634" t="s">
        <v>202</v>
      </c>
      <c r="B15" s="635">
        <v>6513</v>
      </c>
      <c r="C15" s="636">
        <v>119</v>
      </c>
      <c r="D15" s="637">
        <v>0.56809458007062796</v>
      </c>
      <c r="E15" s="637">
        <v>0.46061722708429292</v>
      </c>
      <c r="F15" s="638">
        <v>0.75234147090434511</v>
      </c>
      <c r="G15" s="637">
        <v>1.8271150007676953</v>
      </c>
      <c r="H15" s="639">
        <v>1.1716919231370098</v>
      </c>
      <c r="I15" s="640">
        <v>0.77809798270893371</v>
      </c>
      <c r="J15" s="641">
        <v>0.31148027291604868</v>
      </c>
      <c r="K15" s="642">
        <v>26596</v>
      </c>
      <c r="L15" s="643">
        <v>1.0114302902692134</v>
      </c>
      <c r="N15" s="562"/>
      <c r="O15" s="563"/>
      <c r="P15" s="563"/>
      <c r="Q15" s="563"/>
      <c r="R15" s="585"/>
      <c r="S15" s="585"/>
      <c r="T15" s="562"/>
      <c r="U15" s="563"/>
      <c r="V15" s="563"/>
      <c r="W15" s="106"/>
    </row>
    <row r="16" spans="1:23" ht="27" customHeight="1" thickTop="1" x14ac:dyDescent="0.6">
      <c r="A16" s="625" t="s">
        <v>404</v>
      </c>
      <c r="B16" s="625"/>
      <c r="C16" s="625"/>
      <c r="D16" s="606"/>
      <c r="E16" s="606"/>
      <c r="N16" s="562"/>
      <c r="O16" s="563"/>
      <c r="P16" s="563"/>
      <c r="Q16" s="563"/>
      <c r="R16" s="585"/>
      <c r="S16" s="585"/>
      <c r="T16" s="562"/>
      <c r="U16" s="563"/>
      <c r="V16" s="563"/>
      <c r="W16" s="106"/>
    </row>
    <row r="17" spans="1:24" ht="13.25" x14ac:dyDescent="0.6">
      <c r="A17" s="626" t="s">
        <v>590</v>
      </c>
      <c r="B17" s="626"/>
      <c r="C17" s="626"/>
      <c r="D17" s="606"/>
      <c r="E17" s="606"/>
      <c r="N17" s="562"/>
      <c r="O17" s="563"/>
      <c r="P17" s="563"/>
      <c r="Q17" s="563"/>
      <c r="R17" s="585"/>
      <c r="S17" s="585"/>
      <c r="T17" s="562"/>
      <c r="U17" s="563"/>
      <c r="V17" s="563"/>
      <c r="W17" s="106"/>
    </row>
    <row r="18" spans="1:24" x14ac:dyDescent="0.6">
      <c r="N18" s="562"/>
      <c r="O18" s="563"/>
      <c r="P18" s="563"/>
      <c r="Q18" s="563"/>
      <c r="R18" s="563"/>
      <c r="S18" s="585"/>
      <c r="T18" s="585"/>
      <c r="U18" s="562"/>
      <c r="V18" s="563"/>
      <c r="W18" s="109"/>
      <c r="X18" s="106"/>
    </row>
    <row r="19" spans="1:24" x14ac:dyDescent="0.6">
      <c r="A19" s="627" t="s">
        <v>265</v>
      </c>
      <c r="B19" s="627"/>
      <c r="C19" s="627"/>
      <c r="D19" s="590"/>
      <c r="E19" s="590"/>
      <c r="N19" s="562"/>
      <c r="O19" s="563"/>
      <c r="P19" s="563"/>
      <c r="Q19" s="563"/>
      <c r="R19" s="585"/>
      <c r="S19" s="585"/>
      <c r="T19" s="585"/>
      <c r="U19" s="585"/>
      <c r="V19" s="585"/>
      <c r="W19" s="106"/>
    </row>
    <row r="20" spans="1:24" x14ac:dyDescent="0.6">
      <c r="A20" s="14" t="s">
        <v>470</v>
      </c>
      <c r="N20" s="562"/>
      <c r="O20" s="563"/>
      <c r="P20" s="563"/>
      <c r="Q20" s="563"/>
      <c r="R20" s="585"/>
      <c r="S20" s="585"/>
      <c r="T20" s="585"/>
      <c r="U20" s="585"/>
      <c r="V20" s="585"/>
      <c r="W20" s="106"/>
    </row>
    <row r="21" spans="1:24" x14ac:dyDescent="0.6">
      <c r="N21" s="562"/>
      <c r="O21" s="563"/>
      <c r="P21" s="563"/>
      <c r="Q21" s="563"/>
      <c r="R21" s="585"/>
      <c r="S21" s="585"/>
      <c r="T21" s="585"/>
      <c r="U21" s="585"/>
      <c r="V21" s="585"/>
      <c r="W21" s="106"/>
    </row>
    <row r="22" spans="1:24" x14ac:dyDescent="0.6">
      <c r="N22" s="562"/>
      <c r="O22" s="563"/>
      <c r="P22" s="563"/>
      <c r="Q22" s="563"/>
      <c r="R22" s="585"/>
      <c r="S22" s="585"/>
      <c r="T22" s="585"/>
      <c r="U22" s="585"/>
      <c r="V22" s="585"/>
      <c r="W22" s="106"/>
    </row>
    <row r="23" spans="1:24" x14ac:dyDescent="0.6">
      <c r="N23" s="562"/>
      <c r="O23" s="563"/>
      <c r="P23" s="563"/>
      <c r="Q23" s="563"/>
      <c r="R23" s="585"/>
      <c r="S23" s="585"/>
      <c r="T23" s="585"/>
      <c r="U23" s="585"/>
      <c r="V23" s="585"/>
      <c r="W23" s="106"/>
    </row>
    <row r="24" spans="1:24" x14ac:dyDescent="0.6">
      <c r="N24" s="562"/>
      <c r="O24" s="563"/>
      <c r="P24" s="563"/>
      <c r="Q24" s="585"/>
      <c r="R24" s="585"/>
      <c r="S24" s="585"/>
      <c r="T24" s="585"/>
      <c r="U24" s="585"/>
      <c r="V24" s="585"/>
      <c r="W24" s="106"/>
    </row>
    <row r="25" spans="1:24" x14ac:dyDescent="0.6">
      <c r="N25" s="562"/>
      <c r="O25" s="563"/>
      <c r="P25" s="563"/>
      <c r="Q25" s="585"/>
      <c r="R25" s="585"/>
      <c r="S25" s="585"/>
      <c r="T25" s="585"/>
      <c r="U25" s="585"/>
      <c r="V25" s="585"/>
      <c r="W25" s="106"/>
    </row>
    <row r="26" spans="1:24" x14ac:dyDescent="0.6">
      <c r="N26" s="562"/>
      <c r="O26" s="563"/>
      <c r="P26" s="563"/>
      <c r="Q26" s="585"/>
      <c r="R26" s="585"/>
      <c r="S26" s="585"/>
      <c r="T26" s="585"/>
      <c r="U26" s="585"/>
      <c r="V26" s="585"/>
      <c r="W26" s="106"/>
    </row>
    <row r="27" spans="1:24" x14ac:dyDescent="0.6">
      <c r="N27" s="585"/>
      <c r="O27" s="585"/>
      <c r="P27" s="585"/>
      <c r="Q27" s="585"/>
      <c r="R27" s="585"/>
      <c r="S27" s="585"/>
      <c r="T27" s="585"/>
      <c r="U27" s="585"/>
      <c r="V27" s="585"/>
      <c r="W27" s="106"/>
    </row>
    <row r="28" spans="1:24" x14ac:dyDescent="0.6">
      <c r="N28" s="585"/>
      <c r="O28" s="585"/>
      <c r="P28" s="585"/>
      <c r="Q28" s="585"/>
      <c r="R28" s="585"/>
      <c r="S28" s="585"/>
      <c r="T28" s="585"/>
      <c r="U28" s="585"/>
      <c r="V28" s="585"/>
      <c r="W28" s="106"/>
    </row>
    <row r="29" spans="1:24" x14ac:dyDescent="0.6">
      <c r="N29" s="106"/>
      <c r="O29" s="106"/>
      <c r="P29" s="106"/>
      <c r="Q29" s="106"/>
      <c r="R29" s="106"/>
      <c r="S29" s="106"/>
      <c r="T29" s="106"/>
      <c r="U29" s="106"/>
      <c r="V29" s="106"/>
      <c r="W29" s="106"/>
    </row>
    <row r="30" spans="1:24" x14ac:dyDescent="0.6">
      <c r="N30" s="106"/>
      <c r="O30" s="106"/>
      <c r="P30" s="106"/>
      <c r="Q30" s="106"/>
      <c r="R30" s="106"/>
      <c r="S30" s="106"/>
      <c r="T30" s="106"/>
      <c r="U30" s="106"/>
      <c r="V30" s="106"/>
      <c r="W30" s="106"/>
    </row>
  </sheetData>
  <mergeCells count="3">
    <mergeCell ref="A2:B2"/>
    <mergeCell ref="G3:J3"/>
    <mergeCell ref="D3:F3"/>
  </mergeCells>
  <conditionalFormatting sqref="A5:L15">
    <cfRule type="expression" dxfId="0" priority="2">
      <formula>MOD(ROW(),2)=0</formula>
    </cfRule>
  </conditionalFormatting>
  <hyperlinks>
    <hyperlink ref="A2:B2" location="TOC!A1" display="Return to Table of Contents" xr:uid="{00000000-0004-0000-1C00-000000000000}"/>
  </hyperlinks>
  <pageMargins left="0.25" right="0.25" top="0.75" bottom="0.75" header="0.3" footer="0.3"/>
  <pageSetup scale="68" fitToHeight="0" orientation="portrait" horizontalDpi="1200" verticalDpi="1200" r:id="rId1"/>
  <headerFooter>
    <oddHeader>&amp;L2023-24 &amp;"Arial,Italic"Survey of Dental Education
&amp;"Arial,Regular"Report 2 - Tuition, Admission, and Attrition</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70C0"/>
    <pageSetUpPr fitToPage="1"/>
  </sheetPr>
  <dimension ref="A1:AC35"/>
  <sheetViews>
    <sheetView workbookViewId="0">
      <pane xSplit="2" ySplit="4" topLeftCell="C5" activePane="bottomRight" state="frozen"/>
      <selection activeCell="A2" sqref="A2:C2"/>
      <selection pane="topRight" activeCell="A2" sqref="A2:C2"/>
      <selection pane="bottomLeft" activeCell="A2" sqref="A2:C2"/>
      <selection pane="bottomRight"/>
    </sheetView>
  </sheetViews>
  <sheetFormatPr defaultColWidth="9.08984375" defaultRowHeight="13" x14ac:dyDescent="0.6"/>
  <cols>
    <col min="1" max="1" width="14.453125" style="1" customWidth="1"/>
    <col min="2" max="2" width="15" style="1" customWidth="1"/>
    <col min="3" max="3" width="12.31640625" style="1" bestFit="1" customWidth="1"/>
    <col min="4" max="5" width="12.31640625" style="1" customWidth="1"/>
    <col min="6" max="6" width="12.31640625" style="1" bestFit="1" customWidth="1"/>
    <col min="7" max="7" width="12.31640625" style="1" customWidth="1"/>
    <col min="8" max="8" width="12.54296875" style="1" customWidth="1"/>
    <col min="9" max="13" width="12.31640625" style="1" customWidth="1"/>
    <col min="14" max="14" width="12.31640625" style="1" bestFit="1" customWidth="1"/>
    <col min="15" max="15" width="12.31640625" style="1" customWidth="1"/>
    <col min="16" max="23" width="9.08984375" style="1"/>
    <col min="24" max="24" width="13.08984375" style="1" bestFit="1" customWidth="1"/>
    <col min="25" max="16384" width="9.08984375" style="1"/>
  </cols>
  <sheetData>
    <row r="1" spans="1:29" ht="18.649999999999999" customHeight="1" x14ac:dyDescent="0.6">
      <c r="A1" s="623" t="s">
        <v>576</v>
      </c>
      <c r="B1" s="624"/>
      <c r="C1" s="624"/>
      <c r="D1" s="624"/>
      <c r="E1" s="624"/>
      <c r="F1" s="624"/>
      <c r="G1" s="624"/>
      <c r="H1" s="624"/>
      <c r="I1" s="624"/>
      <c r="J1" s="624"/>
      <c r="K1" s="624"/>
      <c r="L1" s="624"/>
      <c r="M1" s="624"/>
      <c r="N1" s="624"/>
      <c r="O1" s="624"/>
    </row>
    <row r="2" spans="1:29" ht="23.25" customHeight="1" x14ac:dyDescent="0.6">
      <c r="A2" s="656" t="s">
        <v>8</v>
      </c>
      <c r="B2" s="656"/>
    </row>
    <row r="3" spans="1:29" ht="34.5" customHeight="1" x14ac:dyDescent="0.7">
      <c r="A3" s="651"/>
      <c r="B3" s="651"/>
      <c r="C3" s="647" t="s">
        <v>577</v>
      </c>
      <c r="D3" s="649"/>
      <c r="E3" s="648"/>
      <c r="F3" s="647" t="s">
        <v>578</v>
      </c>
      <c r="G3" s="728"/>
      <c r="H3" s="648"/>
      <c r="I3" s="728" t="s">
        <v>574</v>
      </c>
      <c r="J3" s="728"/>
      <c r="K3" s="728"/>
      <c r="L3" s="728"/>
      <c r="M3" s="730"/>
      <c r="N3" s="729" t="s">
        <v>403</v>
      </c>
      <c r="O3" s="649"/>
      <c r="P3" s="409"/>
    </row>
    <row r="4" spans="1:29" ht="45" customHeight="1" x14ac:dyDescent="0.7">
      <c r="A4" s="5" t="s">
        <v>405</v>
      </c>
      <c r="B4" s="5" t="s">
        <v>406</v>
      </c>
      <c r="C4" s="513" t="s">
        <v>579</v>
      </c>
      <c r="D4" s="514" t="s">
        <v>580</v>
      </c>
      <c r="E4" s="515" t="s">
        <v>407</v>
      </c>
      <c r="F4" s="513" t="s">
        <v>579</v>
      </c>
      <c r="G4" s="514" t="s">
        <v>580</v>
      </c>
      <c r="H4" s="515" t="s">
        <v>407</v>
      </c>
      <c r="I4" s="607" t="s">
        <v>572</v>
      </c>
      <c r="J4" s="607" t="s">
        <v>573</v>
      </c>
      <c r="K4" s="607" t="s">
        <v>43</v>
      </c>
      <c r="L4" s="607" t="s">
        <v>581</v>
      </c>
      <c r="M4" s="607" t="s">
        <v>407</v>
      </c>
      <c r="N4" s="513" t="s">
        <v>579</v>
      </c>
      <c r="O4" s="514" t="s">
        <v>408</v>
      </c>
    </row>
    <row r="5" spans="1:29" ht="20.149999999999999" customHeight="1" x14ac:dyDescent="0.6">
      <c r="A5" s="9" t="s">
        <v>39</v>
      </c>
      <c r="B5" s="186">
        <v>6513</v>
      </c>
      <c r="C5" s="83">
        <v>37</v>
      </c>
      <c r="D5" s="510">
        <f>C5/N5*100</f>
        <v>31.092436974789916</v>
      </c>
      <c r="E5" s="233">
        <f>C5/B5*100</f>
        <v>0.56809458007062796</v>
      </c>
      <c r="F5" s="83">
        <v>30</v>
      </c>
      <c r="G5" s="510">
        <f>F5/N5*100</f>
        <v>25.210084033613445</v>
      </c>
      <c r="H5" s="233">
        <f>F5/B5*100</f>
        <v>0.46061722708429292</v>
      </c>
      <c r="I5" s="611">
        <v>49</v>
      </c>
      <c r="J5" s="611">
        <v>3</v>
      </c>
      <c r="K5" s="611">
        <f>SUM(I5:J5)</f>
        <v>52</v>
      </c>
      <c r="L5" s="608">
        <f>K5/N5*100</f>
        <v>43.69747899159664</v>
      </c>
      <c r="M5" s="608">
        <f>K5/B5*100</f>
        <v>0.79840319361277434</v>
      </c>
      <c r="N5" s="614">
        <f>SUM(C5,F5,K5)</f>
        <v>119</v>
      </c>
      <c r="O5" s="193">
        <f>N5/B5*100</f>
        <v>1.8271150007676953</v>
      </c>
    </row>
    <row r="6" spans="1:29" ht="20.149999999999999" customHeight="1" x14ac:dyDescent="0.6">
      <c r="A6" s="11" t="s">
        <v>40</v>
      </c>
      <c r="B6" s="187">
        <v>6401</v>
      </c>
      <c r="C6" s="88">
        <v>15</v>
      </c>
      <c r="D6" s="511">
        <f>C6/N6*100</f>
        <v>20</v>
      </c>
      <c r="E6" s="234">
        <f>C6/B6*100</f>
        <v>0.23433838462740197</v>
      </c>
      <c r="F6" s="88">
        <v>13</v>
      </c>
      <c r="G6" s="511">
        <f>F6/N6*100</f>
        <v>17.333333333333336</v>
      </c>
      <c r="H6" s="234">
        <f>F6/B6*100</f>
        <v>0.20309326667708169</v>
      </c>
      <c r="I6" s="612">
        <v>43</v>
      </c>
      <c r="J6" s="612">
        <v>4</v>
      </c>
      <c r="K6" s="612">
        <f>SUM(I6:J6)</f>
        <v>47</v>
      </c>
      <c r="L6" s="609">
        <f t="shared" ref="L6:L9" si="0">K6/N6*100</f>
        <v>62.666666666666671</v>
      </c>
      <c r="M6" s="609">
        <f t="shared" ref="M6:M9" si="1">K6/B6*100</f>
        <v>0.73426027183252618</v>
      </c>
      <c r="N6" s="88">
        <f>SUM(C6,F6,K6)</f>
        <v>75</v>
      </c>
      <c r="O6" s="194">
        <f>N6/B6*100</f>
        <v>1.1716919231370098</v>
      </c>
    </row>
    <row r="7" spans="1:29" ht="20.149999999999999" customHeight="1" x14ac:dyDescent="0.6">
      <c r="A7" s="9" t="s">
        <v>41</v>
      </c>
      <c r="B7" s="186">
        <v>6940</v>
      </c>
      <c r="C7" s="83">
        <v>11</v>
      </c>
      <c r="D7" s="510">
        <f>C7/N7*100</f>
        <v>20.37037037037037</v>
      </c>
      <c r="E7" s="233">
        <f>C7/B7*100</f>
        <v>0.15850144092219021</v>
      </c>
      <c r="F7" s="83">
        <v>16</v>
      </c>
      <c r="G7" s="510">
        <f>F7/N7*100</f>
        <v>29.629629629629626</v>
      </c>
      <c r="H7" s="233">
        <f>F7/B7*100</f>
        <v>0.23054755043227668</v>
      </c>
      <c r="I7" s="611">
        <v>24</v>
      </c>
      <c r="J7" s="611">
        <v>3</v>
      </c>
      <c r="K7" s="611">
        <f>SUM(I7:J7)</f>
        <v>27</v>
      </c>
      <c r="L7" s="608">
        <f t="shared" si="0"/>
        <v>50</v>
      </c>
      <c r="M7" s="608">
        <f t="shared" si="1"/>
        <v>0.38904899135446686</v>
      </c>
      <c r="N7" s="83">
        <f>SUM(C7,F7,K7)</f>
        <v>54</v>
      </c>
      <c r="O7" s="193">
        <f>N7/B7*100</f>
        <v>0.77809798270893371</v>
      </c>
      <c r="T7" s="615"/>
    </row>
    <row r="8" spans="1:29" ht="20.149999999999999" customHeight="1" x14ac:dyDescent="0.6">
      <c r="A8" s="11" t="s">
        <v>42</v>
      </c>
      <c r="B8" s="187">
        <v>6742</v>
      </c>
      <c r="C8" s="88">
        <v>2</v>
      </c>
      <c r="D8" s="511">
        <f>C8/N8*100</f>
        <v>9.5238095238095237</v>
      </c>
      <c r="E8" s="234">
        <f>C8/B8*100</f>
        <v>2.9664787896766541E-2</v>
      </c>
      <c r="F8" s="88">
        <v>5</v>
      </c>
      <c r="G8" s="511">
        <f>F8/N8*100</f>
        <v>23.809523809523807</v>
      </c>
      <c r="H8" s="234">
        <f>F8/B8*100</f>
        <v>7.4161969741916342E-2</v>
      </c>
      <c r="I8" s="612">
        <v>13</v>
      </c>
      <c r="J8" s="612">
        <v>1</v>
      </c>
      <c r="K8" s="612">
        <f>SUM(I8:J8)</f>
        <v>14</v>
      </c>
      <c r="L8" s="609">
        <f t="shared" si="0"/>
        <v>66.666666666666657</v>
      </c>
      <c r="M8" s="609">
        <f t="shared" si="1"/>
        <v>0.20765351527736575</v>
      </c>
      <c r="N8" s="88">
        <f>SUM(C8,F8,K8)</f>
        <v>21</v>
      </c>
      <c r="O8" s="194">
        <f>N8/B8*100</f>
        <v>0.31148027291604868</v>
      </c>
      <c r="T8" s="615"/>
    </row>
    <row r="9" spans="1:29" ht="24.9" customHeight="1" x14ac:dyDescent="0.6">
      <c r="A9" s="90" t="s">
        <v>43</v>
      </c>
      <c r="B9" s="196">
        <f>SUM(B5:B8)</f>
        <v>26596</v>
      </c>
      <c r="C9" s="91">
        <f>SUM(C5:C8)</f>
        <v>65</v>
      </c>
      <c r="D9" s="512">
        <f>C9/N9*100</f>
        <v>24.1635687732342</v>
      </c>
      <c r="E9" s="235">
        <f>C9/B9*100</f>
        <v>0.2443976537825237</v>
      </c>
      <c r="F9" s="91">
        <f>SUM(F5:F8)</f>
        <v>64</v>
      </c>
      <c r="G9" s="512">
        <f>F9/N9*100</f>
        <v>23.791821561338288</v>
      </c>
      <c r="H9" s="235">
        <f>F9/B9*100</f>
        <v>0.24063768987817716</v>
      </c>
      <c r="I9" s="613">
        <f>SUM(I5:I8)</f>
        <v>129</v>
      </c>
      <c r="J9" s="613">
        <f>SUM(J5:J8)</f>
        <v>11</v>
      </c>
      <c r="K9" s="613">
        <f>SUM(I9:J9)</f>
        <v>140</v>
      </c>
      <c r="L9" s="610">
        <f t="shared" si="0"/>
        <v>52.044609665427508</v>
      </c>
      <c r="M9" s="610">
        <f t="shared" si="1"/>
        <v>0.5263949466085126</v>
      </c>
      <c r="N9" s="91">
        <f>SUM(C9,F9,K9)</f>
        <v>269</v>
      </c>
      <c r="O9" s="236">
        <f>N9/B9*100</f>
        <v>1.0114302902692134</v>
      </c>
    </row>
    <row r="10" spans="1:29" ht="14.25" x14ac:dyDescent="0.65">
      <c r="A10" s="44" t="s">
        <v>404</v>
      </c>
      <c r="B10" s="4"/>
      <c r="C10" s="4"/>
      <c r="D10" s="4"/>
      <c r="E10" s="4"/>
      <c r="G10" s="4"/>
      <c r="H10" s="4"/>
      <c r="I10" s="4"/>
      <c r="J10" s="4"/>
      <c r="K10" s="4"/>
      <c r="L10" s="4"/>
      <c r="M10" s="4"/>
      <c r="N10" s="4"/>
      <c r="O10" s="4"/>
    </row>
    <row r="11" spans="1:29" ht="13.5" x14ac:dyDescent="0.6">
      <c r="A11" s="44" t="s">
        <v>409</v>
      </c>
    </row>
    <row r="12" spans="1:29" ht="27.65" customHeight="1" x14ac:dyDescent="0.6">
      <c r="A12" s="654" t="s">
        <v>265</v>
      </c>
      <c r="B12" s="654"/>
      <c r="C12" s="654"/>
      <c r="D12" s="654"/>
      <c r="E12" s="654"/>
      <c r="F12" s="654"/>
      <c r="G12" s="654"/>
      <c r="H12" s="654"/>
      <c r="I12" s="654"/>
      <c r="J12" s="654"/>
      <c r="K12" s="654"/>
      <c r="L12" s="654"/>
      <c r="M12" s="654"/>
      <c r="N12" s="654"/>
      <c r="O12" s="654"/>
    </row>
    <row r="13" spans="1:29" x14ac:dyDescent="0.6">
      <c r="A13" s="14" t="s">
        <v>470</v>
      </c>
    </row>
    <row r="14" spans="1:29" x14ac:dyDescent="0.6">
      <c r="I14" s="559"/>
      <c r="J14" s="559"/>
      <c r="K14" s="559"/>
      <c r="L14" s="559"/>
      <c r="M14" s="585"/>
    </row>
    <row r="15" spans="1:29" x14ac:dyDescent="0.6">
      <c r="I15" s="562"/>
      <c r="J15" s="563"/>
      <c r="K15" s="563"/>
      <c r="L15" s="563"/>
      <c r="M15" s="585"/>
    </row>
    <row r="16" spans="1:29" x14ac:dyDescent="0.6">
      <c r="E16" s="106"/>
      <c r="F16" s="106"/>
      <c r="G16" s="106"/>
      <c r="H16" s="106"/>
      <c r="I16" s="562"/>
      <c r="J16" s="563"/>
      <c r="K16" s="563"/>
      <c r="L16" s="563"/>
      <c r="M16" s="585"/>
      <c r="N16" s="106"/>
      <c r="O16" s="106"/>
      <c r="P16" s="106"/>
      <c r="Q16" s="106"/>
      <c r="R16" s="106"/>
      <c r="S16" s="106"/>
      <c r="T16" s="106"/>
      <c r="U16" s="106"/>
      <c r="V16" s="106"/>
      <c r="W16" s="106"/>
      <c r="X16" s="106"/>
      <c r="Y16" s="106"/>
      <c r="Z16" s="106"/>
      <c r="AA16" s="106"/>
      <c r="AB16" s="106"/>
      <c r="AC16" s="106"/>
    </row>
    <row r="17" spans="5:29" ht="14.25" x14ac:dyDescent="0.6">
      <c r="E17" s="106"/>
      <c r="F17" s="106"/>
      <c r="G17" s="106"/>
      <c r="H17" s="106"/>
      <c r="I17" s="562"/>
      <c r="J17" s="563"/>
      <c r="K17" s="563"/>
      <c r="L17" s="563"/>
      <c r="M17" s="585"/>
      <c r="N17" s="106"/>
      <c r="O17" s="285"/>
      <c r="P17" s="509"/>
      <c r="Q17" s="275"/>
      <c r="R17" s="348"/>
      <c r="S17" s="348"/>
      <c r="T17" s="275"/>
      <c r="U17" s="348"/>
      <c r="V17" s="348"/>
      <c r="W17" s="275"/>
      <c r="X17" s="275"/>
      <c r="Y17" s="348"/>
      <c r="Z17" s="106"/>
      <c r="AA17" s="106"/>
      <c r="AB17" s="106"/>
      <c r="AC17" s="106"/>
    </row>
    <row r="18" spans="5:29" ht="14.25" x14ac:dyDescent="0.6">
      <c r="E18" s="107"/>
      <c r="F18" s="107"/>
      <c r="G18" s="107"/>
      <c r="H18" s="106"/>
      <c r="I18" s="562"/>
      <c r="J18" s="563"/>
      <c r="K18" s="563"/>
      <c r="L18" s="563"/>
      <c r="M18" s="585"/>
      <c r="N18" s="106"/>
      <c r="O18" s="285"/>
      <c r="P18" s="509"/>
      <c r="Q18" s="275"/>
      <c r="R18" s="348"/>
      <c r="S18" s="348"/>
      <c r="T18" s="275"/>
      <c r="U18" s="348"/>
      <c r="V18" s="348"/>
      <c r="W18" s="275"/>
      <c r="X18" s="275"/>
      <c r="Y18" s="348"/>
      <c r="Z18" s="106"/>
      <c r="AA18" s="106"/>
      <c r="AB18" s="106"/>
      <c r="AC18" s="106"/>
    </row>
    <row r="19" spans="5:29" ht="14.25" x14ac:dyDescent="0.6">
      <c r="E19" s="516"/>
      <c r="F19" s="109"/>
      <c r="G19" s="109"/>
      <c r="H19" s="106"/>
      <c r="I19" s="562"/>
      <c r="J19" s="563"/>
      <c r="K19" s="563"/>
      <c r="L19" s="563"/>
      <c r="M19" s="585"/>
      <c r="N19" s="106"/>
      <c r="O19" s="285"/>
      <c r="P19" s="509"/>
      <c r="Q19" s="275"/>
      <c r="R19" s="348"/>
      <c r="S19" s="348"/>
      <c r="T19" s="275"/>
      <c r="U19" s="348"/>
      <c r="V19" s="348"/>
      <c r="W19" s="275"/>
      <c r="X19" s="275"/>
      <c r="Y19" s="348"/>
      <c r="Z19" s="106"/>
      <c r="AA19" s="106"/>
      <c r="AB19" s="106"/>
      <c r="AC19" s="106"/>
    </row>
    <row r="20" spans="5:29" ht="14.25" x14ac:dyDescent="0.6">
      <c r="E20" s="108"/>
      <c r="F20" s="109"/>
      <c r="G20" s="109"/>
      <c r="H20" s="106"/>
      <c r="I20" s="562"/>
      <c r="J20" s="563"/>
      <c r="K20" s="563"/>
      <c r="L20" s="563"/>
      <c r="M20" s="585"/>
      <c r="N20" s="106"/>
      <c r="O20" s="285"/>
      <c r="P20" s="509"/>
      <c r="Q20" s="275"/>
      <c r="R20" s="348"/>
      <c r="S20" s="348"/>
      <c r="T20" s="275"/>
      <c r="U20" s="348"/>
      <c r="V20" s="348"/>
      <c r="W20" s="275"/>
      <c r="X20" s="275"/>
      <c r="Y20" s="348"/>
      <c r="Z20" s="106"/>
      <c r="AA20" s="106"/>
      <c r="AB20" s="106"/>
      <c r="AC20" s="106"/>
    </row>
    <row r="21" spans="5:29" ht="14.5" x14ac:dyDescent="0.6">
      <c r="E21" s="108"/>
      <c r="F21" s="109"/>
      <c r="G21" s="109"/>
      <c r="H21" s="106"/>
      <c r="I21" s="562"/>
      <c r="J21" s="563"/>
      <c r="K21" s="563"/>
      <c r="L21" s="563"/>
      <c r="M21" s="585"/>
      <c r="N21" s="106"/>
      <c r="O21" s="432"/>
      <c r="P21" s="270"/>
      <c r="Q21" s="143"/>
      <c r="R21" s="348"/>
      <c r="S21" s="348"/>
      <c r="T21" s="143"/>
      <c r="U21" s="348"/>
      <c r="V21" s="348"/>
      <c r="W21" s="143"/>
      <c r="X21" s="275"/>
      <c r="Y21" s="348"/>
      <c r="Z21" s="106"/>
      <c r="AA21" s="106"/>
      <c r="AB21" s="106"/>
      <c r="AC21" s="106"/>
    </row>
    <row r="22" spans="5:29" x14ac:dyDescent="0.6">
      <c r="E22" s="108"/>
      <c r="F22" s="109"/>
      <c r="G22" s="109"/>
      <c r="H22" s="106"/>
      <c r="I22" s="562"/>
      <c r="J22" s="563"/>
      <c r="K22" s="563"/>
      <c r="L22" s="563"/>
      <c r="M22" s="585"/>
      <c r="N22" s="106"/>
      <c r="O22" s="106"/>
      <c r="P22" s="106"/>
      <c r="Q22" s="106"/>
      <c r="R22" s="106"/>
      <c r="S22" s="106"/>
      <c r="T22" s="106"/>
      <c r="U22" s="106"/>
      <c r="V22" s="106"/>
      <c r="W22" s="106"/>
      <c r="X22" s="106"/>
      <c r="Y22" s="106"/>
      <c r="Z22" s="106"/>
      <c r="AA22" s="106"/>
      <c r="AB22" s="106"/>
      <c r="AC22" s="106"/>
    </row>
    <row r="23" spans="5:29" x14ac:dyDescent="0.6">
      <c r="E23" s="108"/>
      <c r="F23" s="109"/>
      <c r="G23" s="109"/>
      <c r="H23" s="106"/>
      <c r="I23" s="562"/>
      <c r="J23" s="563"/>
      <c r="K23" s="563"/>
      <c r="L23" s="563"/>
      <c r="M23" s="585"/>
      <c r="N23" s="106"/>
      <c r="O23" s="106"/>
      <c r="P23" s="106"/>
      <c r="Q23" s="106"/>
      <c r="R23" s="106"/>
      <c r="S23" s="106"/>
      <c r="T23" s="106"/>
      <c r="U23" s="106"/>
      <c r="V23" s="106"/>
      <c r="W23" s="106"/>
      <c r="X23" s="106"/>
      <c r="Y23" s="106"/>
      <c r="Z23" s="106"/>
      <c r="AA23" s="106"/>
      <c r="AB23" s="106"/>
      <c r="AC23" s="106"/>
    </row>
    <row r="24" spans="5:29" x14ac:dyDescent="0.6">
      <c r="E24" s="108"/>
      <c r="F24" s="109"/>
      <c r="G24" s="109"/>
      <c r="H24" s="106"/>
      <c r="I24" s="562"/>
      <c r="J24" s="563"/>
      <c r="K24" s="563"/>
      <c r="L24" s="563"/>
      <c r="M24" s="585"/>
      <c r="N24" s="106"/>
      <c r="O24" s="106"/>
      <c r="P24" s="106"/>
      <c r="Q24" s="106"/>
      <c r="R24" s="106"/>
      <c r="S24" s="106"/>
      <c r="T24" s="106"/>
      <c r="U24" s="106"/>
      <c r="V24" s="106"/>
      <c r="W24" s="106"/>
      <c r="X24" s="106"/>
      <c r="Y24" s="106"/>
      <c r="Z24" s="106"/>
      <c r="AA24" s="106"/>
      <c r="AB24" s="106"/>
      <c r="AC24" s="106"/>
    </row>
    <row r="25" spans="5:29" x14ac:dyDescent="0.6">
      <c r="E25" s="108"/>
      <c r="F25" s="109"/>
      <c r="G25" s="109"/>
      <c r="H25" s="106"/>
      <c r="I25" s="562"/>
      <c r="J25" s="563"/>
      <c r="K25" s="563"/>
      <c r="L25" s="563"/>
      <c r="M25" s="585"/>
      <c r="N25" s="106"/>
      <c r="O25" s="106"/>
      <c r="P25" s="106"/>
      <c r="Q25" s="106"/>
      <c r="R25" s="106"/>
      <c r="S25" s="106"/>
      <c r="T25" s="106"/>
      <c r="U25" s="106"/>
      <c r="V25" s="106"/>
      <c r="W25" s="106"/>
      <c r="X25" s="106"/>
      <c r="Y25" s="106"/>
      <c r="Z25" s="106"/>
      <c r="AA25" s="106"/>
      <c r="AB25" s="106"/>
      <c r="AC25" s="106"/>
    </row>
    <row r="26" spans="5:29" x14ac:dyDescent="0.6">
      <c r="E26" s="108"/>
      <c r="F26" s="109"/>
      <c r="G26" s="109"/>
      <c r="H26" s="106"/>
      <c r="I26" s="562"/>
      <c r="J26" s="563"/>
      <c r="K26" s="563"/>
      <c r="L26" s="563"/>
      <c r="M26" s="585"/>
      <c r="N26" s="106"/>
      <c r="O26" s="106"/>
      <c r="P26" s="106"/>
      <c r="Q26" s="106"/>
      <c r="R26" s="106"/>
      <c r="S26" s="106"/>
      <c r="T26" s="106"/>
      <c r="U26" s="106"/>
      <c r="V26" s="106"/>
      <c r="W26" s="106"/>
      <c r="X26" s="106"/>
      <c r="Y26" s="106"/>
      <c r="Z26" s="106"/>
      <c r="AA26" s="106"/>
      <c r="AB26" s="106"/>
      <c r="AC26" s="106"/>
    </row>
    <row r="27" spans="5:29" x14ac:dyDescent="0.6">
      <c r="E27" s="108"/>
      <c r="F27" s="109"/>
      <c r="G27" s="109"/>
      <c r="H27" s="106"/>
      <c r="I27" s="562"/>
      <c r="J27" s="563"/>
      <c r="K27" s="563"/>
      <c r="L27" s="563"/>
      <c r="M27" s="585"/>
      <c r="N27" s="106"/>
      <c r="O27" s="106"/>
      <c r="P27" s="106"/>
      <c r="Q27" s="106"/>
      <c r="R27" s="106"/>
      <c r="S27" s="106"/>
      <c r="T27" s="106"/>
      <c r="U27" s="106"/>
      <c r="V27" s="106"/>
      <c r="W27" s="106"/>
      <c r="X27" s="106"/>
      <c r="Y27" s="106"/>
      <c r="Z27" s="106"/>
      <c r="AA27" s="106"/>
      <c r="AB27" s="106"/>
      <c r="AC27" s="106"/>
    </row>
    <row r="28" spans="5:29" x14ac:dyDescent="0.6">
      <c r="E28" s="108"/>
      <c r="F28" s="109"/>
      <c r="G28" s="109"/>
      <c r="H28" s="106"/>
      <c r="I28" s="562"/>
      <c r="J28" s="563"/>
      <c r="K28" s="563"/>
      <c r="L28" s="563"/>
      <c r="M28" s="585"/>
      <c r="N28" s="106"/>
      <c r="O28" s="106"/>
      <c r="P28" s="106"/>
      <c r="Q28" s="106"/>
      <c r="R28" s="106"/>
      <c r="S28" s="106"/>
      <c r="T28" s="106"/>
      <c r="U28" s="106"/>
      <c r="V28" s="106"/>
      <c r="W28" s="106"/>
      <c r="X28" s="106"/>
      <c r="Y28" s="106"/>
      <c r="Z28" s="106"/>
      <c r="AA28" s="106"/>
      <c r="AB28" s="106"/>
      <c r="AC28" s="106"/>
    </row>
    <row r="29" spans="5:29" x14ac:dyDescent="0.6">
      <c r="E29" s="108"/>
      <c r="F29" s="109"/>
      <c r="G29" s="109"/>
      <c r="H29" s="106"/>
      <c r="I29" s="562"/>
      <c r="J29" s="563"/>
      <c r="K29" s="563"/>
      <c r="L29" s="563"/>
      <c r="M29" s="585"/>
      <c r="N29" s="106"/>
      <c r="O29" s="106"/>
      <c r="P29" s="106"/>
      <c r="Q29" s="106"/>
      <c r="R29" s="106"/>
      <c r="S29" s="106"/>
      <c r="T29" s="106"/>
      <c r="U29" s="106"/>
      <c r="V29" s="106"/>
      <c r="W29" s="106"/>
      <c r="X29" s="106"/>
      <c r="Y29" s="106"/>
      <c r="Z29" s="106"/>
      <c r="AA29" s="106"/>
      <c r="AB29" s="106"/>
      <c r="AC29" s="106"/>
    </row>
    <row r="30" spans="5:29" x14ac:dyDescent="0.6">
      <c r="E30" s="108"/>
      <c r="F30" s="109"/>
      <c r="G30" s="109"/>
      <c r="H30" s="106"/>
      <c r="I30" s="562"/>
      <c r="J30" s="563"/>
      <c r="K30" s="563"/>
      <c r="L30" s="563"/>
      <c r="M30" s="585"/>
      <c r="N30" s="106"/>
      <c r="O30" s="106"/>
      <c r="P30" s="106"/>
      <c r="Q30" s="106"/>
      <c r="R30" s="106"/>
      <c r="S30" s="106"/>
      <c r="T30" s="106"/>
      <c r="U30" s="106"/>
      <c r="V30" s="106"/>
      <c r="W30" s="106"/>
      <c r="X30" s="106"/>
      <c r="Y30" s="106"/>
      <c r="Z30" s="106"/>
      <c r="AA30" s="106"/>
      <c r="AB30" s="106"/>
      <c r="AC30" s="106"/>
    </row>
    <row r="31" spans="5:29" x14ac:dyDescent="0.6">
      <c r="E31" s="106"/>
      <c r="F31" s="106"/>
      <c r="G31" s="106"/>
      <c r="H31" s="106"/>
      <c r="I31" s="562"/>
      <c r="J31" s="563"/>
      <c r="K31" s="563"/>
      <c r="L31" s="563"/>
      <c r="M31" s="585"/>
      <c r="N31" s="106"/>
      <c r="O31" s="106"/>
      <c r="P31" s="106"/>
      <c r="Q31" s="106"/>
      <c r="R31" s="106"/>
      <c r="S31" s="106"/>
      <c r="T31" s="106"/>
      <c r="U31" s="106"/>
      <c r="V31" s="106"/>
      <c r="W31" s="106"/>
      <c r="X31" s="106"/>
      <c r="Y31" s="106"/>
      <c r="Z31" s="106"/>
      <c r="AA31" s="106"/>
      <c r="AB31" s="106"/>
      <c r="AC31" s="106"/>
    </row>
    <row r="32" spans="5:29" x14ac:dyDescent="0.6">
      <c r="I32" s="562"/>
      <c r="J32" s="563"/>
      <c r="K32" s="563"/>
      <c r="L32" s="563"/>
      <c r="M32" s="585"/>
    </row>
    <row r="33" spans="9:13" x14ac:dyDescent="0.6">
      <c r="I33" s="562"/>
      <c r="J33" s="563"/>
      <c r="K33" s="563"/>
      <c r="L33" s="563"/>
      <c r="M33" s="585"/>
    </row>
    <row r="34" spans="9:13" x14ac:dyDescent="0.6">
      <c r="I34" s="562"/>
      <c r="J34" s="563"/>
      <c r="K34" s="563"/>
      <c r="L34" s="563"/>
      <c r="M34" s="585"/>
    </row>
    <row r="35" spans="9:13" x14ac:dyDescent="0.6">
      <c r="I35" s="562"/>
      <c r="J35" s="563"/>
      <c r="K35" s="563"/>
      <c r="L35" s="563"/>
      <c r="M35" s="585"/>
    </row>
  </sheetData>
  <mergeCells count="7">
    <mergeCell ref="A2:B2"/>
    <mergeCell ref="A12:O12"/>
    <mergeCell ref="A3:B3"/>
    <mergeCell ref="C3:E3"/>
    <mergeCell ref="F3:H3"/>
    <mergeCell ref="N3:O3"/>
    <mergeCell ref="I3:M3"/>
  </mergeCells>
  <hyperlinks>
    <hyperlink ref="A2:B2" location="TOC!A1" display="Return to Table of Contents" xr:uid="{00000000-0004-0000-1D00-000000000000}"/>
  </hyperlinks>
  <pageMargins left="0.25" right="0.25" top="0.75" bottom="0.75" header="0.3" footer="0.3"/>
  <pageSetup scale="71" fitToHeight="0" orientation="landscape" horizontalDpi="1200" verticalDpi="1200" r:id="rId1"/>
  <headerFooter>
    <oddHeader>&amp;L2023-24 &amp;"Arial,Italic"Survey of Dental Education
&amp;"Arial,Regular"Report 2 - Tuition, Admission, and Attrition</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pageSetUpPr fitToPage="1"/>
  </sheetPr>
  <dimension ref="A1:P65"/>
  <sheetViews>
    <sheetView workbookViewId="0">
      <pane ySplit="1" topLeftCell="A2" activePane="bottomLeft" state="frozen"/>
      <selection activeCell="A2" sqref="A2:C2"/>
      <selection pane="bottomLeft"/>
    </sheetView>
  </sheetViews>
  <sheetFormatPr defaultColWidth="9.08984375" defaultRowHeight="13" x14ac:dyDescent="0.6"/>
  <cols>
    <col min="1" max="16384" width="9.08984375" style="22"/>
  </cols>
  <sheetData>
    <row r="1" spans="1:4" ht="14.5" x14ac:dyDescent="0.7">
      <c r="A1" s="28" t="s">
        <v>591</v>
      </c>
      <c r="B1" s="24"/>
      <c r="C1" s="24"/>
    </row>
    <row r="2" spans="1:4" ht="20.25" customHeight="1" x14ac:dyDescent="0.6">
      <c r="A2" s="731" t="s">
        <v>8</v>
      </c>
      <c r="B2" s="731"/>
      <c r="C2" s="731"/>
    </row>
    <row r="3" spans="1:4" x14ac:dyDescent="0.6">
      <c r="A3" s="208"/>
      <c r="B3" s="208"/>
    </row>
    <row r="4" spans="1:4" ht="6" customHeight="1" x14ac:dyDescent="0.6">
      <c r="A4" s="228" t="s">
        <v>410</v>
      </c>
      <c r="B4" s="228" t="s">
        <v>411</v>
      </c>
      <c r="C4" s="205" t="s">
        <v>412</v>
      </c>
      <c r="D4" s="205"/>
    </row>
    <row r="5" spans="1:4" ht="6" customHeight="1" x14ac:dyDescent="0.6">
      <c r="A5" s="228">
        <v>75</v>
      </c>
      <c r="B5" s="226">
        <v>5763</v>
      </c>
      <c r="C5" s="225">
        <v>3.4704147145583897E-2</v>
      </c>
      <c r="D5" s="205"/>
    </row>
    <row r="6" spans="1:4" ht="6" customHeight="1" x14ac:dyDescent="0.6">
      <c r="A6" s="228">
        <v>76</v>
      </c>
      <c r="B6" s="226">
        <v>5935</v>
      </c>
      <c r="C6" s="225">
        <v>3.3698399326032011E-2</v>
      </c>
      <c r="D6" s="205"/>
    </row>
    <row r="7" spans="1:4" ht="6" customHeight="1" x14ac:dyDescent="0.6">
      <c r="A7" s="228">
        <v>77</v>
      </c>
      <c r="B7" s="226">
        <v>5954</v>
      </c>
      <c r="C7" s="225">
        <v>3.3590863285186429E-2</v>
      </c>
      <c r="D7" s="205"/>
    </row>
    <row r="8" spans="1:4" ht="6" customHeight="1" x14ac:dyDescent="0.6">
      <c r="A8" s="228">
        <v>78</v>
      </c>
      <c r="B8" s="226">
        <v>6301</v>
      </c>
      <c r="C8" s="225">
        <v>3.6502142517060784E-2</v>
      </c>
      <c r="D8" s="205"/>
    </row>
    <row r="9" spans="1:4" ht="6" customHeight="1" x14ac:dyDescent="0.6">
      <c r="A9" s="228">
        <v>79</v>
      </c>
      <c r="B9" s="226">
        <v>6132</v>
      </c>
      <c r="C9" s="225">
        <v>3.5225048923679059E-2</v>
      </c>
      <c r="D9" s="205"/>
    </row>
    <row r="10" spans="1:4" ht="6" customHeight="1" x14ac:dyDescent="0.6">
      <c r="A10" s="228">
        <v>80</v>
      </c>
      <c r="B10" s="226">
        <v>6030</v>
      </c>
      <c r="C10" s="225">
        <v>4.2951907131011609E-2</v>
      </c>
      <c r="D10" s="205"/>
    </row>
    <row r="11" spans="1:4" ht="6" customHeight="1" x14ac:dyDescent="0.6">
      <c r="A11" s="228">
        <v>81</v>
      </c>
      <c r="B11" s="226">
        <v>5855</v>
      </c>
      <c r="C11" s="225">
        <v>4.9530315969257048E-2</v>
      </c>
      <c r="D11" s="205"/>
    </row>
    <row r="12" spans="1:4" ht="6" customHeight="1" x14ac:dyDescent="0.6">
      <c r="A12" s="228">
        <v>82</v>
      </c>
      <c r="B12" s="226">
        <v>5498</v>
      </c>
      <c r="C12" s="225">
        <v>5.5656602400873043E-2</v>
      </c>
      <c r="D12" s="205"/>
    </row>
    <row r="13" spans="1:4" ht="6" customHeight="1" x14ac:dyDescent="0.6">
      <c r="A13" s="228">
        <v>83</v>
      </c>
      <c r="B13" s="226">
        <v>5274</v>
      </c>
      <c r="C13" s="225">
        <v>6.7690557451649605E-2</v>
      </c>
      <c r="D13" s="205"/>
    </row>
    <row r="14" spans="1:4" ht="6" customHeight="1" x14ac:dyDescent="0.6">
      <c r="A14" s="228">
        <v>84</v>
      </c>
      <c r="B14" s="226">
        <v>4937</v>
      </c>
      <c r="C14" s="225">
        <v>7.2311120113429203E-2</v>
      </c>
      <c r="D14" s="205"/>
    </row>
    <row r="15" spans="1:4" ht="6" customHeight="1" x14ac:dyDescent="0.6">
      <c r="A15" s="228">
        <v>85</v>
      </c>
      <c r="B15" s="226">
        <v>4843</v>
      </c>
      <c r="C15" s="225">
        <v>8.2386950237456125E-2</v>
      </c>
      <c r="D15" s="205"/>
    </row>
    <row r="16" spans="1:4" ht="6" customHeight="1" x14ac:dyDescent="0.6">
      <c r="A16" s="228">
        <v>86</v>
      </c>
      <c r="B16" s="226">
        <v>4554</v>
      </c>
      <c r="C16" s="225">
        <v>4.9626701800614847E-2</v>
      </c>
      <c r="D16" s="205"/>
    </row>
    <row r="17" spans="1:4" ht="6" customHeight="1" x14ac:dyDescent="0.6">
      <c r="A17" s="228">
        <v>87</v>
      </c>
      <c r="B17" s="226">
        <v>4370</v>
      </c>
      <c r="C17" s="225">
        <v>4.8512585812356977E-2</v>
      </c>
      <c r="D17" s="205"/>
    </row>
    <row r="18" spans="1:4" ht="6" customHeight="1" x14ac:dyDescent="0.6">
      <c r="A18" s="228">
        <v>88</v>
      </c>
      <c r="B18" s="226">
        <v>4196</v>
      </c>
      <c r="C18" s="225">
        <v>4.408960915157293E-2</v>
      </c>
      <c r="D18" s="205"/>
    </row>
    <row r="19" spans="1:4" ht="6" customHeight="1" x14ac:dyDescent="0.6">
      <c r="A19" s="228">
        <v>89</v>
      </c>
      <c r="B19" s="226">
        <v>3979</v>
      </c>
      <c r="C19" s="225">
        <v>5.4033676803216892E-2</v>
      </c>
      <c r="D19" s="205"/>
    </row>
    <row r="20" spans="1:4" ht="6" customHeight="1" x14ac:dyDescent="0.6">
      <c r="A20" s="228">
        <v>90</v>
      </c>
      <c r="B20" s="226">
        <v>4001</v>
      </c>
      <c r="C20" s="225">
        <v>4.4238940264933767E-2</v>
      </c>
      <c r="D20" s="205"/>
    </row>
    <row r="21" spans="1:4" ht="6" customHeight="1" x14ac:dyDescent="0.6">
      <c r="A21" s="228">
        <v>91</v>
      </c>
      <c r="B21" s="226">
        <v>4047</v>
      </c>
      <c r="C21" s="225">
        <v>4.1018038052878673E-2</v>
      </c>
      <c r="D21" s="205"/>
    </row>
    <row r="22" spans="1:4" ht="6" customHeight="1" x14ac:dyDescent="0.6">
      <c r="A22" s="228">
        <v>92</v>
      </c>
      <c r="B22" s="226">
        <v>4072</v>
      </c>
      <c r="C22" s="225">
        <v>4.1011787819253437E-2</v>
      </c>
      <c r="D22" s="205"/>
    </row>
    <row r="23" spans="1:4" ht="6" customHeight="1" x14ac:dyDescent="0.6">
      <c r="A23" s="228">
        <v>93</v>
      </c>
      <c r="B23" s="226">
        <v>4100</v>
      </c>
      <c r="C23" s="225">
        <v>3.7560975609756096E-2</v>
      </c>
      <c r="D23" s="205"/>
    </row>
    <row r="24" spans="1:4" ht="6" customHeight="1" x14ac:dyDescent="0.6">
      <c r="A24" s="228">
        <v>94</v>
      </c>
      <c r="B24" s="226">
        <v>4121</v>
      </c>
      <c r="C24" s="225">
        <v>4.5999999999999999E-2</v>
      </c>
      <c r="D24" s="205"/>
    </row>
    <row r="25" spans="1:4" ht="6" customHeight="1" x14ac:dyDescent="0.6">
      <c r="A25" s="228">
        <v>95</v>
      </c>
      <c r="B25" s="226">
        <v>4237</v>
      </c>
      <c r="C25" s="225">
        <v>3.5000000000000003E-2</v>
      </c>
      <c r="D25" s="205"/>
    </row>
    <row r="26" spans="1:4" ht="6" customHeight="1" x14ac:dyDescent="0.6">
      <c r="A26" s="228">
        <v>96</v>
      </c>
      <c r="B26" s="226">
        <v>4255</v>
      </c>
      <c r="C26" s="225">
        <v>0.04</v>
      </c>
      <c r="D26" s="205"/>
    </row>
    <row r="27" spans="1:4" ht="6" customHeight="1" x14ac:dyDescent="0.6">
      <c r="A27" s="228">
        <v>97</v>
      </c>
      <c r="B27" s="226">
        <v>4347</v>
      </c>
      <c r="C27" s="225">
        <v>3.5000000000000003E-2</v>
      </c>
      <c r="D27" s="205"/>
    </row>
    <row r="28" spans="1:4" ht="6" customHeight="1" x14ac:dyDescent="0.6">
      <c r="A28" s="228">
        <v>98</v>
      </c>
      <c r="B28" s="226">
        <v>4268</v>
      </c>
      <c r="C28" s="225">
        <v>3.3000000000000002E-2</v>
      </c>
      <c r="D28" s="205"/>
    </row>
    <row r="29" spans="1:4" ht="6" customHeight="1" x14ac:dyDescent="0.6">
      <c r="A29" s="228">
        <v>99</v>
      </c>
      <c r="B29" s="226">
        <v>4314</v>
      </c>
      <c r="C29" s="225">
        <v>0.04</v>
      </c>
      <c r="D29" s="205"/>
    </row>
    <row r="30" spans="1:4" ht="6" customHeight="1" x14ac:dyDescent="0.6">
      <c r="A30" s="227" t="s">
        <v>413</v>
      </c>
      <c r="B30" s="226">
        <v>4327</v>
      </c>
      <c r="C30" s="225">
        <v>0.03</v>
      </c>
      <c r="D30" s="205"/>
    </row>
    <row r="31" spans="1:4" ht="6" customHeight="1" x14ac:dyDescent="0.6">
      <c r="A31" s="227" t="s">
        <v>414</v>
      </c>
      <c r="B31" s="226">
        <v>4407</v>
      </c>
      <c r="C31" s="225">
        <v>2.8000000000000001E-2</v>
      </c>
      <c r="D31" s="205"/>
    </row>
    <row r="32" spans="1:4" ht="6" customHeight="1" x14ac:dyDescent="0.6">
      <c r="A32" s="227" t="s">
        <v>415</v>
      </c>
      <c r="B32" s="226">
        <v>4448</v>
      </c>
      <c r="C32" s="225">
        <v>2.3E-2</v>
      </c>
      <c r="D32" s="205"/>
    </row>
    <row r="33" spans="1:4" ht="6" customHeight="1" x14ac:dyDescent="0.6">
      <c r="A33" s="227" t="s">
        <v>416</v>
      </c>
      <c r="B33" s="226">
        <v>4618</v>
      </c>
      <c r="C33" s="225">
        <v>2.7E-2</v>
      </c>
      <c r="D33" s="205"/>
    </row>
    <row r="34" spans="1:4" ht="6" customHeight="1" x14ac:dyDescent="0.6">
      <c r="A34" s="227" t="s">
        <v>417</v>
      </c>
      <c r="B34" s="226">
        <v>4612</v>
      </c>
      <c r="C34" s="225">
        <v>2.5999999999999999E-2</v>
      </c>
      <c r="D34" s="205"/>
    </row>
    <row r="35" spans="1:4" ht="6" customHeight="1" x14ac:dyDescent="0.6">
      <c r="A35" s="227" t="s">
        <v>418</v>
      </c>
      <c r="B35" s="226">
        <v>4688</v>
      </c>
      <c r="C35" s="225">
        <v>2.1999999999999999E-2</v>
      </c>
      <c r="D35" s="205"/>
    </row>
    <row r="36" spans="1:4" ht="6" customHeight="1" x14ac:dyDescent="0.6">
      <c r="A36" s="227" t="s">
        <v>419</v>
      </c>
      <c r="B36" s="226">
        <v>4733</v>
      </c>
      <c r="C36" s="225">
        <v>2.1999999999999999E-2</v>
      </c>
      <c r="D36" s="205"/>
    </row>
    <row r="37" spans="1:4" ht="6" customHeight="1" x14ac:dyDescent="0.6">
      <c r="A37" s="229" t="s">
        <v>420</v>
      </c>
      <c r="B37" s="226">
        <v>4770</v>
      </c>
      <c r="C37" s="225">
        <v>2.1999999999999999E-2</v>
      </c>
      <c r="D37" s="205"/>
    </row>
    <row r="38" spans="1:4" ht="6" customHeight="1" x14ac:dyDescent="0.6">
      <c r="A38" s="227" t="s">
        <v>421</v>
      </c>
      <c r="B38" s="226">
        <v>4918</v>
      </c>
      <c r="C38" s="225">
        <v>1.7000000000000001E-2</v>
      </c>
      <c r="D38" s="205"/>
    </row>
    <row r="39" spans="1:4" ht="6" customHeight="1" x14ac:dyDescent="0.6">
      <c r="A39" s="227" t="s">
        <v>422</v>
      </c>
      <c r="B39" s="226">
        <v>5089</v>
      </c>
      <c r="C39" s="225">
        <v>1.9E-2</v>
      </c>
      <c r="D39" s="205"/>
    </row>
    <row r="40" spans="1:4" ht="6" customHeight="1" x14ac:dyDescent="0.6">
      <c r="A40" s="228">
        <v>10</v>
      </c>
      <c r="B40" s="226">
        <v>5170</v>
      </c>
      <c r="C40" s="225">
        <v>1.4999999999999999E-2</v>
      </c>
      <c r="D40" s="205"/>
    </row>
    <row r="41" spans="1:4" ht="6" customHeight="1" x14ac:dyDescent="0.6">
      <c r="A41" s="228">
        <v>11</v>
      </c>
      <c r="B41" s="226">
        <v>5493</v>
      </c>
      <c r="C41" s="225">
        <v>1.4999999999999999E-2</v>
      </c>
      <c r="D41" s="205"/>
    </row>
    <row r="42" spans="1:4" ht="6" customHeight="1" x14ac:dyDescent="0.6">
      <c r="A42" s="228">
        <v>12</v>
      </c>
      <c r="B42" s="226">
        <v>5697</v>
      </c>
      <c r="C42" s="225">
        <v>1.6E-2</v>
      </c>
      <c r="D42" s="205"/>
    </row>
    <row r="43" spans="1:4" ht="6" customHeight="1" x14ac:dyDescent="0.6">
      <c r="A43" s="228">
        <v>13</v>
      </c>
      <c r="B43" s="226">
        <v>5904</v>
      </c>
      <c r="C43" s="225">
        <v>1.2999999999999999E-2</v>
      </c>
      <c r="D43" s="205"/>
    </row>
    <row r="44" spans="1:4" ht="6" customHeight="1" x14ac:dyDescent="0.6">
      <c r="A44" s="228">
        <v>14</v>
      </c>
      <c r="B44" s="226">
        <v>5967</v>
      </c>
      <c r="C44" s="225">
        <v>1.6E-2</v>
      </c>
      <c r="D44" s="205"/>
    </row>
    <row r="45" spans="1:4" ht="6" customHeight="1" x14ac:dyDescent="0.6">
      <c r="A45" s="227">
        <v>15</v>
      </c>
      <c r="B45" s="226">
        <v>6000</v>
      </c>
      <c r="C45" s="225">
        <v>1.0999999999999999E-2</v>
      </c>
      <c r="D45" s="205"/>
    </row>
    <row r="46" spans="1:4" x14ac:dyDescent="0.6">
      <c r="A46" s="227">
        <v>16</v>
      </c>
      <c r="B46" s="226">
        <v>6165</v>
      </c>
      <c r="C46" s="225">
        <v>1.2999999999999999E-2</v>
      </c>
      <c r="D46" s="205"/>
    </row>
    <row r="47" spans="1:4" x14ac:dyDescent="0.6">
      <c r="A47" s="224">
        <v>17</v>
      </c>
      <c r="B47" s="223">
        <v>6184</v>
      </c>
      <c r="C47" s="222">
        <v>1.2E-2</v>
      </c>
      <c r="D47" s="205"/>
    </row>
    <row r="48" spans="1:4" x14ac:dyDescent="0.6">
      <c r="A48" s="221">
        <v>18</v>
      </c>
      <c r="B48" s="231">
        <v>6250</v>
      </c>
      <c r="C48" s="230">
        <v>1.0999999999999999E-2</v>
      </c>
    </row>
    <row r="49" spans="1:16" x14ac:dyDescent="0.6">
      <c r="A49" s="221">
        <v>19</v>
      </c>
      <c r="B49" s="231">
        <v>6308</v>
      </c>
      <c r="C49" s="230">
        <v>1.2999999999999999E-2</v>
      </c>
    </row>
    <row r="50" spans="1:16" x14ac:dyDescent="0.6">
      <c r="A50" s="22">
        <v>20</v>
      </c>
      <c r="B50" s="231">
        <v>6317</v>
      </c>
      <c r="C50" s="230">
        <v>1.0999999999999999E-2</v>
      </c>
    </row>
    <row r="51" spans="1:16" x14ac:dyDescent="0.6">
      <c r="A51" s="22">
        <v>21</v>
      </c>
      <c r="B51" s="231">
        <v>6360</v>
      </c>
      <c r="C51" s="232">
        <v>1.9E-2</v>
      </c>
    </row>
    <row r="52" spans="1:16" x14ac:dyDescent="0.6">
      <c r="A52" s="22">
        <v>22</v>
      </c>
      <c r="B52" s="22">
        <v>6513</v>
      </c>
      <c r="C52" s="232">
        <v>1.7999999999999999E-2</v>
      </c>
    </row>
    <row r="62" spans="1:16" ht="24.75" customHeight="1" x14ac:dyDescent="0.6">
      <c r="A62" s="165" t="s">
        <v>211</v>
      </c>
    </row>
    <row r="63" spans="1:16" ht="17.7" customHeight="1" x14ac:dyDescent="0.6">
      <c r="A63" s="732" t="s">
        <v>592</v>
      </c>
      <c r="B63" s="733"/>
      <c r="C63" s="733"/>
      <c r="D63" s="733"/>
      <c r="E63" s="733"/>
      <c r="F63" s="733"/>
      <c r="G63" s="733"/>
      <c r="H63" s="733"/>
      <c r="I63" s="733"/>
      <c r="J63" s="733"/>
      <c r="K63" s="733"/>
      <c r="L63" s="733"/>
    </row>
    <row r="64" spans="1:16" x14ac:dyDescent="0.6">
      <c r="A64" s="14" t="s">
        <v>265</v>
      </c>
      <c r="P64" s="409"/>
    </row>
    <row r="65" spans="1:1" x14ac:dyDescent="0.6">
      <c r="A65" s="14" t="s">
        <v>470</v>
      </c>
    </row>
  </sheetData>
  <mergeCells count="2">
    <mergeCell ref="A2:C2"/>
    <mergeCell ref="A63:L63"/>
  </mergeCells>
  <hyperlinks>
    <hyperlink ref="A2:C2" location="TOC!A1" display="Return to Table of Contents" xr:uid="{00000000-0004-0000-1E00-000000000000}"/>
  </hyperlinks>
  <pageMargins left="0.25" right="0.25" top="0.75" bottom="0.75" header="0.3" footer="0.3"/>
  <pageSetup scale="59" fitToHeight="0" orientation="landscape" horizontalDpi="1200" verticalDpi="1200" r:id="rId1"/>
  <headerFooter>
    <oddHeader>&amp;L2023-24 &amp;"Arial,Italic"Survey of Dental Education
&amp;"Arial,Regular"Report 2 - Tuition, Admission, and Attrition</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pageSetUpPr fitToPage="1"/>
  </sheetPr>
  <dimension ref="A1:P43"/>
  <sheetViews>
    <sheetView zoomScaleNormal="100" workbookViewId="0">
      <pane ySplit="1" topLeftCell="A2" activePane="bottomLeft" state="frozen"/>
      <selection activeCell="A2" sqref="A2:C2"/>
      <selection pane="bottomLeft"/>
    </sheetView>
  </sheetViews>
  <sheetFormatPr defaultColWidth="9.08984375" defaultRowHeight="13" x14ac:dyDescent="0.6"/>
  <cols>
    <col min="1" max="16384" width="9.08984375" style="22"/>
  </cols>
  <sheetData>
    <row r="1" spans="1:16" ht="16.75" x14ac:dyDescent="0.7">
      <c r="A1" s="28" t="s">
        <v>593</v>
      </c>
      <c r="B1" s="24"/>
      <c r="C1" s="24"/>
    </row>
    <row r="2" spans="1:16" ht="16.2" customHeight="1" x14ac:dyDescent="0.65">
      <c r="A2" s="721" t="s">
        <v>8</v>
      </c>
      <c r="B2" s="721"/>
      <c r="C2" s="721"/>
    </row>
    <row r="3" spans="1:16" ht="13.5" customHeight="1" x14ac:dyDescent="0.6"/>
    <row r="4" spans="1:16" x14ac:dyDescent="0.6">
      <c r="B4" s="22" t="s">
        <v>423</v>
      </c>
      <c r="C4" s="22" t="s">
        <v>424</v>
      </c>
      <c r="D4" s="22" t="s">
        <v>425</v>
      </c>
    </row>
    <row r="5" spans="1:16" x14ac:dyDescent="0.6">
      <c r="B5" s="22" t="s">
        <v>426</v>
      </c>
      <c r="C5" s="232">
        <v>0.76500000000000001</v>
      </c>
      <c r="D5" s="232">
        <v>0.23499999999999999</v>
      </c>
      <c r="E5" s="232">
        <v>0.5</v>
      </c>
      <c r="F5" s="232">
        <f t="shared" ref="F5:F25" si="0">SUM(C5:D5)</f>
        <v>1</v>
      </c>
    </row>
    <row r="6" spans="1:16" x14ac:dyDescent="0.6">
      <c r="B6" s="22" t="s">
        <v>427</v>
      </c>
      <c r="C6" s="232">
        <v>0.53700000000000003</v>
      </c>
      <c r="D6" s="232">
        <v>0.46300000000000002</v>
      </c>
      <c r="E6" s="232">
        <v>0.5</v>
      </c>
      <c r="F6" s="232">
        <f t="shared" si="0"/>
        <v>1</v>
      </c>
    </row>
    <row r="7" spans="1:16" x14ac:dyDescent="0.6">
      <c r="B7" s="22" t="s">
        <v>428</v>
      </c>
      <c r="C7" s="232">
        <v>0.56799999999999995</v>
      </c>
      <c r="D7" s="232">
        <v>0.432</v>
      </c>
      <c r="E7" s="232">
        <v>0.5</v>
      </c>
      <c r="F7" s="232">
        <f t="shared" si="0"/>
        <v>1</v>
      </c>
    </row>
    <row r="8" spans="1:16" x14ac:dyDescent="0.6">
      <c r="B8" s="22" t="s">
        <v>429</v>
      </c>
      <c r="C8" s="232">
        <v>0.51515151515151514</v>
      </c>
      <c r="D8" s="232">
        <v>0.48484848484848492</v>
      </c>
      <c r="E8" s="232">
        <v>0.5</v>
      </c>
      <c r="F8" s="232">
        <f t="shared" si="0"/>
        <v>1</v>
      </c>
      <c r="P8" s="22">
        <f>44/76</f>
        <v>0.57894736842105265</v>
      </c>
    </row>
    <row r="9" spans="1:16" x14ac:dyDescent="0.6">
      <c r="B9" s="22" t="s">
        <v>430</v>
      </c>
      <c r="C9" s="232">
        <v>0.56399999999999995</v>
      </c>
      <c r="D9" s="232">
        <v>0.436</v>
      </c>
      <c r="E9" s="232">
        <v>0.5</v>
      </c>
      <c r="F9" s="232">
        <f t="shared" si="0"/>
        <v>1</v>
      </c>
      <c r="P9" s="22">
        <f>32/76</f>
        <v>0.42105263157894735</v>
      </c>
    </row>
    <row r="10" spans="1:16" x14ac:dyDescent="0.6">
      <c r="B10" s="22" t="s">
        <v>431</v>
      </c>
      <c r="C10" s="232">
        <v>0.6</v>
      </c>
      <c r="D10" s="232">
        <v>0.39999999999999997</v>
      </c>
      <c r="E10" s="232">
        <v>0.5</v>
      </c>
      <c r="F10" s="232">
        <f t="shared" si="0"/>
        <v>1</v>
      </c>
    </row>
    <row r="11" spans="1:16" x14ac:dyDescent="0.6">
      <c r="B11" s="22" t="s">
        <v>432</v>
      </c>
      <c r="C11" s="232">
        <v>0.4285714285714286</v>
      </c>
      <c r="D11" s="232">
        <v>0.57142857142857151</v>
      </c>
      <c r="E11" s="232">
        <v>0.5</v>
      </c>
      <c r="F11" s="232">
        <f t="shared" si="0"/>
        <v>1</v>
      </c>
    </row>
    <row r="12" spans="1:16" x14ac:dyDescent="0.6">
      <c r="B12" s="22" t="s">
        <v>433</v>
      </c>
      <c r="C12" s="232">
        <v>0.375</v>
      </c>
      <c r="D12" s="232">
        <v>0.625</v>
      </c>
      <c r="E12" s="232">
        <v>0.5</v>
      </c>
      <c r="F12" s="232">
        <f t="shared" si="0"/>
        <v>1</v>
      </c>
    </row>
    <row r="13" spans="1:16" x14ac:dyDescent="0.6">
      <c r="B13" s="22" t="s">
        <v>434</v>
      </c>
      <c r="C13" s="232">
        <v>0.37037037037037035</v>
      </c>
      <c r="D13" s="232">
        <v>0.62962962962962954</v>
      </c>
      <c r="E13" s="232">
        <v>0.5</v>
      </c>
      <c r="F13" s="232">
        <f t="shared" si="0"/>
        <v>0.99999999999999989</v>
      </c>
    </row>
    <row r="14" spans="1:16" x14ac:dyDescent="0.6">
      <c r="B14" s="22" t="s">
        <v>435</v>
      </c>
      <c r="C14" s="232">
        <v>0.38461538461538458</v>
      </c>
      <c r="D14" s="232">
        <v>0.61538461538461542</v>
      </c>
      <c r="E14" s="232">
        <v>0.5</v>
      </c>
      <c r="F14" s="232">
        <f t="shared" si="0"/>
        <v>1</v>
      </c>
    </row>
    <row r="15" spans="1:16" x14ac:dyDescent="0.6">
      <c r="B15" s="22" t="s">
        <v>436</v>
      </c>
      <c r="C15" s="232">
        <v>0.36363636363636365</v>
      </c>
      <c r="D15" s="232">
        <v>0.63636363636363624</v>
      </c>
      <c r="E15" s="232">
        <v>0.5</v>
      </c>
      <c r="F15" s="232">
        <f t="shared" si="0"/>
        <v>0.99999999999999989</v>
      </c>
    </row>
    <row r="16" spans="1:16" x14ac:dyDescent="0.6">
      <c r="B16" s="22" t="s">
        <v>437</v>
      </c>
      <c r="C16" s="232">
        <v>0.54545454545454541</v>
      </c>
      <c r="D16" s="232">
        <v>0.45454545454545453</v>
      </c>
      <c r="E16" s="232">
        <v>0.5</v>
      </c>
      <c r="F16" s="232">
        <f t="shared" si="0"/>
        <v>1</v>
      </c>
    </row>
    <row r="17" spans="2:6" x14ac:dyDescent="0.6">
      <c r="B17" s="22" t="s">
        <v>438</v>
      </c>
      <c r="C17" s="232">
        <v>0.5</v>
      </c>
      <c r="D17" s="232">
        <v>0.5</v>
      </c>
      <c r="E17" s="232">
        <v>0.5</v>
      </c>
      <c r="F17" s="232">
        <f t="shared" si="0"/>
        <v>1</v>
      </c>
    </row>
    <row r="18" spans="2:6" x14ac:dyDescent="0.6">
      <c r="B18" s="22" t="s">
        <v>439</v>
      </c>
      <c r="C18" s="232">
        <v>0.58823529411764708</v>
      </c>
      <c r="D18" s="232">
        <v>0.41176470588235292</v>
      </c>
      <c r="E18" s="232">
        <v>0.5</v>
      </c>
      <c r="F18" s="232">
        <f t="shared" si="0"/>
        <v>1</v>
      </c>
    </row>
    <row r="19" spans="2:6" x14ac:dyDescent="0.6">
      <c r="B19" s="22" t="s">
        <v>440</v>
      </c>
      <c r="C19" s="232">
        <v>0.5</v>
      </c>
      <c r="D19" s="232">
        <v>0.5</v>
      </c>
      <c r="E19" s="232">
        <v>0.5</v>
      </c>
      <c r="F19" s="232">
        <f t="shared" si="0"/>
        <v>1</v>
      </c>
    </row>
    <row r="20" spans="2:6" x14ac:dyDescent="0.6">
      <c r="B20" s="22" t="s">
        <v>441</v>
      </c>
      <c r="C20" s="232">
        <v>0.53333333333333333</v>
      </c>
      <c r="D20" s="232">
        <v>0.46666666666666662</v>
      </c>
      <c r="E20" s="232">
        <v>0.5</v>
      </c>
      <c r="F20" s="232">
        <f t="shared" si="0"/>
        <v>1</v>
      </c>
    </row>
    <row r="21" spans="2:6" x14ac:dyDescent="0.6">
      <c r="B21" s="22" t="s">
        <v>263</v>
      </c>
      <c r="C21" s="232">
        <v>0.437</v>
      </c>
      <c r="D21" s="232">
        <v>0.56299999999999994</v>
      </c>
      <c r="E21" s="232">
        <v>0.5</v>
      </c>
      <c r="F21" s="232">
        <f t="shared" si="0"/>
        <v>1</v>
      </c>
    </row>
    <row r="22" spans="2:6" x14ac:dyDescent="0.6">
      <c r="B22" s="22" t="s">
        <v>192</v>
      </c>
      <c r="C22" s="232">
        <v>0.5625</v>
      </c>
      <c r="D22" s="232">
        <v>0.43749999999999994</v>
      </c>
      <c r="E22" s="232">
        <v>0.5</v>
      </c>
      <c r="F22" s="232">
        <f t="shared" si="0"/>
        <v>1</v>
      </c>
    </row>
    <row r="23" spans="2:6" x14ac:dyDescent="0.6">
      <c r="B23" s="22" t="s">
        <v>193</v>
      </c>
      <c r="C23" s="232">
        <v>0.42899999999999999</v>
      </c>
      <c r="D23" s="232">
        <v>0.57099999999999995</v>
      </c>
      <c r="E23" s="232">
        <v>0.5</v>
      </c>
      <c r="F23" s="232">
        <f t="shared" si="0"/>
        <v>1</v>
      </c>
    </row>
    <row r="24" spans="2:6" x14ac:dyDescent="0.6">
      <c r="B24" s="22" t="s">
        <v>194</v>
      </c>
      <c r="C24" s="232">
        <v>0.41176470588235292</v>
      </c>
      <c r="D24" s="232">
        <v>0.58823529411764708</v>
      </c>
      <c r="E24" s="232">
        <v>0.5</v>
      </c>
      <c r="F24" s="232">
        <f t="shared" si="0"/>
        <v>1</v>
      </c>
    </row>
    <row r="25" spans="2:6" x14ac:dyDescent="0.6">
      <c r="B25" s="22" t="s">
        <v>195</v>
      </c>
      <c r="C25" s="230">
        <v>0.54545454545454541</v>
      </c>
      <c r="D25" s="230">
        <v>0.45454545454545453</v>
      </c>
      <c r="E25" s="232">
        <v>0.5</v>
      </c>
      <c r="F25" s="232">
        <f t="shared" si="0"/>
        <v>1</v>
      </c>
    </row>
    <row r="26" spans="2:6" x14ac:dyDescent="0.6">
      <c r="B26" s="22" t="s">
        <v>196</v>
      </c>
      <c r="C26" s="230">
        <f>32/76</f>
        <v>0.42105263157894735</v>
      </c>
      <c r="D26" s="230">
        <f>44/76</f>
        <v>0.57894736842105265</v>
      </c>
      <c r="E26" s="230">
        <v>0.5</v>
      </c>
      <c r="F26" s="230">
        <v>1</v>
      </c>
    </row>
    <row r="27" spans="2:6" x14ac:dyDescent="0.6">
      <c r="B27" s="22" t="s">
        <v>197</v>
      </c>
      <c r="C27" s="230">
        <v>0.438</v>
      </c>
      <c r="D27" s="230">
        <v>0.56200000000000006</v>
      </c>
      <c r="E27" s="232">
        <v>0.5</v>
      </c>
      <c r="F27" s="232">
        <f t="shared" ref="F27" si="1">SUM(C27:D27)</f>
        <v>1</v>
      </c>
    </row>
    <row r="28" spans="2:6" x14ac:dyDescent="0.6">
      <c r="B28" s="22" t="s">
        <v>198</v>
      </c>
      <c r="C28" s="230">
        <v>0.52170000000000005</v>
      </c>
      <c r="D28" s="230">
        <v>0.47820000000000001</v>
      </c>
      <c r="E28" s="232">
        <v>0.5</v>
      </c>
      <c r="F28" s="232">
        <f t="shared" ref="F28" si="2">SUM(C28:D28)</f>
        <v>0.99990000000000001</v>
      </c>
    </row>
    <row r="29" spans="2:6" x14ac:dyDescent="0.6">
      <c r="B29" s="22" t="s">
        <v>199</v>
      </c>
      <c r="C29" s="232">
        <v>0.48799999999999999</v>
      </c>
      <c r="D29" s="232">
        <v>0.51200000000000001</v>
      </c>
      <c r="E29" s="232">
        <v>0.5</v>
      </c>
      <c r="F29" s="232">
        <v>1</v>
      </c>
    </row>
    <row r="30" spans="2:6" x14ac:dyDescent="0.6">
      <c r="B30" s="22" t="s">
        <v>200</v>
      </c>
      <c r="C30" s="232">
        <v>0.47199999999999998</v>
      </c>
      <c r="D30" s="232">
        <v>0.52800000000000002</v>
      </c>
      <c r="E30" s="354">
        <v>0.5</v>
      </c>
      <c r="F30" s="354">
        <v>1</v>
      </c>
    </row>
    <row r="31" spans="2:6" x14ac:dyDescent="0.6">
      <c r="B31" s="22" t="s">
        <v>201</v>
      </c>
      <c r="C31" s="232">
        <v>0.5</v>
      </c>
      <c r="D31" s="232">
        <v>0.5</v>
      </c>
      <c r="E31" s="354">
        <v>0.5</v>
      </c>
      <c r="F31" s="354">
        <v>1</v>
      </c>
    </row>
    <row r="32" spans="2:6" x14ac:dyDescent="0.6">
      <c r="B32" s="22" t="s">
        <v>202</v>
      </c>
      <c r="C32" s="615">
        <f>30/67</f>
        <v>0.44776119402985076</v>
      </c>
      <c r="D32" s="615">
        <f>37/67</f>
        <v>0.55223880597014929</v>
      </c>
      <c r="E32" s="354">
        <v>0.5</v>
      </c>
      <c r="F32" s="354">
        <v>1</v>
      </c>
    </row>
    <row r="40" spans="1:1" ht="18" customHeight="1" x14ac:dyDescent="0.6">
      <c r="A40" s="165" t="s">
        <v>211</v>
      </c>
    </row>
    <row r="41" spans="1:1" x14ac:dyDescent="0.6">
      <c r="A41" s="165"/>
    </row>
    <row r="42" spans="1:1" x14ac:dyDescent="0.6">
      <c r="A42" s="14" t="s">
        <v>265</v>
      </c>
    </row>
    <row r="43" spans="1:1" x14ac:dyDescent="0.6">
      <c r="A43" s="14" t="s">
        <v>470</v>
      </c>
    </row>
  </sheetData>
  <mergeCells count="1">
    <mergeCell ref="A2:C2"/>
  </mergeCells>
  <hyperlinks>
    <hyperlink ref="A2:C2" location="TOC!A1" display="Return to Table of Contents" xr:uid="{00000000-0004-0000-1F00-000000000000}"/>
  </hyperlinks>
  <pageMargins left="0.25" right="0.25" top="0.75" bottom="0.75" header="0.3" footer="0.3"/>
  <pageSetup scale="67" fitToHeight="0" orientation="landscape" horizontalDpi="1200" verticalDpi="1200" r:id="rId1"/>
  <headerFooter>
    <oddHeader>&amp;L2023-24 &amp;"Arial,Italic"Survey of Dental Education
&amp;"Arial,Regular"Report 2 - Tuition, Admission, and Attrition</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34998626667073579"/>
    <pageSetUpPr fitToPage="1"/>
  </sheetPr>
  <dimension ref="A1:B30"/>
  <sheetViews>
    <sheetView zoomScaleNormal="100" workbookViewId="0">
      <pane xSplit="1" ySplit="4" topLeftCell="B5" activePane="bottomRight" state="frozen"/>
      <selection activeCell="A2" sqref="A2:C2"/>
      <selection pane="topRight" activeCell="A2" sqref="A2:C2"/>
      <selection pane="bottomLeft" activeCell="A2" sqref="A2:C2"/>
      <selection pane="bottomRight"/>
    </sheetView>
  </sheetViews>
  <sheetFormatPr defaultColWidth="9.31640625" defaultRowHeight="13" x14ac:dyDescent="0.6"/>
  <cols>
    <col min="1" max="1" width="24.6796875" style="22" customWidth="1"/>
    <col min="2" max="2" width="67.6796875" style="22" customWidth="1"/>
    <col min="3" max="16384" width="9.31640625" style="22"/>
  </cols>
  <sheetData>
    <row r="1" spans="1:2" ht="22.5" customHeight="1" x14ac:dyDescent="0.6">
      <c r="A1" s="249" t="s">
        <v>3</v>
      </c>
      <c r="B1" s="249"/>
    </row>
    <row r="2" spans="1:2" ht="14.25" x14ac:dyDescent="0.65">
      <c r="A2" s="25" t="s">
        <v>8</v>
      </c>
      <c r="B2" s="24"/>
    </row>
    <row r="3" spans="1:2" ht="14.25" x14ac:dyDescent="0.65">
      <c r="A3" s="24"/>
      <c r="B3" s="24"/>
    </row>
    <row r="4" spans="1:2" ht="20.25" customHeight="1" x14ac:dyDescent="0.6">
      <c r="A4" s="249" t="s">
        <v>11</v>
      </c>
      <c r="B4" s="249" t="s">
        <v>12</v>
      </c>
    </row>
    <row r="5" spans="1:2" ht="14.25" x14ac:dyDescent="0.65">
      <c r="A5" s="24"/>
      <c r="B5" s="24"/>
    </row>
    <row r="6" spans="1:2" ht="60.75" customHeight="1" x14ac:dyDescent="0.6">
      <c r="A6" s="26" t="s">
        <v>13</v>
      </c>
      <c r="B6" s="30" t="s">
        <v>14</v>
      </c>
    </row>
    <row r="7" spans="1:2" ht="14.25" x14ac:dyDescent="0.65">
      <c r="A7" s="24"/>
      <c r="B7" s="24"/>
    </row>
    <row r="8" spans="1:2" ht="28.5" x14ac:dyDescent="0.65">
      <c r="A8" s="26" t="s">
        <v>15</v>
      </c>
      <c r="B8" s="27" t="s">
        <v>16</v>
      </c>
    </row>
    <row r="9" spans="1:2" ht="14.25" x14ac:dyDescent="0.65">
      <c r="A9" s="24"/>
      <c r="B9" s="24"/>
    </row>
    <row r="10" spans="1:2" ht="14.5" x14ac:dyDescent="0.7">
      <c r="A10" s="28" t="s">
        <v>17</v>
      </c>
      <c r="B10" s="24" t="s">
        <v>18</v>
      </c>
    </row>
    <row r="11" spans="1:2" ht="14.25" x14ac:dyDescent="0.65">
      <c r="A11" s="24"/>
      <c r="B11" s="24"/>
    </row>
    <row r="12" spans="1:2" ht="14.5" x14ac:dyDescent="0.7">
      <c r="A12" s="28" t="s">
        <v>19</v>
      </c>
      <c r="B12" s="24" t="s">
        <v>20</v>
      </c>
    </row>
    <row r="13" spans="1:2" ht="14.25" x14ac:dyDescent="0.65">
      <c r="A13" s="24"/>
      <c r="B13" s="24"/>
    </row>
    <row r="14" spans="1:2" ht="14.5" x14ac:dyDescent="0.7">
      <c r="A14" s="28" t="s">
        <v>21</v>
      </c>
      <c r="B14" s="24" t="s">
        <v>22</v>
      </c>
    </row>
    <row r="15" spans="1:2" ht="14.25" x14ac:dyDescent="0.65">
      <c r="A15" s="24"/>
      <c r="B15" s="24"/>
    </row>
    <row r="16" spans="1:2" ht="14.5" x14ac:dyDescent="0.7">
      <c r="A16" s="28" t="s">
        <v>23</v>
      </c>
      <c r="B16" s="24" t="s">
        <v>24</v>
      </c>
    </row>
    <row r="17" spans="1:2" ht="14.25" x14ac:dyDescent="0.65">
      <c r="A17" s="24"/>
      <c r="B17" s="24"/>
    </row>
    <row r="18" spans="1:2" ht="14.5" x14ac:dyDescent="0.7">
      <c r="A18" s="28" t="s">
        <v>25</v>
      </c>
      <c r="B18" s="24" t="s">
        <v>26</v>
      </c>
    </row>
    <row r="19" spans="1:2" ht="14.25" x14ac:dyDescent="0.65">
      <c r="A19" s="24"/>
      <c r="B19" s="24"/>
    </row>
    <row r="20" spans="1:2" ht="14.5" x14ac:dyDescent="0.7">
      <c r="A20" s="28" t="s">
        <v>27</v>
      </c>
      <c r="B20" s="24" t="s">
        <v>28</v>
      </c>
    </row>
    <row r="21" spans="1:2" ht="14.25" x14ac:dyDescent="0.65">
      <c r="A21" s="24"/>
      <c r="B21" s="24"/>
    </row>
    <row r="22" spans="1:2" x14ac:dyDescent="0.6">
      <c r="A22" s="644" t="s">
        <v>29</v>
      </c>
      <c r="B22" s="645" t="s">
        <v>30</v>
      </c>
    </row>
    <row r="23" spans="1:2" ht="57.75" customHeight="1" x14ac:dyDescent="0.6">
      <c r="A23" s="644"/>
      <c r="B23" s="645"/>
    </row>
    <row r="24" spans="1:2" ht="82.2" customHeight="1" x14ac:dyDescent="0.6">
      <c r="A24" s="29" t="s">
        <v>31</v>
      </c>
      <c r="B24" s="30" t="s">
        <v>32</v>
      </c>
    </row>
    <row r="25" spans="1:2" ht="63.65" customHeight="1" x14ac:dyDescent="0.6">
      <c r="A25" s="29" t="s">
        <v>33</v>
      </c>
      <c r="B25" s="30" t="s">
        <v>34</v>
      </c>
    </row>
    <row r="26" spans="1:2" ht="14.25" hidden="1" x14ac:dyDescent="0.65">
      <c r="A26" s="24"/>
      <c r="B26" s="30"/>
    </row>
    <row r="27" spans="1:2" ht="14.25" x14ac:dyDescent="0.65">
      <c r="A27" s="24"/>
      <c r="B27" s="24"/>
    </row>
    <row r="28" spans="1:2" ht="42.75" x14ac:dyDescent="0.6">
      <c r="A28" s="29" t="s">
        <v>35</v>
      </c>
      <c r="B28" s="30" t="s">
        <v>36</v>
      </c>
    </row>
    <row r="29" spans="1:2" ht="14.25" x14ac:dyDescent="0.65">
      <c r="A29" s="24"/>
      <c r="B29" s="24"/>
    </row>
    <row r="30" spans="1:2" ht="72.650000000000006" customHeight="1" x14ac:dyDescent="0.6">
      <c r="A30" s="26" t="s">
        <v>37</v>
      </c>
      <c r="B30" s="30" t="s">
        <v>38</v>
      </c>
    </row>
  </sheetData>
  <mergeCells count="2">
    <mergeCell ref="A22:A23"/>
    <mergeCell ref="B22:B23"/>
  </mergeCells>
  <hyperlinks>
    <hyperlink ref="A2" location="TOC!A1" display="Return to Table of Contents" xr:uid="{00000000-0004-0000-0200-000000000000}"/>
  </hyperlinks>
  <pageMargins left="0.25" right="0.25" top="0.75" bottom="0.75" header="0.3" footer="0.3"/>
  <pageSetup scale="99" orientation="portrait" horizontalDpi="1200" verticalDpi="1200" r:id="rId1"/>
  <headerFooter>
    <oddHeader>&amp;L2023-24 &amp;"Arial,Italic"Survey of Dental Education
&amp;"Arial,Regular"Report 2 - Tuition, Admission, and Attrition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R105"/>
  <sheetViews>
    <sheetView zoomScaleNormal="100" workbookViewId="0">
      <pane xSplit="3" ySplit="4" topLeftCell="D5" activePane="bottomRight" state="frozen"/>
      <selection activeCell="A2" sqref="A2:C2"/>
      <selection pane="topRight" activeCell="A2" sqref="A2:C2"/>
      <selection pane="bottomLeft" activeCell="A2" sqref="A2:C2"/>
      <selection pane="bottomRight"/>
    </sheetView>
  </sheetViews>
  <sheetFormatPr defaultColWidth="9.08984375" defaultRowHeight="14.25" x14ac:dyDescent="0.65"/>
  <cols>
    <col min="1" max="1" width="8.08984375" style="4" customWidth="1"/>
    <col min="2" max="2" width="64.54296875" style="6" customWidth="1"/>
    <col min="3" max="3" width="20.6796875" style="6" customWidth="1"/>
    <col min="4" max="13" width="12.6796875" style="4" customWidth="1"/>
    <col min="14" max="16384" width="9.08984375" style="4"/>
  </cols>
  <sheetData>
    <row r="1" spans="1:13" ht="14.5" x14ac:dyDescent="0.7">
      <c r="A1" s="255" t="s">
        <v>445</v>
      </c>
      <c r="B1" s="255"/>
      <c r="C1" s="255"/>
    </row>
    <row r="2" spans="1:13" ht="18.75" customHeight="1" x14ac:dyDescent="0.65">
      <c r="A2" s="650" t="s">
        <v>8</v>
      </c>
      <c r="B2" s="650"/>
      <c r="C2" s="357"/>
    </row>
    <row r="3" spans="1:13" ht="22.5" customHeight="1" x14ac:dyDescent="0.7">
      <c r="A3" s="651"/>
      <c r="B3" s="651"/>
      <c r="C3" s="366"/>
      <c r="D3" s="647" t="s">
        <v>39</v>
      </c>
      <c r="E3" s="648"/>
      <c r="F3" s="647" t="s">
        <v>40</v>
      </c>
      <c r="G3" s="648"/>
      <c r="H3" s="647" t="s">
        <v>41</v>
      </c>
      <c r="I3" s="648"/>
      <c r="J3" s="647" t="s">
        <v>42</v>
      </c>
      <c r="K3" s="648"/>
      <c r="L3" s="649" t="s">
        <v>43</v>
      </c>
      <c r="M3" s="649"/>
    </row>
    <row r="4" spans="1:13" ht="29" x14ac:dyDescent="0.7">
      <c r="A4" s="7" t="s">
        <v>44</v>
      </c>
      <c r="B4" s="7" t="s">
        <v>45</v>
      </c>
      <c r="C4" s="401" t="s">
        <v>46</v>
      </c>
      <c r="D4" s="20" t="s">
        <v>47</v>
      </c>
      <c r="E4" s="21" t="s">
        <v>48</v>
      </c>
      <c r="F4" s="20" t="s">
        <v>47</v>
      </c>
      <c r="G4" s="21" t="s">
        <v>48</v>
      </c>
      <c r="H4" s="20" t="s">
        <v>47</v>
      </c>
      <c r="I4" s="21" t="s">
        <v>48</v>
      </c>
      <c r="J4" s="20" t="s">
        <v>47</v>
      </c>
      <c r="K4" s="21" t="s">
        <v>48</v>
      </c>
      <c r="L4" s="5" t="s">
        <v>47</v>
      </c>
      <c r="M4" s="5" t="s">
        <v>48</v>
      </c>
    </row>
    <row r="5" spans="1:13" ht="20.149999999999999" customHeight="1" x14ac:dyDescent="0.65">
      <c r="A5" s="274" t="s">
        <v>49</v>
      </c>
      <c r="B5" s="542" t="s">
        <v>50</v>
      </c>
      <c r="C5" s="367" t="s">
        <v>51</v>
      </c>
      <c r="D5" s="291">
        <v>31902</v>
      </c>
      <c r="E5" s="292">
        <v>74362</v>
      </c>
      <c r="F5" s="291">
        <v>31902</v>
      </c>
      <c r="G5" s="292">
        <v>74362</v>
      </c>
      <c r="H5" s="291">
        <v>31902</v>
      </c>
      <c r="I5" s="292">
        <v>74362</v>
      </c>
      <c r="J5" s="291">
        <v>31902</v>
      </c>
      <c r="K5" s="292">
        <v>74362</v>
      </c>
      <c r="L5" s="293">
        <v>127608</v>
      </c>
      <c r="M5" s="293">
        <v>297448</v>
      </c>
    </row>
    <row r="6" spans="1:13" ht="20.149999999999999" customHeight="1" x14ac:dyDescent="0.65">
      <c r="A6" s="274" t="s">
        <v>52</v>
      </c>
      <c r="B6" s="542" t="s">
        <v>53</v>
      </c>
      <c r="C6" s="367" t="s">
        <v>54</v>
      </c>
      <c r="D6" s="294">
        <v>90514</v>
      </c>
      <c r="E6" s="295">
        <v>90514</v>
      </c>
      <c r="F6" s="294">
        <v>90514</v>
      </c>
      <c r="G6" s="295">
        <v>90514</v>
      </c>
      <c r="H6" s="294">
        <v>90514</v>
      </c>
      <c r="I6" s="295">
        <v>90514</v>
      </c>
      <c r="J6" s="294">
        <v>90514</v>
      </c>
      <c r="K6" s="295">
        <v>90514</v>
      </c>
      <c r="L6" s="296">
        <v>362056</v>
      </c>
      <c r="M6" s="296">
        <v>362056</v>
      </c>
    </row>
    <row r="7" spans="1:13" ht="20.149999999999999" customHeight="1" x14ac:dyDescent="0.65">
      <c r="A7" s="274" t="s">
        <v>52</v>
      </c>
      <c r="B7" s="542" t="s">
        <v>55</v>
      </c>
      <c r="C7" s="367" t="s">
        <v>54</v>
      </c>
      <c r="D7" s="294">
        <v>88612</v>
      </c>
      <c r="E7" s="295">
        <v>88612</v>
      </c>
      <c r="F7" s="294">
        <v>88612</v>
      </c>
      <c r="G7" s="295">
        <v>88612</v>
      </c>
      <c r="H7" s="294">
        <v>88612</v>
      </c>
      <c r="I7" s="295">
        <v>88612</v>
      </c>
      <c r="J7" s="294">
        <v>88612</v>
      </c>
      <c r="K7" s="295">
        <v>88612</v>
      </c>
      <c r="L7" s="296">
        <v>354448</v>
      </c>
      <c r="M7" s="296">
        <v>354448</v>
      </c>
    </row>
    <row r="8" spans="1:13" ht="20.149999999999999" customHeight="1" x14ac:dyDescent="0.65">
      <c r="A8" s="274" t="s">
        <v>56</v>
      </c>
      <c r="B8" s="542" t="s">
        <v>57</v>
      </c>
      <c r="C8" s="367" t="s">
        <v>58</v>
      </c>
      <c r="D8" s="556">
        <v>82194</v>
      </c>
      <c r="E8" s="557">
        <v>82194</v>
      </c>
      <c r="F8" s="556">
        <v>86304</v>
      </c>
      <c r="G8" s="557">
        <v>86304</v>
      </c>
      <c r="H8" s="556">
        <v>90620</v>
      </c>
      <c r="I8" s="557">
        <v>90620</v>
      </c>
      <c r="J8" s="556" t="s">
        <v>25</v>
      </c>
      <c r="K8" s="557" t="s">
        <v>25</v>
      </c>
      <c r="L8" s="558">
        <v>259118</v>
      </c>
      <c r="M8" s="558">
        <v>259118</v>
      </c>
    </row>
    <row r="9" spans="1:13" ht="20.149999999999999" customHeight="1" x14ac:dyDescent="0.65">
      <c r="A9" s="274" t="s">
        <v>56</v>
      </c>
      <c r="B9" s="548" t="s">
        <v>59</v>
      </c>
      <c r="C9" s="367" t="s">
        <v>54</v>
      </c>
      <c r="D9" s="294">
        <v>124185</v>
      </c>
      <c r="E9" s="295">
        <v>124185</v>
      </c>
      <c r="F9" s="294">
        <v>124185</v>
      </c>
      <c r="G9" s="295">
        <v>124185</v>
      </c>
      <c r="H9" s="297">
        <v>124185</v>
      </c>
      <c r="I9" s="295">
        <v>124185</v>
      </c>
      <c r="J9" s="294" t="s">
        <v>25</v>
      </c>
      <c r="K9" s="295" t="s">
        <v>25</v>
      </c>
      <c r="L9" s="296">
        <v>372555</v>
      </c>
      <c r="M9" s="296">
        <v>372555</v>
      </c>
    </row>
    <row r="10" spans="1:13" ht="20.149999999999999" customHeight="1" x14ac:dyDescent="0.65">
      <c r="A10" s="274" t="s">
        <v>56</v>
      </c>
      <c r="B10" s="542" t="s">
        <v>60</v>
      </c>
      <c r="C10" s="367" t="s">
        <v>51</v>
      </c>
      <c r="D10" s="294">
        <v>48249</v>
      </c>
      <c r="E10" s="295">
        <v>60494</v>
      </c>
      <c r="F10" s="294">
        <v>52476</v>
      </c>
      <c r="G10" s="295">
        <v>64721</v>
      </c>
      <c r="H10" s="294">
        <v>52476</v>
      </c>
      <c r="I10" s="295">
        <v>64721</v>
      </c>
      <c r="J10" s="543">
        <v>52476</v>
      </c>
      <c r="K10" s="295">
        <v>64721</v>
      </c>
      <c r="L10" s="296">
        <v>205677</v>
      </c>
      <c r="M10" s="296">
        <v>254657</v>
      </c>
    </row>
    <row r="11" spans="1:13" ht="20.149999999999999" customHeight="1" x14ac:dyDescent="0.65">
      <c r="A11" s="274" t="s">
        <v>56</v>
      </c>
      <c r="B11" s="542" t="s">
        <v>61</v>
      </c>
      <c r="C11" s="367" t="s">
        <v>51</v>
      </c>
      <c r="D11" s="294">
        <v>51324</v>
      </c>
      <c r="E11" s="295">
        <v>63569</v>
      </c>
      <c r="F11" s="294">
        <v>55426</v>
      </c>
      <c r="G11" s="295">
        <v>67671</v>
      </c>
      <c r="H11" s="294">
        <v>55426</v>
      </c>
      <c r="I11" s="295">
        <v>67671</v>
      </c>
      <c r="J11" s="294">
        <v>55426</v>
      </c>
      <c r="K11" s="295">
        <v>67671</v>
      </c>
      <c r="L11" s="296">
        <v>217602</v>
      </c>
      <c r="M11" s="296">
        <v>266582</v>
      </c>
    </row>
    <row r="12" spans="1:13" ht="20.149999999999999" customHeight="1" x14ac:dyDescent="0.65">
      <c r="A12" s="274" t="s">
        <v>56</v>
      </c>
      <c r="B12" s="542" t="s">
        <v>62</v>
      </c>
      <c r="C12" s="367" t="s">
        <v>54</v>
      </c>
      <c r="D12" s="294">
        <v>113739</v>
      </c>
      <c r="E12" s="295">
        <v>113739</v>
      </c>
      <c r="F12" s="294">
        <v>113739</v>
      </c>
      <c r="G12" s="295">
        <v>113739</v>
      </c>
      <c r="H12" s="294">
        <v>113739</v>
      </c>
      <c r="I12" s="295">
        <v>113739</v>
      </c>
      <c r="J12" s="294">
        <v>75826</v>
      </c>
      <c r="K12" s="295">
        <v>75826</v>
      </c>
      <c r="L12" s="296">
        <v>417043</v>
      </c>
      <c r="M12" s="296">
        <v>417043</v>
      </c>
    </row>
    <row r="13" spans="1:13" ht="20.149999999999999" customHeight="1" x14ac:dyDescent="0.65">
      <c r="A13" s="274" t="s">
        <v>56</v>
      </c>
      <c r="B13" s="542" t="s">
        <v>63</v>
      </c>
      <c r="C13" s="367" t="s">
        <v>54</v>
      </c>
      <c r="D13" s="294">
        <v>82701</v>
      </c>
      <c r="E13" s="295">
        <v>82701</v>
      </c>
      <c r="F13" s="294">
        <v>98324</v>
      </c>
      <c r="G13" s="295">
        <v>98324</v>
      </c>
      <c r="H13" s="294">
        <v>98324</v>
      </c>
      <c r="I13" s="295">
        <v>98324</v>
      </c>
      <c r="J13" s="294">
        <v>97884</v>
      </c>
      <c r="K13" s="295">
        <v>97884</v>
      </c>
      <c r="L13" s="296">
        <v>377233</v>
      </c>
      <c r="M13" s="296">
        <v>377233</v>
      </c>
    </row>
    <row r="14" spans="1:13" ht="20.149999999999999" customHeight="1" x14ac:dyDescent="0.65">
      <c r="A14" s="274" t="s">
        <v>56</v>
      </c>
      <c r="B14" s="542" t="s">
        <v>64</v>
      </c>
      <c r="C14" s="367" t="s">
        <v>54</v>
      </c>
      <c r="D14" s="294">
        <v>84348</v>
      </c>
      <c r="E14" s="295">
        <v>84348</v>
      </c>
      <c r="F14" s="294">
        <v>84348</v>
      </c>
      <c r="G14" s="295">
        <v>84348</v>
      </c>
      <c r="H14" s="294">
        <v>84348</v>
      </c>
      <c r="I14" s="295">
        <v>84348</v>
      </c>
      <c r="J14" s="294">
        <v>84348</v>
      </c>
      <c r="K14" s="295">
        <v>84348</v>
      </c>
      <c r="L14" s="296">
        <v>337392</v>
      </c>
      <c r="M14" s="296">
        <v>337392</v>
      </c>
    </row>
    <row r="15" spans="1:13" ht="20.149999999999999" customHeight="1" x14ac:dyDescent="0.65">
      <c r="A15" s="274" t="s">
        <v>65</v>
      </c>
      <c r="B15" s="542" t="s">
        <v>66</v>
      </c>
      <c r="C15" s="367" t="s">
        <v>51</v>
      </c>
      <c r="D15" s="294">
        <v>42584</v>
      </c>
      <c r="E15" s="295">
        <v>67887</v>
      </c>
      <c r="F15" s="294">
        <v>42584</v>
      </c>
      <c r="G15" s="295">
        <v>67887</v>
      </c>
      <c r="H15" s="294">
        <v>42584</v>
      </c>
      <c r="I15" s="295">
        <v>67887</v>
      </c>
      <c r="J15" s="294">
        <v>42584</v>
      </c>
      <c r="K15" s="295">
        <v>67887</v>
      </c>
      <c r="L15" s="296">
        <v>170336</v>
      </c>
      <c r="M15" s="296">
        <v>271548</v>
      </c>
    </row>
    <row r="16" spans="1:13" ht="20.149999999999999" customHeight="1" x14ac:dyDescent="0.65">
      <c r="A16" s="274" t="s">
        <v>67</v>
      </c>
      <c r="B16" s="542" t="s">
        <v>68</v>
      </c>
      <c r="C16" s="367" t="s">
        <v>51</v>
      </c>
      <c r="D16" s="294">
        <v>41291</v>
      </c>
      <c r="E16" s="295">
        <v>83352</v>
      </c>
      <c r="F16" s="294">
        <v>41291</v>
      </c>
      <c r="G16" s="295">
        <v>83352</v>
      </c>
      <c r="H16" s="294">
        <v>41291</v>
      </c>
      <c r="I16" s="295">
        <v>83352</v>
      </c>
      <c r="J16" s="294">
        <v>41291</v>
      </c>
      <c r="K16" s="295">
        <v>83352</v>
      </c>
      <c r="L16" s="296">
        <v>165164</v>
      </c>
      <c r="M16" s="296">
        <v>333408</v>
      </c>
    </row>
    <row r="17" spans="1:13" ht="20.149999999999999" customHeight="1" x14ac:dyDescent="0.65">
      <c r="A17" s="274" t="s">
        <v>69</v>
      </c>
      <c r="B17" s="542" t="s">
        <v>70</v>
      </c>
      <c r="C17" s="367" t="s">
        <v>54</v>
      </c>
      <c r="D17" s="294">
        <v>46000</v>
      </c>
      <c r="E17" s="295">
        <v>46000</v>
      </c>
      <c r="F17" s="294">
        <v>46000</v>
      </c>
      <c r="G17" s="295">
        <v>46000</v>
      </c>
      <c r="H17" s="294">
        <v>46000</v>
      </c>
      <c r="I17" s="295">
        <v>46000</v>
      </c>
      <c r="J17" s="294">
        <v>46000</v>
      </c>
      <c r="K17" s="295">
        <v>46000</v>
      </c>
      <c r="L17" s="296">
        <v>184000</v>
      </c>
      <c r="M17" s="296">
        <v>184000</v>
      </c>
    </row>
    <row r="18" spans="1:13" ht="20.149999999999999" customHeight="1" x14ac:dyDescent="0.65">
      <c r="A18" s="274" t="s">
        <v>71</v>
      </c>
      <c r="B18" s="542" t="s">
        <v>72</v>
      </c>
      <c r="C18" s="367" t="s">
        <v>51</v>
      </c>
      <c r="D18" s="294">
        <v>41720</v>
      </c>
      <c r="E18" s="295">
        <v>68200</v>
      </c>
      <c r="F18" s="294">
        <v>41720</v>
      </c>
      <c r="G18" s="295">
        <v>68200</v>
      </c>
      <c r="H18" s="294">
        <v>41720</v>
      </c>
      <c r="I18" s="295">
        <v>68200</v>
      </c>
      <c r="J18" s="294">
        <v>41720</v>
      </c>
      <c r="K18" s="295">
        <v>68200</v>
      </c>
      <c r="L18" s="296">
        <v>166880</v>
      </c>
      <c r="M18" s="296">
        <v>272800</v>
      </c>
    </row>
    <row r="19" spans="1:13" ht="20.149999999999999" customHeight="1" x14ac:dyDescent="0.65">
      <c r="A19" s="274" t="s">
        <v>71</v>
      </c>
      <c r="B19" s="542" t="s">
        <v>73</v>
      </c>
      <c r="C19" s="367" t="s">
        <v>54</v>
      </c>
      <c r="D19" s="294">
        <v>77462</v>
      </c>
      <c r="E19" s="295">
        <v>77462</v>
      </c>
      <c r="F19" s="294">
        <v>77462</v>
      </c>
      <c r="G19" s="295">
        <v>77462</v>
      </c>
      <c r="H19" s="294">
        <v>77462</v>
      </c>
      <c r="I19" s="295">
        <v>77462</v>
      </c>
      <c r="J19" s="294">
        <v>77462</v>
      </c>
      <c r="K19" s="295">
        <v>77462</v>
      </c>
      <c r="L19" s="296">
        <v>309848</v>
      </c>
      <c r="M19" s="296">
        <v>309848</v>
      </c>
    </row>
    <row r="20" spans="1:13" ht="20.149999999999999" customHeight="1" x14ac:dyDescent="0.65">
      <c r="A20" s="274" t="s">
        <v>71</v>
      </c>
      <c r="B20" s="542" t="s">
        <v>74</v>
      </c>
      <c r="C20" s="367" t="s">
        <v>54</v>
      </c>
      <c r="D20" s="294">
        <v>58505</v>
      </c>
      <c r="E20" s="295">
        <v>58505</v>
      </c>
      <c r="F20" s="294">
        <v>58505</v>
      </c>
      <c r="G20" s="295">
        <v>58505</v>
      </c>
      <c r="H20" s="294">
        <v>58505</v>
      </c>
      <c r="I20" s="295">
        <v>58505</v>
      </c>
      <c r="J20" s="294">
        <v>58215</v>
      </c>
      <c r="K20" s="295">
        <v>58215</v>
      </c>
      <c r="L20" s="296">
        <v>233730</v>
      </c>
      <c r="M20" s="296">
        <v>233730</v>
      </c>
    </row>
    <row r="21" spans="1:13" ht="20.149999999999999" customHeight="1" x14ac:dyDescent="0.65">
      <c r="A21" s="274" t="s">
        <v>75</v>
      </c>
      <c r="B21" s="542" t="s">
        <v>76</v>
      </c>
      <c r="C21" s="367" t="s">
        <v>51</v>
      </c>
      <c r="D21" s="294">
        <v>26344</v>
      </c>
      <c r="E21" s="295">
        <v>64778</v>
      </c>
      <c r="F21" s="294">
        <v>26344</v>
      </c>
      <c r="G21" s="295">
        <v>64778</v>
      </c>
      <c r="H21" s="294">
        <v>26344</v>
      </c>
      <c r="I21" s="295">
        <v>64778</v>
      </c>
      <c r="J21" s="294">
        <v>26344</v>
      </c>
      <c r="K21" s="295">
        <v>64778</v>
      </c>
      <c r="L21" s="296">
        <v>105376</v>
      </c>
      <c r="M21" s="296">
        <v>259112</v>
      </c>
    </row>
    <row r="22" spans="1:13" ht="20.149999999999999" customHeight="1" x14ac:dyDescent="0.65">
      <c r="A22" s="274" t="s">
        <v>77</v>
      </c>
      <c r="B22" s="542" t="s">
        <v>78</v>
      </c>
      <c r="C22" s="367" t="s">
        <v>51</v>
      </c>
      <c r="D22" s="294">
        <v>39275</v>
      </c>
      <c r="E22" s="295">
        <v>39275</v>
      </c>
      <c r="F22" s="294">
        <v>38131</v>
      </c>
      <c r="G22" s="295">
        <v>38131</v>
      </c>
      <c r="H22" s="294">
        <v>38131</v>
      </c>
      <c r="I22" s="295">
        <v>38131</v>
      </c>
      <c r="J22" s="294">
        <v>31198</v>
      </c>
      <c r="K22" s="295">
        <v>31198</v>
      </c>
      <c r="L22" s="296">
        <v>146735</v>
      </c>
      <c r="M22" s="296">
        <v>146735</v>
      </c>
    </row>
    <row r="23" spans="1:13" ht="20.149999999999999" customHeight="1" x14ac:dyDescent="0.65">
      <c r="A23" s="274" t="s">
        <v>77</v>
      </c>
      <c r="B23" s="542" t="s">
        <v>79</v>
      </c>
      <c r="C23" s="367" t="s">
        <v>51</v>
      </c>
      <c r="D23" s="294">
        <v>37074</v>
      </c>
      <c r="E23" s="295">
        <v>66716</v>
      </c>
      <c r="F23" s="294">
        <v>55611</v>
      </c>
      <c r="G23" s="295">
        <v>100074</v>
      </c>
      <c r="H23" s="294">
        <v>55611</v>
      </c>
      <c r="I23" s="295">
        <v>100074</v>
      </c>
      <c r="J23" s="294">
        <v>55611</v>
      </c>
      <c r="K23" s="295">
        <v>100074</v>
      </c>
      <c r="L23" s="296">
        <v>203907</v>
      </c>
      <c r="M23" s="296">
        <v>366938</v>
      </c>
    </row>
    <row r="24" spans="1:13" ht="20.149999999999999" customHeight="1" x14ac:dyDescent="0.65">
      <c r="A24" s="274" t="s">
        <v>77</v>
      </c>
      <c r="B24" s="542" t="s">
        <v>80</v>
      </c>
      <c r="C24" s="367" t="s">
        <v>54</v>
      </c>
      <c r="D24" s="294">
        <v>90858</v>
      </c>
      <c r="E24" s="295">
        <v>90858</v>
      </c>
      <c r="F24" s="294">
        <v>90858</v>
      </c>
      <c r="G24" s="295">
        <v>90858</v>
      </c>
      <c r="H24" s="294">
        <v>90858</v>
      </c>
      <c r="I24" s="295">
        <v>90858</v>
      </c>
      <c r="J24" s="294">
        <v>90858</v>
      </c>
      <c r="K24" s="295">
        <v>90858</v>
      </c>
      <c r="L24" s="296">
        <v>363432</v>
      </c>
      <c r="M24" s="296">
        <v>363432</v>
      </c>
    </row>
    <row r="25" spans="1:13" ht="20.149999999999999" customHeight="1" x14ac:dyDescent="0.65">
      <c r="A25" s="274" t="s">
        <v>81</v>
      </c>
      <c r="B25" s="542" t="s">
        <v>82</v>
      </c>
      <c r="C25" s="367" t="s">
        <v>51</v>
      </c>
      <c r="D25" s="294">
        <v>42945</v>
      </c>
      <c r="E25" s="295">
        <v>97047</v>
      </c>
      <c r="F25" s="294">
        <v>42945</v>
      </c>
      <c r="G25" s="295">
        <v>97047</v>
      </c>
      <c r="H25" s="294">
        <v>42945</v>
      </c>
      <c r="I25" s="295">
        <v>97047</v>
      </c>
      <c r="J25" s="294">
        <v>42945</v>
      </c>
      <c r="K25" s="295">
        <v>97047</v>
      </c>
      <c r="L25" s="296">
        <v>171780</v>
      </c>
      <c r="M25" s="296">
        <v>388188</v>
      </c>
    </row>
    <row r="26" spans="1:13" ht="20.149999999999999" customHeight="1" x14ac:dyDescent="0.65">
      <c r="A26" s="274" t="s">
        <v>83</v>
      </c>
      <c r="B26" s="542" t="s">
        <v>84</v>
      </c>
      <c r="C26" s="367" t="s">
        <v>51</v>
      </c>
      <c r="D26" s="294">
        <v>55039</v>
      </c>
      <c r="E26" s="295">
        <v>80177</v>
      </c>
      <c r="F26" s="294">
        <v>55039</v>
      </c>
      <c r="G26" s="295">
        <v>80177</v>
      </c>
      <c r="H26" s="294">
        <v>55039</v>
      </c>
      <c r="I26" s="295">
        <v>80177</v>
      </c>
      <c r="J26" s="294">
        <v>55039</v>
      </c>
      <c r="K26" s="295">
        <v>80177</v>
      </c>
      <c r="L26" s="296">
        <v>220156</v>
      </c>
      <c r="M26" s="296">
        <v>320708</v>
      </c>
    </row>
    <row r="27" spans="1:13" ht="20.149999999999999" customHeight="1" x14ac:dyDescent="0.65">
      <c r="A27" s="274" t="s">
        <v>85</v>
      </c>
      <c r="B27" s="542" t="s">
        <v>86</v>
      </c>
      <c r="C27" s="367" t="s">
        <v>51</v>
      </c>
      <c r="D27" s="294">
        <v>36168</v>
      </c>
      <c r="E27" s="295">
        <v>80359</v>
      </c>
      <c r="F27" s="294">
        <v>36168</v>
      </c>
      <c r="G27" s="295">
        <v>80359</v>
      </c>
      <c r="H27" s="294">
        <v>36168</v>
      </c>
      <c r="I27" s="295">
        <v>80359</v>
      </c>
      <c r="J27" s="294">
        <v>36168</v>
      </c>
      <c r="K27" s="295">
        <v>80359</v>
      </c>
      <c r="L27" s="296">
        <v>144672</v>
      </c>
      <c r="M27" s="296">
        <v>321436</v>
      </c>
    </row>
    <row r="28" spans="1:13" ht="20.149999999999999" customHeight="1" x14ac:dyDescent="0.65">
      <c r="A28" s="274" t="s">
        <v>85</v>
      </c>
      <c r="B28" s="542" t="s">
        <v>87</v>
      </c>
      <c r="C28" s="367" t="s">
        <v>51</v>
      </c>
      <c r="D28" s="294">
        <v>37858</v>
      </c>
      <c r="E28" s="295">
        <v>78812</v>
      </c>
      <c r="F28" s="294">
        <v>37858</v>
      </c>
      <c r="G28" s="295">
        <v>78812</v>
      </c>
      <c r="H28" s="294">
        <v>37858</v>
      </c>
      <c r="I28" s="295">
        <v>78812</v>
      </c>
      <c r="J28" s="294">
        <v>37858</v>
      </c>
      <c r="K28" s="295">
        <v>78812</v>
      </c>
      <c r="L28" s="296">
        <v>151432</v>
      </c>
      <c r="M28" s="296">
        <v>315248</v>
      </c>
    </row>
    <row r="29" spans="1:13" ht="20.149999999999999" customHeight="1" x14ac:dyDescent="0.65">
      <c r="A29" s="274" t="s">
        <v>88</v>
      </c>
      <c r="B29" s="542" t="s">
        <v>89</v>
      </c>
      <c r="C29" s="367" t="s">
        <v>51</v>
      </c>
      <c r="D29" s="294">
        <v>28418</v>
      </c>
      <c r="E29" s="295">
        <v>57146</v>
      </c>
      <c r="F29" s="294">
        <v>28418</v>
      </c>
      <c r="G29" s="295">
        <v>57146</v>
      </c>
      <c r="H29" s="294">
        <v>28418</v>
      </c>
      <c r="I29" s="295">
        <v>57146</v>
      </c>
      <c r="J29" s="294">
        <v>28418</v>
      </c>
      <c r="K29" s="295">
        <v>57146</v>
      </c>
      <c r="L29" s="296">
        <v>113672</v>
      </c>
      <c r="M29" s="296">
        <v>228584</v>
      </c>
    </row>
    <row r="30" spans="1:13" ht="20.149999999999999" customHeight="1" x14ac:dyDescent="0.65">
      <c r="A30" s="274" t="s">
        <v>90</v>
      </c>
      <c r="B30" s="542" t="s">
        <v>91</v>
      </c>
      <c r="C30" s="367" t="s">
        <v>54</v>
      </c>
      <c r="D30" s="294">
        <v>73070</v>
      </c>
      <c r="E30" s="295">
        <v>73070</v>
      </c>
      <c r="F30" s="294">
        <v>73070</v>
      </c>
      <c r="G30" s="295">
        <v>73070</v>
      </c>
      <c r="H30" s="294">
        <v>73070</v>
      </c>
      <c r="I30" s="295">
        <v>73070</v>
      </c>
      <c r="J30" s="294">
        <v>73070</v>
      </c>
      <c r="K30" s="295">
        <v>73070</v>
      </c>
      <c r="L30" s="296">
        <v>292280</v>
      </c>
      <c r="M30" s="296">
        <v>292280</v>
      </c>
    </row>
    <row r="31" spans="1:13" ht="20.149999999999999" customHeight="1" x14ac:dyDescent="0.65">
      <c r="A31" s="274" t="s">
        <v>17</v>
      </c>
      <c r="B31" s="542" t="s">
        <v>92</v>
      </c>
      <c r="C31" s="367" t="s">
        <v>51</v>
      </c>
      <c r="D31" s="294">
        <v>48660</v>
      </c>
      <c r="E31" s="295">
        <v>90535</v>
      </c>
      <c r="F31" s="294">
        <v>48660</v>
      </c>
      <c r="G31" s="295">
        <v>90535</v>
      </c>
      <c r="H31" s="294">
        <v>48660</v>
      </c>
      <c r="I31" s="295">
        <v>90535</v>
      </c>
      <c r="J31" s="294">
        <v>48660</v>
      </c>
      <c r="K31" s="295">
        <v>90535</v>
      </c>
      <c r="L31" s="296">
        <v>194640</v>
      </c>
      <c r="M31" s="296">
        <v>362140</v>
      </c>
    </row>
    <row r="32" spans="1:13" ht="20.149999999999999" customHeight="1" x14ac:dyDescent="0.65">
      <c r="A32" s="274" t="s">
        <v>93</v>
      </c>
      <c r="B32" s="542" t="s">
        <v>94</v>
      </c>
      <c r="C32" s="367" t="s">
        <v>54</v>
      </c>
      <c r="D32" s="294">
        <v>67610</v>
      </c>
      <c r="E32" s="295">
        <v>67610</v>
      </c>
      <c r="F32" s="294">
        <v>67610</v>
      </c>
      <c r="G32" s="295">
        <v>67610</v>
      </c>
      <c r="H32" s="294">
        <v>67610</v>
      </c>
      <c r="I32" s="295">
        <v>67610</v>
      </c>
      <c r="J32" s="294">
        <v>67610</v>
      </c>
      <c r="K32" s="295">
        <v>67610</v>
      </c>
      <c r="L32" s="296">
        <v>270440</v>
      </c>
      <c r="M32" s="296">
        <v>270440</v>
      </c>
    </row>
    <row r="33" spans="1:13" ht="20.149999999999999" customHeight="1" x14ac:dyDescent="0.65">
      <c r="A33" s="274" t="s">
        <v>93</v>
      </c>
      <c r="B33" s="542" t="s">
        <v>95</v>
      </c>
      <c r="C33" s="367" t="s">
        <v>54</v>
      </c>
      <c r="D33" s="294">
        <v>91500</v>
      </c>
      <c r="E33" s="295">
        <v>91500</v>
      </c>
      <c r="F33" s="294">
        <v>91500</v>
      </c>
      <c r="G33" s="295">
        <v>91500</v>
      </c>
      <c r="H33" s="294">
        <v>91500</v>
      </c>
      <c r="I33" s="295">
        <v>91500</v>
      </c>
      <c r="J33" s="294">
        <v>91500</v>
      </c>
      <c r="K33" s="295">
        <v>91500</v>
      </c>
      <c r="L33" s="296">
        <v>366000</v>
      </c>
      <c r="M33" s="296">
        <v>366000</v>
      </c>
    </row>
    <row r="34" spans="1:13" ht="20.149999999999999" customHeight="1" x14ac:dyDescent="0.65">
      <c r="A34" s="274" t="s">
        <v>93</v>
      </c>
      <c r="B34" s="542" t="s">
        <v>96</v>
      </c>
      <c r="C34" s="367" t="s">
        <v>54</v>
      </c>
      <c r="D34" s="294">
        <v>91056</v>
      </c>
      <c r="E34" s="295">
        <v>91056</v>
      </c>
      <c r="F34" s="294">
        <v>91056</v>
      </c>
      <c r="G34" s="295">
        <v>91056</v>
      </c>
      <c r="H34" s="294">
        <v>91056</v>
      </c>
      <c r="I34" s="295">
        <v>91056</v>
      </c>
      <c r="J34" s="294">
        <v>91056</v>
      </c>
      <c r="K34" s="295">
        <v>91056</v>
      </c>
      <c r="L34" s="296">
        <v>364224</v>
      </c>
      <c r="M34" s="296">
        <v>364224</v>
      </c>
    </row>
    <row r="35" spans="1:13" ht="20.149999999999999" customHeight="1" x14ac:dyDescent="0.65">
      <c r="A35" s="274" t="s">
        <v>97</v>
      </c>
      <c r="B35" s="542" t="s">
        <v>98</v>
      </c>
      <c r="C35" s="367" t="s">
        <v>54</v>
      </c>
      <c r="D35" s="294">
        <v>81970</v>
      </c>
      <c r="E35" s="295">
        <v>81970</v>
      </c>
      <c r="F35" s="294">
        <v>81970</v>
      </c>
      <c r="G35" s="295">
        <v>81970</v>
      </c>
      <c r="H35" s="294">
        <v>81970</v>
      </c>
      <c r="I35" s="295">
        <v>81970</v>
      </c>
      <c r="J35" s="294">
        <v>81970</v>
      </c>
      <c r="K35" s="295">
        <v>81970</v>
      </c>
      <c r="L35" s="296">
        <v>327880</v>
      </c>
      <c r="M35" s="296">
        <v>327880</v>
      </c>
    </row>
    <row r="36" spans="1:13" ht="20.149999999999999" customHeight="1" x14ac:dyDescent="0.65">
      <c r="A36" s="274" t="s">
        <v>97</v>
      </c>
      <c r="B36" s="542" t="s">
        <v>99</v>
      </c>
      <c r="C36" s="367" t="s">
        <v>51</v>
      </c>
      <c r="D36" s="294">
        <v>46306</v>
      </c>
      <c r="E36" s="295">
        <v>62811</v>
      </c>
      <c r="F36" s="294">
        <v>55211</v>
      </c>
      <c r="G36" s="295">
        <v>74891</v>
      </c>
      <c r="H36" s="294">
        <v>55211</v>
      </c>
      <c r="I36" s="295">
        <v>74891</v>
      </c>
      <c r="J36" s="294">
        <v>55211</v>
      </c>
      <c r="K36" s="295">
        <v>74891</v>
      </c>
      <c r="L36" s="296">
        <v>211939</v>
      </c>
      <c r="M36" s="296">
        <v>287484</v>
      </c>
    </row>
    <row r="37" spans="1:13" ht="20.149999999999999" customHeight="1" x14ac:dyDescent="0.65">
      <c r="A37" s="274" t="s">
        <v>100</v>
      </c>
      <c r="B37" s="542" t="s">
        <v>101</v>
      </c>
      <c r="C37" s="367" t="s">
        <v>51</v>
      </c>
      <c r="D37" s="294">
        <v>45442</v>
      </c>
      <c r="E37" s="295">
        <v>84184</v>
      </c>
      <c r="F37" s="294">
        <v>56590</v>
      </c>
      <c r="G37" s="295">
        <v>104449</v>
      </c>
      <c r="H37" s="294">
        <v>54665</v>
      </c>
      <c r="I37" s="295">
        <v>100891</v>
      </c>
      <c r="J37" s="294">
        <v>52062</v>
      </c>
      <c r="K37" s="295">
        <v>96085</v>
      </c>
      <c r="L37" s="296">
        <v>208759</v>
      </c>
      <c r="M37" s="296">
        <v>385609</v>
      </c>
    </row>
    <row r="38" spans="1:13" ht="20.149999999999999" customHeight="1" x14ac:dyDescent="0.65">
      <c r="A38" s="274" t="s">
        <v>21</v>
      </c>
      <c r="B38" s="542" t="s">
        <v>102</v>
      </c>
      <c r="C38" s="367" t="s">
        <v>51</v>
      </c>
      <c r="D38" s="294">
        <v>34600</v>
      </c>
      <c r="E38" s="295">
        <v>34600</v>
      </c>
      <c r="F38" s="294">
        <v>34600</v>
      </c>
      <c r="G38" s="295">
        <v>34600</v>
      </c>
      <c r="H38" s="294">
        <v>34600</v>
      </c>
      <c r="I38" s="295">
        <v>34600</v>
      </c>
      <c r="J38" s="294">
        <v>34600</v>
      </c>
      <c r="K38" s="295">
        <v>34600</v>
      </c>
      <c r="L38" s="296">
        <v>138400</v>
      </c>
      <c r="M38" s="296">
        <v>138400</v>
      </c>
    </row>
    <row r="39" spans="1:13" ht="20.149999999999999" customHeight="1" x14ac:dyDescent="0.65">
      <c r="A39" s="274" t="s">
        <v>103</v>
      </c>
      <c r="B39" s="542" t="s">
        <v>472</v>
      </c>
      <c r="C39" s="367" t="s">
        <v>54</v>
      </c>
      <c r="D39" s="294">
        <v>97176</v>
      </c>
      <c r="E39" s="295">
        <v>97176</v>
      </c>
      <c r="F39" s="294" t="s">
        <v>25</v>
      </c>
      <c r="G39" s="295" t="s">
        <v>25</v>
      </c>
      <c r="H39" s="294" t="s">
        <v>25</v>
      </c>
      <c r="I39" s="295" t="s">
        <v>25</v>
      </c>
      <c r="J39" s="294" t="s">
        <v>25</v>
      </c>
      <c r="K39" s="295" t="s">
        <v>25</v>
      </c>
      <c r="L39" s="296" t="s">
        <v>25</v>
      </c>
      <c r="M39" s="296" t="s">
        <v>25</v>
      </c>
    </row>
    <row r="40" spans="1:13" ht="20.149999999999999" customHeight="1" x14ac:dyDescent="0.65">
      <c r="A40" s="274" t="s">
        <v>103</v>
      </c>
      <c r="B40" s="542" t="s">
        <v>104</v>
      </c>
      <c r="C40" s="367" t="s">
        <v>51</v>
      </c>
      <c r="D40" s="294">
        <v>51855</v>
      </c>
      <c r="E40" s="295">
        <v>113519</v>
      </c>
      <c r="F40" s="294">
        <v>51855</v>
      </c>
      <c r="G40" s="295">
        <v>113519</v>
      </c>
      <c r="H40" s="294">
        <v>51855</v>
      </c>
      <c r="I40" s="295">
        <v>113519</v>
      </c>
      <c r="J40" s="294">
        <v>51855</v>
      </c>
      <c r="K40" s="295">
        <v>113519</v>
      </c>
      <c r="L40" s="296">
        <v>207420</v>
      </c>
      <c r="M40" s="296">
        <v>454076</v>
      </c>
    </row>
    <row r="41" spans="1:13" ht="20.149999999999999" customHeight="1" x14ac:dyDescent="0.65">
      <c r="A41" s="274" t="s">
        <v>103</v>
      </c>
      <c r="B41" s="542" t="s">
        <v>105</v>
      </c>
      <c r="C41" s="367" t="s">
        <v>54</v>
      </c>
      <c r="D41" s="294">
        <v>86466</v>
      </c>
      <c r="E41" s="295">
        <v>86466</v>
      </c>
      <c r="F41" s="294">
        <v>86466</v>
      </c>
      <c r="G41" s="295">
        <v>86466</v>
      </c>
      <c r="H41" s="294">
        <v>86466</v>
      </c>
      <c r="I41" s="295">
        <v>86466</v>
      </c>
      <c r="J41" s="294">
        <v>86466</v>
      </c>
      <c r="K41" s="295">
        <v>86466</v>
      </c>
      <c r="L41" s="296">
        <v>345864</v>
      </c>
      <c r="M41" s="296">
        <v>345864</v>
      </c>
    </row>
    <row r="42" spans="1:13" ht="20.149999999999999" customHeight="1" x14ac:dyDescent="0.65">
      <c r="A42" s="274" t="s">
        <v>106</v>
      </c>
      <c r="B42" s="542" t="s">
        <v>107</v>
      </c>
      <c r="C42" s="367" t="s">
        <v>54</v>
      </c>
      <c r="D42" s="294">
        <v>73222</v>
      </c>
      <c r="E42" s="295">
        <v>73222</v>
      </c>
      <c r="F42" s="294">
        <v>73222</v>
      </c>
      <c r="G42" s="295">
        <v>73222</v>
      </c>
      <c r="H42" s="294">
        <v>73222</v>
      </c>
      <c r="I42" s="295">
        <v>73222</v>
      </c>
      <c r="J42" s="294">
        <v>73222</v>
      </c>
      <c r="K42" s="295">
        <v>73222</v>
      </c>
      <c r="L42" s="296">
        <v>292888</v>
      </c>
      <c r="M42" s="296">
        <v>292888</v>
      </c>
    </row>
    <row r="43" spans="1:13" ht="20.149999999999999" customHeight="1" x14ac:dyDescent="0.65">
      <c r="A43" s="274" t="s">
        <v>106</v>
      </c>
      <c r="B43" s="542" t="s">
        <v>108</v>
      </c>
      <c r="C43" s="367" t="s">
        <v>51</v>
      </c>
      <c r="D43" s="294">
        <v>41660</v>
      </c>
      <c r="E43" s="295">
        <v>86850</v>
      </c>
      <c r="F43" s="294">
        <v>41660</v>
      </c>
      <c r="G43" s="295">
        <v>86850</v>
      </c>
      <c r="H43" s="294">
        <v>41660</v>
      </c>
      <c r="I43" s="295">
        <v>86850</v>
      </c>
      <c r="J43" s="294">
        <v>33330</v>
      </c>
      <c r="K43" s="295">
        <v>69480</v>
      </c>
      <c r="L43" s="296">
        <v>158310</v>
      </c>
      <c r="M43" s="296">
        <v>330030</v>
      </c>
    </row>
    <row r="44" spans="1:13" ht="20.149999999999999" customHeight="1" x14ac:dyDescent="0.65">
      <c r="A44" s="274" t="s">
        <v>109</v>
      </c>
      <c r="B44" s="542" t="s">
        <v>110</v>
      </c>
      <c r="C44" s="367" t="s">
        <v>51</v>
      </c>
      <c r="D44" s="294">
        <v>41591</v>
      </c>
      <c r="E44" s="295">
        <v>82659</v>
      </c>
      <c r="F44" s="294">
        <v>41591</v>
      </c>
      <c r="G44" s="295">
        <v>82659</v>
      </c>
      <c r="H44" s="294">
        <v>41951</v>
      </c>
      <c r="I44" s="295">
        <v>82659</v>
      </c>
      <c r="J44" s="294">
        <v>27498</v>
      </c>
      <c r="K44" s="295">
        <v>54650</v>
      </c>
      <c r="L44" s="296">
        <v>152631</v>
      </c>
      <c r="M44" s="296">
        <v>302627</v>
      </c>
    </row>
    <row r="45" spans="1:13" ht="20.149999999999999" customHeight="1" x14ac:dyDescent="0.65">
      <c r="A45" s="274" t="s">
        <v>111</v>
      </c>
      <c r="B45" s="542" t="s">
        <v>112</v>
      </c>
      <c r="C45" s="367" t="s">
        <v>51</v>
      </c>
      <c r="D45" s="294">
        <v>59796</v>
      </c>
      <c r="E45" s="295">
        <v>96884</v>
      </c>
      <c r="F45" s="294">
        <v>59796</v>
      </c>
      <c r="G45" s="295">
        <v>96884</v>
      </c>
      <c r="H45" s="294">
        <v>59796</v>
      </c>
      <c r="I45" s="295">
        <v>96884</v>
      </c>
      <c r="J45" s="294">
        <v>59796</v>
      </c>
      <c r="K45" s="295">
        <v>96884</v>
      </c>
      <c r="L45" s="296">
        <v>239184</v>
      </c>
      <c r="M45" s="296">
        <v>387536</v>
      </c>
    </row>
    <row r="46" spans="1:13" ht="20.149999999999999" customHeight="1" x14ac:dyDescent="0.65">
      <c r="A46" s="274" t="s">
        <v>113</v>
      </c>
      <c r="B46" s="542" t="s">
        <v>114</v>
      </c>
      <c r="C46" s="367" t="s">
        <v>54</v>
      </c>
      <c r="D46" s="294">
        <v>93380</v>
      </c>
      <c r="E46" s="295">
        <v>93380</v>
      </c>
      <c r="F46" s="294">
        <v>93380</v>
      </c>
      <c r="G46" s="295">
        <v>93380</v>
      </c>
      <c r="H46" s="294">
        <v>93380</v>
      </c>
      <c r="I46" s="295">
        <v>93380</v>
      </c>
      <c r="J46" s="294">
        <v>93380</v>
      </c>
      <c r="K46" s="295">
        <v>93380</v>
      </c>
      <c r="L46" s="296">
        <v>373520</v>
      </c>
      <c r="M46" s="296">
        <v>373520</v>
      </c>
    </row>
    <row r="47" spans="1:13" ht="20.149999999999999" customHeight="1" x14ac:dyDescent="0.65">
      <c r="A47" s="274" t="s">
        <v>113</v>
      </c>
      <c r="B47" s="542" t="s">
        <v>115</v>
      </c>
      <c r="C47" s="367" t="s">
        <v>54</v>
      </c>
      <c r="D47" s="294">
        <v>98892</v>
      </c>
      <c r="E47" s="295">
        <v>98892</v>
      </c>
      <c r="F47" s="294">
        <v>98892</v>
      </c>
      <c r="G47" s="295">
        <v>98892</v>
      </c>
      <c r="H47" s="294">
        <v>98892</v>
      </c>
      <c r="I47" s="295">
        <v>98892</v>
      </c>
      <c r="J47" s="294">
        <v>98892</v>
      </c>
      <c r="K47" s="295">
        <v>98892</v>
      </c>
      <c r="L47" s="296">
        <v>395568</v>
      </c>
      <c r="M47" s="296">
        <v>395568</v>
      </c>
    </row>
    <row r="48" spans="1:13" ht="20.149999999999999" customHeight="1" x14ac:dyDescent="0.65">
      <c r="A48" s="274" t="s">
        <v>113</v>
      </c>
      <c r="B48" s="542" t="s">
        <v>116</v>
      </c>
      <c r="C48" s="367" t="s">
        <v>51</v>
      </c>
      <c r="D48" s="294">
        <v>37640</v>
      </c>
      <c r="E48" s="295">
        <v>64850</v>
      </c>
      <c r="F48" s="294">
        <v>37640</v>
      </c>
      <c r="G48" s="295">
        <v>64850</v>
      </c>
      <c r="H48" s="294">
        <v>37640</v>
      </c>
      <c r="I48" s="295">
        <v>64850</v>
      </c>
      <c r="J48" s="294">
        <v>37640</v>
      </c>
      <c r="K48" s="295">
        <v>64850</v>
      </c>
      <c r="L48" s="296">
        <v>150560</v>
      </c>
      <c r="M48" s="296">
        <v>259400</v>
      </c>
    </row>
    <row r="49" spans="1:13" ht="20.149999999999999" customHeight="1" x14ac:dyDescent="0.65">
      <c r="A49" s="274" t="s">
        <v>113</v>
      </c>
      <c r="B49" s="542" t="s">
        <v>117</v>
      </c>
      <c r="C49" s="367" t="s">
        <v>54</v>
      </c>
      <c r="D49" s="294">
        <v>77640</v>
      </c>
      <c r="E49" s="295">
        <v>77640</v>
      </c>
      <c r="F49" s="294">
        <v>75540</v>
      </c>
      <c r="G49" s="295">
        <v>75540</v>
      </c>
      <c r="H49" s="294">
        <v>73280</v>
      </c>
      <c r="I49" s="295">
        <v>73280</v>
      </c>
      <c r="J49" s="294">
        <v>69125</v>
      </c>
      <c r="K49" s="295">
        <v>69125</v>
      </c>
      <c r="L49" s="296">
        <v>295585</v>
      </c>
      <c r="M49" s="296">
        <v>295585</v>
      </c>
    </row>
    <row r="50" spans="1:13" ht="20.149999999999999" customHeight="1" x14ac:dyDescent="0.65">
      <c r="A50" s="274" t="s">
        <v>113</v>
      </c>
      <c r="B50" s="542" t="s">
        <v>118</v>
      </c>
      <c r="C50" s="367" t="s">
        <v>51</v>
      </c>
      <c r="D50" s="294">
        <v>37640</v>
      </c>
      <c r="E50" s="295">
        <v>64850</v>
      </c>
      <c r="F50" s="294">
        <v>37640</v>
      </c>
      <c r="G50" s="295">
        <v>64850</v>
      </c>
      <c r="H50" s="294">
        <v>37640</v>
      </c>
      <c r="I50" s="295">
        <v>64850</v>
      </c>
      <c r="J50" s="294">
        <v>37640</v>
      </c>
      <c r="K50" s="295">
        <v>64850</v>
      </c>
      <c r="L50" s="296">
        <v>150560</v>
      </c>
      <c r="M50" s="296">
        <v>259400</v>
      </c>
    </row>
    <row r="51" spans="1:13" ht="20.149999999999999" customHeight="1" x14ac:dyDescent="0.65">
      <c r="A51" s="274" t="s">
        <v>119</v>
      </c>
      <c r="B51" s="542" t="s">
        <v>120</v>
      </c>
      <c r="C51" s="367" t="s">
        <v>51</v>
      </c>
      <c r="D51" s="294">
        <v>39100</v>
      </c>
      <c r="E51" s="295">
        <v>75600</v>
      </c>
      <c r="F51" s="294">
        <v>38600</v>
      </c>
      <c r="G51" s="295">
        <v>73600</v>
      </c>
      <c r="H51" s="294">
        <v>40100</v>
      </c>
      <c r="I51" s="295">
        <v>79600</v>
      </c>
      <c r="J51" s="294">
        <v>35600</v>
      </c>
      <c r="K51" s="295">
        <v>62600</v>
      </c>
      <c r="L51" s="296">
        <v>153400</v>
      </c>
      <c r="M51" s="296">
        <v>291400</v>
      </c>
    </row>
    <row r="52" spans="1:13" ht="20.149999999999999" customHeight="1" x14ac:dyDescent="0.65">
      <c r="A52" s="274" t="s">
        <v>119</v>
      </c>
      <c r="B52" s="542" t="s">
        <v>121</v>
      </c>
      <c r="C52" s="367" t="s">
        <v>51</v>
      </c>
      <c r="D52" s="294">
        <v>31444</v>
      </c>
      <c r="E52" s="295">
        <v>31444</v>
      </c>
      <c r="F52" s="294">
        <v>31444</v>
      </c>
      <c r="G52" s="295">
        <v>31444</v>
      </c>
      <c r="H52" s="294">
        <v>31444</v>
      </c>
      <c r="I52" s="295">
        <v>31444</v>
      </c>
      <c r="J52" s="294">
        <v>20962</v>
      </c>
      <c r="K52" s="295">
        <v>20962</v>
      </c>
      <c r="L52" s="296">
        <v>115294</v>
      </c>
      <c r="M52" s="296">
        <v>115294</v>
      </c>
    </row>
    <row r="53" spans="1:13" ht="20.149999999999999" customHeight="1" x14ac:dyDescent="0.65">
      <c r="A53" s="274" t="s">
        <v>122</v>
      </c>
      <c r="B53" s="542" t="s">
        <v>123</v>
      </c>
      <c r="C53" s="367" t="s">
        <v>51</v>
      </c>
      <c r="D53" s="294">
        <v>43755</v>
      </c>
      <c r="E53" s="295">
        <v>92918</v>
      </c>
      <c r="F53" s="294">
        <v>54504</v>
      </c>
      <c r="G53" s="295">
        <v>98082</v>
      </c>
      <c r="H53" s="294">
        <v>54504</v>
      </c>
      <c r="I53" s="295">
        <v>98082</v>
      </c>
      <c r="J53" s="294">
        <v>54504</v>
      </c>
      <c r="K53" s="295">
        <v>98082</v>
      </c>
      <c r="L53" s="296">
        <v>207267</v>
      </c>
      <c r="M53" s="296">
        <v>387164</v>
      </c>
    </row>
    <row r="54" spans="1:13" ht="20.149999999999999" customHeight="1" x14ac:dyDescent="0.65">
      <c r="A54" s="274" t="s">
        <v>122</v>
      </c>
      <c r="B54" s="542" t="s">
        <v>124</v>
      </c>
      <c r="C54" s="367" t="s">
        <v>54</v>
      </c>
      <c r="D54" s="294">
        <v>83666</v>
      </c>
      <c r="E54" s="295">
        <v>83666</v>
      </c>
      <c r="F54" s="294">
        <v>83666</v>
      </c>
      <c r="G54" s="295">
        <v>83666</v>
      </c>
      <c r="H54" s="294">
        <v>88463</v>
      </c>
      <c r="I54" s="295">
        <v>88463</v>
      </c>
      <c r="J54" s="294">
        <v>87514</v>
      </c>
      <c r="K54" s="295">
        <v>87514</v>
      </c>
      <c r="L54" s="296">
        <v>343309</v>
      </c>
      <c r="M54" s="296">
        <v>343309</v>
      </c>
    </row>
    <row r="55" spans="1:13" ht="20.149999999999999" customHeight="1" x14ac:dyDescent="0.65">
      <c r="A55" s="274" t="s">
        <v>125</v>
      </c>
      <c r="B55" s="542" t="s">
        <v>126</v>
      </c>
      <c r="C55" s="367" t="s">
        <v>51</v>
      </c>
      <c r="D55" s="294">
        <v>29868</v>
      </c>
      <c r="E55" s="295">
        <v>70895</v>
      </c>
      <c r="F55" s="294">
        <v>29868</v>
      </c>
      <c r="G55" s="295">
        <v>70895</v>
      </c>
      <c r="H55" s="294">
        <v>29868</v>
      </c>
      <c r="I55" s="295">
        <v>70895</v>
      </c>
      <c r="J55" s="294">
        <v>29868</v>
      </c>
      <c r="K55" s="295">
        <v>70895</v>
      </c>
      <c r="L55" s="296">
        <v>119472</v>
      </c>
      <c r="M55" s="296">
        <v>283580</v>
      </c>
    </row>
    <row r="56" spans="1:13" ht="20.149999999999999" customHeight="1" x14ac:dyDescent="0.65">
      <c r="A56" s="274" t="s">
        <v>127</v>
      </c>
      <c r="B56" s="542" t="s">
        <v>128</v>
      </c>
      <c r="C56" s="367" t="s">
        <v>51</v>
      </c>
      <c r="D56" s="294">
        <v>48944</v>
      </c>
      <c r="E56" s="295">
        <v>78966</v>
      </c>
      <c r="F56" s="294">
        <v>47984</v>
      </c>
      <c r="G56" s="295">
        <v>77444</v>
      </c>
      <c r="H56" s="294">
        <v>47044</v>
      </c>
      <c r="I56" s="295">
        <v>75928</v>
      </c>
      <c r="J56" s="294">
        <v>46120</v>
      </c>
      <c r="K56" s="295">
        <v>74436</v>
      </c>
      <c r="L56" s="296">
        <v>190092</v>
      </c>
      <c r="M56" s="296">
        <v>306774</v>
      </c>
    </row>
    <row r="57" spans="1:13" ht="20.149999999999999" customHeight="1" x14ac:dyDescent="0.65">
      <c r="A57" s="274" t="s">
        <v>129</v>
      </c>
      <c r="B57" s="542" t="s">
        <v>130</v>
      </c>
      <c r="C57" s="367" t="s">
        <v>131</v>
      </c>
      <c r="D57" s="294">
        <v>67800</v>
      </c>
      <c r="E57" s="295">
        <v>77308</v>
      </c>
      <c r="F57" s="294">
        <v>67800</v>
      </c>
      <c r="G57" s="295">
        <v>77308</v>
      </c>
      <c r="H57" s="294">
        <v>67800</v>
      </c>
      <c r="I57" s="295">
        <v>77308</v>
      </c>
      <c r="J57" s="294">
        <v>67800</v>
      </c>
      <c r="K57" s="295">
        <v>77308</v>
      </c>
      <c r="L57" s="296">
        <v>271200</v>
      </c>
      <c r="M57" s="296">
        <v>309232</v>
      </c>
    </row>
    <row r="58" spans="1:13" ht="20.149999999999999" customHeight="1" x14ac:dyDescent="0.65">
      <c r="A58" s="274" t="s">
        <v>129</v>
      </c>
      <c r="B58" s="542" t="s">
        <v>132</v>
      </c>
      <c r="C58" s="367" t="s">
        <v>54</v>
      </c>
      <c r="D58" s="294">
        <v>86448</v>
      </c>
      <c r="E58" s="295">
        <v>86448</v>
      </c>
      <c r="F58" s="294">
        <v>86448</v>
      </c>
      <c r="G58" s="295">
        <v>86448</v>
      </c>
      <c r="H58" s="294">
        <v>86448</v>
      </c>
      <c r="I58" s="295">
        <v>86448</v>
      </c>
      <c r="J58" s="294">
        <v>86448</v>
      </c>
      <c r="K58" s="295">
        <v>86448</v>
      </c>
      <c r="L58" s="296">
        <v>345792</v>
      </c>
      <c r="M58" s="296">
        <v>345792</v>
      </c>
    </row>
    <row r="59" spans="1:13" ht="20.149999999999999" customHeight="1" x14ac:dyDescent="0.65">
      <c r="A59" s="274" t="s">
        <v>129</v>
      </c>
      <c r="B59" s="542" t="s">
        <v>133</v>
      </c>
      <c r="C59" s="367" t="s">
        <v>131</v>
      </c>
      <c r="D59" s="294">
        <v>55302</v>
      </c>
      <c r="E59" s="295">
        <v>66312</v>
      </c>
      <c r="F59" s="294">
        <v>55302</v>
      </c>
      <c r="G59" s="295">
        <v>66312</v>
      </c>
      <c r="H59" s="294">
        <v>55302</v>
      </c>
      <c r="I59" s="295">
        <v>66312</v>
      </c>
      <c r="J59" s="294">
        <v>55302</v>
      </c>
      <c r="K59" s="295">
        <v>66312</v>
      </c>
      <c r="L59" s="296">
        <v>221208</v>
      </c>
      <c r="M59" s="296">
        <v>265248</v>
      </c>
    </row>
    <row r="60" spans="1:13" ht="20.149999999999999" customHeight="1" x14ac:dyDescent="0.65">
      <c r="A60" s="274" t="s">
        <v>134</v>
      </c>
      <c r="B60" s="542" t="s">
        <v>135</v>
      </c>
      <c r="C60" s="367" t="s">
        <v>51</v>
      </c>
      <c r="D60" s="294">
        <v>47415</v>
      </c>
      <c r="E60" s="295">
        <v>83290</v>
      </c>
      <c r="F60" s="294">
        <v>34300</v>
      </c>
      <c r="G60" s="295">
        <v>60000</v>
      </c>
      <c r="H60" s="294">
        <v>47415</v>
      </c>
      <c r="I60" s="295">
        <v>83290</v>
      </c>
      <c r="J60" s="294">
        <v>47415</v>
      </c>
      <c r="K60" s="295">
        <v>83290</v>
      </c>
      <c r="L60" s="296">
        <v>176545</v>
      </c>
      <c r="M60" s="296">
        <v>309870</v>
      </c>
    </row>
    <row r="61" spans="1:13" ht="20.149999999999999" customHeight="1" x14ac:dyDescent="0.65">
      <c r="A61" s="274" t="s">
        <v>136</v>
      </c>
      <c r="B61" s="542" t="s">
        <v>172</v>
      </c>
      <c r="C61" s="367" t="s">
        <v>54</v>
      </c>
      <c r="D61" s="294">
        <v>69500</v>
      </c>
      <c r="E61" s="295">
        <v>69500</v>
      </c>
      <c r="F61" s="294">
        <v>69500</v>
      </c>
      <c r="G61" s="294">
        <v>69500</v>
      </c>
      <c r="H61" s="294" t="s">
        <v>25</v>
      </c>
      <c r="I61" s="295" t="s">
        <v>25</v>
      </c>
      <c r="J61" s="294" t="s">
        <v>25</v>
      </c>
      <c r="K61" s="295" t="s">
        <v>25</v>
      </c>
      <c r="L61" s="296" t="s">
        <v>25</v>
      </c>
      <c r="M61" s="296" t="s">
        <v>25</v>
      </c>
    </row>
    <row r="62" spans="1:13" ht="20.149999999999999" customHeight="1" x14ac:dyDescent="0.65">
      <c r="A62" s="274" t="s">
        <v>136</v>
      </c>
      <c r="B62" s="542" t="s">
        <v>138</v>
      </c>
      <c r="C62" s="367" t="s">
        <v>54</v>
      </c>
      <c r="D62" s="294">
        <v>58984</v>
      </c>
      <c r="E62" s="295">
        <v>58984</v>
      </c>
      <c r="F62" s="294">
        <v>58984</v>
      </c>
      <c r="G62" s="295">
        <v>58984</v>
      </c>
      <c r="H62" s="294">
        <v>57266</v>
      </c>
      <c r="I62" s="295">
        <v>58984</v>
      </c>
      <c r="J62" s="294">
        <v>55598</v>
      </c>
      <c r="K62" s="295">
        <v>57266</v>
      </c>
      <c r="L62" s="296">
        <v>230832</v>
      </c>
      <c r="M62" s="296">
        <v>234218</v>
      </c>
    </row>
    <row r="63" spans="1:13" ht="20.149999999999999" customHeight="1" x14ac:dyDescent="0.65">
      <c r="A63" s="274" t="s">
        <v>136</v>
      </c>
      <c r="B63" s="542" t="s">
        <v>139</v>
      </c>
      <c r="C63" s="367" t="s">
        <v>51</v>
      </c>
      <c r="D63" s="294">
        <v>30844</v>
      </c>
      <c r="E63" s="295">
        <v>70186</v>
      </c>
      <c r="F63" s="294">
        <v>30844</v>
      </c>
      <c r="G63" s="295">
        <v>70186</v>
      </c>
      <c r="H63" s="294">
        <v>30844</v>
      </c>
      <c r="I63" s="295">
        <v>70186</v>
      </c>
      <c r="J63" s="294">
        <v>30844</v>
      </c>
      <c r="K63" s="295">
        <v>70186</v>
      </c>
      <c r="L63" s="296">
        <v>123376</v>
      </c>
      <c r="M63" s="296">
        <v>280744</v>
      </c>
    </row>
    <row r="64" spans="1:13" ht="20.149999999999999" customHeight="1" x14ac:dyDescent="0.65">
      <c r="A64" s="274" t="s">
        <v>140</v>
      </c>
      <c r="B64" s="542" t="s">
        <v>141</v>
      </c>
      <c r="C64" s="367" t="s">
        <v>51</v>
      </c>
      <c r="D64" s="294">
        <v>28584</v>
      </c>
      <c r="E64" s="295">
        <v>39384</v>
      </c>
      <c r="F64" s="294">
        <v>28584</v>
      </c>
      <c r="G64" s="295">
        <v>39384</v>
      </c>
      <c r="H64" s="294">
        <v>28584</v>
      </c>
      <c r="I64" s="295">
        <v>39384</v>
      </c>
      <c r="J64" s="294">
        <v>28584</v>
      </c>
      <c r="K64" s="295">
        <v>39384</v>
      </c>
      <c r="L64" s="296">
        <v>114336</v>
      </c>
      <c r="M64" s="296">
        <v>157536</v>
      </c>
    </row>
    <row r="65" spans="1:18" ht="20.149999999999999" customHeight="1" x14ac:dyDescent="0.65">
      <c r="A65" s="274" t="s">
        <v>140</v>
      </c>
      <c r="B65" s="298" t="s">
        <v>173</v>
      </c>
      <c r="C65" s="368" t="s">
        <v>51</v>
      </c>
      <c r="D65" s="294">
        <v>29550</v>
      </c>
      <c r="E65" s="295">
        <v>49550</v>
      </c>
      <c r="F65" s="294">
        <v>29550</v>
      </c>
      <c r="G65" s="295">
        <v>49550</v>
      </c>
      <c r="H65" s="294">
        <v>29550</v>
      </c>
      <c r="I65" s="295">
        <v>49550</v>
      </c>
      <c r="J65" s="294" t="s">
        <v>25</v>
      </c>
      <c r="K65" s="295" t="s">
        <v>25</v>
      </c>
      <c r="L65" s="296" t="s">
        <v>25</v>
      </c>
      <c r="M65" s="296" t="s">
        <v>25</v>
      </c>
    </row>
    <row r="66" spans="1:18" ht="20.149999999999999" customHeight="1" x14ac:dyDescent="0.65">
      <c r="A66" s="274" t="s">
        <v>140</v>
      </c>
      <c r="B66" s="542" t="s">
        <v>142</v>
      </c>
      <c r="C66" s="367" t="s">
        <v>51</v>
      </c>
      <c r="D66" s="294">
        <v>34527</v>
      </c>
      <c r="E66" s="295">
        <v>54534</v>
      </c>
      <c r="F66" s="294">
        <v>34527</v>
      </c>
      <c r="G66" s="295">
        <v>54534</v>
      </c>
      <c r="H66" s="294">
        <v>34527</v>
      </c>
      <c r="I66" s="295">
        <v>54534</v>
      </c>
      <c r="J66" s="294">
        <v>34527</v>
      </c>
      <c r="K66" s="295">
        <v>54534</v>
      </c>
      <c r="L66" s="296">
        <v>138108</v>
      </c>
      <c r="M66" s="296">
        <v>218136</v>
      </c>
    </row>
    <row r="67" spans="1:18" ht="20.149999999999999" customHeight="1" x14ac:dyDescent="0.65">
      <c r="A67" s="274" t="s">
        <v>140</v>
      </c>
      <c r="B67" s="542" t="s">
        <v>143</v>
      </c>
      <c r="C67" s="367" t="s">
        <v>51</v>
      </c>
      <c r="D67" s="294">
        <v>24150</v>
      </c>
      <c r="E67" s="295">
        <v>34950</v>
      </c>
      <c r="F67" s="294">
        <v>24150</v>
      </c>
      <c r="G67" s="295">
        <v>34950</v>
      </c>
      <c r="H67" s="294">
        <v>24150</v>
      </c>
      <c r="I67" s="295">
        <v>34950</v>
      </c>
      <c r="J67" s="294">
        <v>24150</v>
      </c>
      <c r="K67" s="295">
        <v>34950</v>
      </c>
      <c r="L67" s="296">
        <v>96600</v>
      </c>
      <c r="M67" s="296">
        <v>139800</v>
      </c>
    </row>
    <row r="68" spans="1:18" ht="20.149999999999999" customHeight="1" x14ac:dyDescent="0.65">
      <c r="A68" s="274" t="s">
        <v>144</v>
      </c>
      <c r="B68" s="542" t="s">
        <v>145</v>
      </c>
      <c r="C68" s="367" t="s">
        <v>54</v>
      </c>
      <c r="D68" s="294">
        <v>86754</v>
      </c>
      <c r="E68" s="295">
        <v>86754</v>
      </c>
      <c r="F68" s="294">
        <v>86754</v>
      </c>
      <c r="G68" s="295">
        <v>86754</v>
      </c>
      <c r="H68" s="294">
        <v>86754</v>
      </c>
      <c r="I68" s="295">
        <v>86754</v>
      </c>
      <c r="J68" s="294">
        <v>86754</v>
      </c>
      <c r="K68" s="295">
        <v>86754</v>
      </c>
      <c r="L68" s="296">
        <v>347016</v>
      </c>
      <c r="M68" s="296">
        <v>347016</v>
      </c>
    </row>
    <row r="69" spans="1:18" ht="20.149999999999999" customHeight="1" x14ac:dyDescent="0.65">
      <c r="A69" s="274" t="s">
        <v>144</v>
      </c>
      <c r="B69" s="542" t="s">
        <v>146</v>
      </c>
      <c r="C69" s="367" t="s">
        <v>51</v>
      </c>
      <c r="D69" s="294">
        <v>44713</v>
      </c>
      <c r="E69" s="295">
        <v>84650</v>
      </c>
      <c r="F69" s="294">
        <v>44713</v>
      </c>
      <c r="G69" s="295">
        <v>84650</v>
      </c>
      <c r="H69" s="294">
        <v>44713</v>
      </c>
      <c r="I69" s="295">
        <v>84650</v>
      </c>
      <c r="J69" s="294">
        <v>44713</v>
      </c>
      <c r="K69" s="295">
        <v>84650</v>
      </c>
      <c r="L69" s="296">
        <v>178852</v>
      </c>
      <c r="M69" s="296">
        <v>338600</v>
      </c>
    </row>
    <row r="70" spans="1:18" ht="20.149999999999999" customHeight="1" x14ac:dyDescent="0.65">
      <c r="A70" s="274" t="s">
        <v>147</v>
      </c>
      <c r="B70" s="542" t="s">
        <v>148</v>
      </c>
      <c r="C70" s="367" t="s">
        <v>51</v>
      </c>
      <c r="D70" s="294">
        <v>45218</v>
      </c>
      <c r="E70" s="295">
        <v>79674</v>
      </c>
      <c r="F70" s="294">
        <v>45218</v>
      </c>
      <c r="G70" s="295">
        <v>79674</v>
      </c>
      <c r="H70" s="294">
        <v>45218</v>
      </c>
      <c r="I70" s="295">
        <v>79674</v>
      </c>
      <c r="J70" s="294">
        <v>45218</v>
      </c>
      <c r="K70" s="295">
        <v>79674</v>
      </c>
      <c r="L70" s="296">
        <v>180872</v>
      </c>
      <c r="M70" s="296">
        <v>318696</v>
      </c>
    </row>
    <row r="71" spans="1:18" ht="20.149999999999999" customHeight="1" x14ac:dyDescent="0.65">
      <c r="A71" s="274" t="s">
        <v>149</v>
      </c>
      <c r="B71" s="542" t="s">
        <v>150</v>
      </c>
      <c r="C71" s="367" t="s">
        <v>51</v>
      </c>
      <c r="D71" s="294">
        <v>56530</v>
      </c>
      <c r="E71" s="295">
        <v>84926</v>
      </c>
      <c r="F71" s="294">
        <v>65320</v>
      </c>
      <c r="G71" s="295">
        <v>98135</v>
      </c>
      <c r="H71" s="294">
        <v>65308</v>
      </c>
      <c r="I71" s="295">
        <v>98135</v>
      </c>
      <c r="J71" s="294">
        <v>60456</v>
      </c>
      <c r="K71" s="295">
        <v>98135</v>
      </c>
      <c r="L71" s="296">
        <v>247614</v>
      </c>
      <c r="M71" s="296">
        <v>379331</v>
      </c>
    </row>
    <row r="72" spans="1:18" ht="20.149999999999999" customHeight="1" x14ac:dyDescent="0.65">
      <c r="A72" s="274" t="s">
        <v>151</v>
      </c>
      <c r="B72" s="542" t="s">
        <v>152</v>
      </c>
      <c r="C72" s="367" t="s">
        <v>51</v>
      </c>
      <c r="D72" s="294">
        <v>39150</v>
      </c>
      <c r="E72" s="295">
        <v>89478</v>
      </c>
      <c r="F72" s="294">
        <v>39150</v>
      </c>
      <c r="G72" s="295">
        <v>89478</v>
      </c>
      <c r="H72" s="294">
        <v>39150</v>
      </c>
      <c r="I72" s="295">
        <v>89478</v>
      </c>
      <c r="J72" s="294">
        <v>26100</v>
      </c>
      <c r="K72" s="261">
        <v>59652</v>
      </c>
      <c r="L72" s="296">
        <v>143550</v>
      </c>
      <c r="M72" s="262">
        <v>328086</v>
      </c>
    </row>
    <row r="73" spans="1:18" ht="20.149999999999999" customHeight="1" x14ac:dyDescent="0.65">
      <c r="A73" s="274" t="s">
        <v>153</v>
      </c>
      <c r="B73" s="542" t="s">
        <v>154</v>
      </c>
      <c r="C73" s="367" t="s">
        <v>54</v>
      </c>
      <c r="D73" s="294">
        <v>58440</v>
      </c>
      <c r="E73" s="295">
        <v>67100</v>
      </c>
      <c r="F73" s="294">
        <v>58400</v>
      </c>
      <c r="G73" s="295">
        <v>67100</v>
      </c>
      <c r="H73" s="294">
        <v>58400</v>
      </c>
      <c r="I73" s="295">
        <v>67100</v>
      </c>
      <c r="J73" s="294">
        <v>58400</v>
      </c>
      <c r="K73" s="295">
        <v>67100</v>
      </c>
      <c r="L73" s="296">
        <v>233640</v>
      </c>
      <c r="M73" s="296">
        <v>268400</v>
      </c>
    </row>
    <row r="74" spans="1:18" ht="20.149999999999999" customHeight="1" x14ac:dyDescent="0.65">
      <c r="A74" s="274" t="s">
        <v>155</v>
      </c>
      <c r="B74" s="542" t="s">
        <v>156</v>
      </c>
      <c r="C74" s="367" t="s">
        <v>51</v>
      </c>
      <c r="D74" s="294">
        <v>17000</v>
      </c>
      <c r="E74" s="295">
        <v>34000</v>
      </c>
      <c r="F74" s="294">
        <v>17000</v>
      </c>
      <c r="G74" s="295">
        <v>34000</v>
      </c>
      <c r="H74" s="294">
        <v>1700</v>
      </c>
      <c r="I74" s="295">
        <v>34000</v>
      </c>
      <c r="J74" s="294">
        <v>17000</v>
      </c>
      <c r="K74" s="295">
        <v>34000</v>
      </c>
      <c r="L74" s="296">
        <v>52700</v>
      </c>
      <c r="M74" s="296">
        <v>136000</v>
      </c>
    </row>
    <row r="75" spans="1:18" ht="24.9" customHeight="1" x14ac:dyDescent="0.65">
      <c r="A75" s="12"/>
      <c r="B75" s="13" t="s">
        <v>157</v>
      </c>
      <c r="C75" s="13"/>
      <c r="D75" s="13"/>
      <c r="E75" s="13"/>
      <c r="F75" s="13"/>
      <c r="G75" s="13"/>
      <c r="H75" s="13"/>
      <c r="I75" s="13"/>
      <c r="J75" s="13"/>
      <c r="K75" s="13"/>
      <c r="L75" s="13"/>
      <c r="M75" s="13"/>
      <c r="O75" s="107"/>
      <c r="P75" s="107"/>
      <c r="Q75" s="107"/>
      <c r="R75" s="107"/>
    </row>
    <row r="76" spans="1:18" ht="24.9" customHeight="1" x14ac:dyDescent="0.65">
      <c r="A76" s="286"/>
      <c r="B76" s="287" t="s">
        <v>158</v>
      </c>
      <c r="C76" s="287"/>
      <c r="D76" s="288">
        <v>70</v>
      </c>
      <c r="E76" s="289">
        <v>70</v>
      </c>
      <c r="F76" s="369">
        <v>69</v>
      </c>
      <c r="G76" s="290">
        <v>69</v>
      </c>
      <c r="H76" s="290">
        <v>68</v>
      </c>
      <c r="I76" s="290">
        <v>68</v>
      </c>
      <c r="J76" s="290"/>
      <c r="K76" s="290"/>
      <c r="L76" s="290"/>
      <c r="M76" s="290"/>
      <c r="O76" s="108"/>
      <c r="P76" s="109"/>
      <c r="Q76" s="109"/>
      <c r="R76" s="109"/>
    </row>
    <row r="77" spans="1:18" ht="24.9" customHeight="1" x14ac:dyDescent="0.65">
      <c r="A77" s="286"/>
      <c r="B77" s="287" t="s">
        <v>159</v>
      </c>
      <c r="C77" s="287"/>
      <c r="D77" s="288">
        <v>57631</v>
      </c>
      <c r="E77" s="289">
        <v>75508</v>
      </c>
      <c r="F77" s="369">
        <v>58048</v>
      </c>
      <c r="G77" s="290">
        <v>76383</v>
      </c>
      <c r="H77" s="290">
        <v>57908</v>
      </c>
      <c r="I77" s="290">
        <v>76941</v>
      </c>
      <c r="J77" s="290"/>
      <c r="K77" s="290"/>
      <c r="L77" s="290"/>
      <c r="M77" s="290"/>
      <c r="O77" s="108"/>
      <c r="P77" s="109"/>
      <c r="Q77" s="109"/>
      <c r="R77" s="109"/>
    </row>
    <row r="78" spans="1:18" ht="24.9" customHeight="1" x14ac:dyDescent="0.65">
      <c r="A78" s="286"/>
      <c r="B78" s="287" t="s">
        <v>160</v>
      </c>
      <c r="C78" s="287"/>
      <c r="D78" s="288">
        <v>24362</v>
      </c>
      <c r="E78" s="289">
        <v>18860</v>
      </c>
      <c r="F78" s="369">
        <v>24300</v>
      </c>
      <c r="G78" s="290">
        <v>19698</v>
      </c>
      <c r="H78" s="290">
        <v>24881</v>
      </c>
      <c r="I78" s="290">
        <v>19743</v>
      </c>
      <c r="J78" s="290"/>
      <c r="K78" s="290"/>
      <c r="L78" s="290"/>
      <c r="M78" s="290"/>
      <c r="O78" s="108"/>
      <c r="P78" s="109"/>
      <c r="Q78" s="109"/>
      <c r="R78" s="109"/>
    </row>
    <row r="79" spans="1:18" ht="24.9" customHeight="1" x14ac:dyDescent="0.65">
      <c r="A79" s="12"/>
      <c r="B79" s="13" t="s">
        <v>161</v>
      </c>
      <c r="C79" s="13"/>
      <c r="D79" s="13"/>
      <c r="E79" s="13"/>
      <c r="F79" s="13"/>
      <c r="G79" s="13"/>
      <c r="H79" s="13"/>
      <c r="I79" s="13"/>
      <c r="J79" s="13"/>
      <c r="K79" s="13"/>
      <c r="L79" s="13"/>
      <c r="M79" s="13"/>
      <c r="O79" s="108"/>
      <c r="P79" s="109"/>
      <c r="Q79" s="109"/>
      <c r="R79" s="109"/>
    </row>
    <row r="80" spans="1:18" ht="24.9" customHeight="1" x14ac:dyDescent="0.65">
      <c r="A80" s="286"/>
      <c r="B80" s="287" t="s">
        <v>158</v>
      </c>
      <c r="C80" s="287"/>
      <c r="D80" s="288">
        <v>66</v>
      </c>
      <c r="E80" s="289">
        <v>66</v>
      </c>
      <c r="F80" s="288">
        <v>66</v>
      </c>
      <c r="G80" s="289">
        <v>66</v>
      </c>
      <c r="H80" s="288">
        <v>66</v>
      </c>
      <c r="I80" s="289">
        <v>66</v>
      </c>
      <c r="J80" s="288">
        <v>65</v>
      </c>
      <c r="K80" s="289">
        <v>65</v>
      </c>
      <c r="L80" s="288">
        <v>66</v>
      </c>
      <c r="M80" s="289">
        <v>66</v>
      </c>
      <c r="O80" s="108"/>
      <c r="P80" s="109"/>
      <c r="Q80" s="109"/>
      <c r="R80" s="109"/>
    </row>
    <row r="81" spans="1:18" ht="24.9" customHeight="1" x14ac:dyDescent="0.65">
      <c r="A81" s="286"/>
      <c r="B81" s="287" t="s">
        <v>159</v>
      </c>
      <c r="C81" s="287"/>
      <c r="D81" s="288">
        <v>56905.26</v>
      </c>
      <c r="E81" s="289">
        <v>75562.320000000007</v>
      </c>
      <c r="F81" s="288">
        <v>57878.32</v>
      </c>
      <c r="G81" s="289">
        <v>76743.710000000006</v>
      </c>
      <c r="H81" s="288">
        <v>57842.21</v>
      </c>
      <c r="I81" s="289">
        <v>77149.06</v>
      </c>
      <c r="J81" s="288">
        <v>55340.91</v>
      </c>
      <c r="K81" s="289">
        <v>73942.62</v>
      </c>
      <c r="L81" s="288">
        <v>227128.2</v>
      </c>
      <c r="M81" s="289">
        <v>302277.36</v>
      </c>
      <c r="O81" s="108"/>
      <c r="P81" s="109"/>
      <c r="Q81" s="109"/>
      <c r="R81" s="109"/>
    </row>
    <row r="82" spans="1:18" ht="24.9" customHeight="1" x14ac:dyDescent="0.65">
      <c r="A82" s="286"/>
      <c r="B82" s="287" t="s">
        <v>160</v>
      </c>
      <c r="C82" s="287"/>
      <c r="D82" s="288">
        <v>24121.439999999999</v>
      </c>
      <c r="E82" s="289">
        <v>18940.62</v>
      </c>
      <c r="F82" s="288">
        <v>24308.38</v>
      </c>
      <c r="G82" s="289">
        <v>19810.28</v>
      </c>
      <c r="H82" s="288">
        <v>24683.34</v>
      </c>
      <c r="I82" s="289">
        <v>19680</v>
      </c>
      <c r="J82" s="288">
        <v>22753.91</v>
      </c>
      <c r="K82" s="289">
        <v>19081.18</v>
      </c>
      <c r="L82" s="288">
        <v>92239.92</v>
      </c>
      <c r="M82" s="289">
        <v>73178.25</v>
      </c>
      <c r="O82" s="108"/>
      <c r="P82" s="109"/>
      <c r="Q82" s="109"/>
      <c r="R82" s="109"/>
    </row>
    <row r="83" spans="1:18" ht="27" customHeight="1" x14ac:dyDescent="0.65">
      <c r="A83" s="410" t="s">
        <v>162</v>
      </c>
      <c r="B83" s="411"/>
      <c r="C83" s="411"/>
      <c r="D83" s="140"/>
      <c r="E83" s="140"/>
      <c r="F83" s="140"/>
      <c r="G83" s="140"/>
      <c r="H83" s="140"/>
      <c r="I83" s="140"/>
      <c r="J83" s="140"/>
      <c r="K83" s="140"/>
      <c r="L83" s="140"/>
      <c r="M83" s="140"/>
      <c r="O83" s="108"/>
      <c r="P83" s="109"/>
      <c r="Q83" s="109"/>
      <c r="R83" s="109"/>
    </row>
    <row r="84" spans="1:18" ht="27" customHeight="1" x14ac:dyDescent="0.65">
      <c r="A84" s="14" t="s">
        <v>471</v>
      </c>
      <c r="B84" s="411"/>
      <c r="C84" s="411"/>
      <c r="D84" s="140"/>
      <c r="E84" s="140"/>
      <c r="F84" s="140"/>
      <c r="G84" s="140"/>
      <c r="H84" s="140"/>
      <c r="I84" s="140"/>
      <c r="J84" s="140"/>
      <c r="K84" s="140"/>
      <c r="L84" s="140"/>
      <c r="M84" s="140"/>
      <c r="O84" s="108"/>
      <c r="P84" s="109"/>
      <c r="Q84" s="109"/>
      <c r="R84" s="109"/>
    </row>
    <row r="85" spans="1:18" x14ac:dyDescent="0.65">
      <c r="A85" s="14" t="s">
        <v>163</v>
      </c>
      <c r="O85" s="108"/>
      <c r="P85" s="109"/>
      <c r="Q85" s="109"/>
      <c r="R85" s="109"/>
    </row>
    <row r="86" spans="1:18" x14ac:dyDescent="0.65">
      <c r="A86" s="14" t="s">
        <v>473</v>
      </c>
      <c r="O86" s="108"/>
      <c r="P86" s="109"/>
      <c r="Q86" s="109"/>
      <c r="R86" s="109"/>
    </row>
    <row r="87" spans="1:18" x14ac:dyDescent="0.65">
      <c r="A87" s="14" t="s">
        <v>474</v>
      </c>
      <c r="B87" s="14"/>
      <c r="C87" s="14"/>
    </row>
    <row r="88" spans="1:18" x14ac:dyDescent="0.65">
      <c r="A88" s="14" t="s">
        <v>475</v>
      </c>
      <c r="B88" s="14"/>
      <c r="C88" s="14"/>
    </row>
    <row r="89" spans="1:18" x14ac:dyDescent="0.65">
      <c r="A89" s="14"/>
      <c r="B89" s="14"/>
      <c r="C89" s="14"/>
    </row>
    <row r="90" spans="1:18" ht="26.25" customHeight="1" x14ac:dyDescent="0.65">
      <c r="A90" s="646" t="s">
        <v>469</v>
      </c>
      <c r="B90" s="646"/>
      <c r="C90" s="646"/>
    </row>
    <row r="91" spans="1:18" x14ac:dyDescent="0.65">
      <c r="A91" s="14" t="s">
        <v>470</v>
      </c>
    </row>
    <row r="92" spans="1:18" x14ac:dyDescent="0.65">
      <c r="D92" s="256"/>
      <c r="E92" s="256"/>
      <c r="F92" s="256"/>
      <c r="G92" s="256"/>
      <c r="H92" s="256"/>
      <c r="I92" s="256"/>
      <c r="J92" s="256"/>
      <c r="K92" s="256"/>
      <c r="L92" s="256"/>
      <c r="M92" s="256"/>
    </row>
    <row r="94" spans="1:18" x14ac:dyDescent="0.65">
      <c r="D94" s="559"/>
      <c r="E94" s="559"/>
      <c r="F94" s="559"/>
      <c r="G94" s="559"/>
      <c r="H94" s="559"/>
      <c r="I94" s="559"/>
      <c r="J94" s="559"/>
      <c r="K94" s="559"/>
      <c r="L94" s="559"/>
      <c r="M94" s="559"/>
      <c r="N94" s="559"/>
      <c r="O94" s="559"/>
      <c r="P94" s="559"/>
    </row>
    <row r="95" spans="1:18" x14ac:dyDescent="0.65">
      <c r="D95" s="559"/>
      <c r="E95" s="560"/>
      <c r="F95" s="560"/>
      <c r="G95" s="560"/>
      <c r="H95" s="560"/>
      <c r="I95" s="560"/>
      <c r="J95" s="560"/>
      <c r="K95" s="560"/>
      <c r="L95" s="560"/>
      <c r="M95" s="560"/>
      <c r="N95" s="560"/>
      <c r="O95" s="560"/>
      <c r="P95" s="560"/>
    </row>
    <row r="96" spans="1:18" x14ac:dyDescent="0.65">
      <c r="D96" s="561"/>
      <c r="E96" s="561"/>
      <c r="F96" s="561"/>
      <c r="G96" s="561"/>
      <c r="H96" s="559"/>
      <c r="I96" s="559"/>
      <c r="J96" s="559"/>
      <c r="K96" s="559"/>
      <c r="L96" s="561"/>
      <c r="M96" s="561"/>
      <c r="N96" s="561"/>
      <c r="O96" s="561"/>
      <c r="P96" s="561"/>
    </row>
    <row r="97" spans="4:16" x14ac:dyDescent="0.65">
      <c r="D97" s="561"/>
      <c r="E97" s="561"/>
      <c r="F97" s="561"/>
      <c r="G97" s="561"/>
      <c r="H97" s="562"/>
      <c r="I97" s="563"/>
      <c r="J97" s="563"/>
      <c r="K97" s="563"/>
      <c r="L97" s="561"/>
      <c r="M97" s="561"/>
      <c r="N97" s="561"/>
      <c r="O97" s="561"/>
      <c r="P97" s="561"/>
    </row>
    <row r="98" spans="4:16" x14ac:dyDescent="0.65">
      <c r="D98" s="561"/>
      <c r="E98" s="561"/>
      <c r="F98" s="561"/>
      <c r="G98" s="561"/>
      <c r="H98" s="562"/>
      <c r="I98" s="563"/>
      <c r="J98" s="563"/>
      <c r="K98" s="563"/>
      <c r="L98" s="561"/>
      <c r="M98" s="561"/>
      <c r="N98" s="561"/>
      <c r="O98" s="561"/>
      <c r="P98" s="561"/>
    </row>
    <row r="99" spans="4:16" x14ac:dyDescent="0.65">
      <c r="D99" s="561"/>
      <c r="E99" s="561"/>
      <c r="F99" s="561"/>
      <c r="G99" s="561"/>
      <c r="H99" s="561"/>
      <c r="I99" s="561"/>
      <c r="J99" s="561"/>
      <c r="K99" s="561"/>
      <c r="L99" s="561"/>
      <c r="M99" s="561"/>
      <c r="N99" s="561"/>
      <c r="O99" s="561"/>
      <c r="P99" s="561"/>
    </row>
    <row r="100" spans="4:16" x14ac:dyDescent="0.65">
      <c r="D100" s="559"/>
      <c r="E100" s="559"/>
      <c r="F100" s="559"/>
      <c r="G100" s="559"/>
      <c r="H100" s="559"/>
      <c r="I100" s="559"/>
      <c r="J100" s="559"/>
      <c r="K100" s="559"/>
      <c r="L100" s="559"/>
      <c r="M100" s="559"/>
      <c r="N100" s="559"/>
      <c r="O100" s="559"/>
      <c r="P100" s="559"/>
    </row>
    <row r="101" spans="4:16" x14ac:dyDescent="0.65">
      <c r="D101" s="559"/>
      <c r="E101" s="560"/>
      <c r="F101" s="560"/>
      <c r="G101" s="560"/>
      <c r="H101" s="560"/>
      <c r="I101" s="560"/>
      <c r="J101" s="560"/>
      <c r="K101" s="560"/>
      <c r="L101" s="560"/>
      <c r="M101" s="560"/>
      <c r="N101" s="560"/>
      <c r="O101" s="560"/>
      <c r="P101" s="560"/>
    </row>
    <row r="102" spans="4:16" x14ac:dyDescent="0.65">
      <c r="D102" s="561"/>
      <c r="E102" s="561"/>
      <c r="F102" s="561"/>
      <c r="G102" s="561"/>
      <c r="H102" s="561"/>
      <c r="I102" s="561"/>
      <c r="J102" s="561"/>
      <c r="K102" s="561"/>
      <c r="L102" s="561"/>
      <c r="M102" s="561"/>
      <c r="N102" s="561"/>
      <c r="O102" s="561"/>
      <c r="P102" s="561"/>
    </row>
    <row r="103" spans="4:16" x14ac:dyDescent="0.65">
      <c r="D103" s="561"/>
      <c r="E103" s="561"/>
      <c r="F103" s="561"/>
      <c r="G103" s="561"/>
      <c r="H103" s="561"/>
      <c r="I103" s="561"/>
      <c r="J103" s="561"/>
      <c r="K103" s="561"/>
      <c r="L103" s="561"/>
      <c r="M103" s="561"/>
      <c r="N103" s="561"/>
      <c r="O103" s="561"/>
      <c r="P103" s="561"/>
    </row>
    <row r="104" spans="4:16" x14ac:dyDescent="0.65">
      <c r="D104" s="559"/>
      <c r="E104" s="559"/>
      <c r="F104" s="559"/>
      <c r="G104" s="559"/>
      <c r="H104" s="559"/>
      <c r="I104" s="559"/>
      <c r="J104" s="559"/>
      <c r="K104" s="559"/>
      <c r="L104" s="559"/>
      <c r="M104" s="559"/>
      <c r="N104" s="559"/>
      <c r="O104" s="559"/>
      <c r="P104" s="559"/>
    </row>
    <row r="105" spans="4:16" x14ac:dyDescent="0.65">
      <c r="D105" s="559"/>
      <c r="E105" s="560"/>
      <c r="F105" s="560"/>
      <c r="G105" s="560"/>
      <c r="H105" s="560"/>
      <c r="I105" s="560"/>
      <c r="J105" s="560"/>
      <c r="K105" s="560"/>
      <c r="L105" s="560"/>
      <c r="M105" s="560"/>
      <c r="N105" s="560"/>
      <c r="O105" s="560"/>
      <c r="P105" s="560"/>
    </row>
  </sheetData>
  <autoFilter ref="A4:M88" xr:uid="{00000000-0009-0000-0000-000003000000}"/>
  <mergeCells count="8">
    <mergeCell ref="A90:C90"/>
    <mergeCell ref="H3:I3"/>
    <mergeCell ref="J3:K3"/>
    <mergeCell ref="L3:M3"/>
    <mergeCell ref="A2:B2"/>
    <mergeCell ref="A3:B3"/>
    <mergeCell ref="D3:E3"/>
    <mergeCell ref="F3:G3"/>
  </mergeCells>
  <conditionalFormatting sqref="A5:M74">
    <cfRule type="expression" dxfId="41" priority="1">
      <formula>MOD(ROW(),2)=0</formula>
    </cfRule>
  </conditionalFormatting>
  <hyperlinks>
    <hyperlink ref="A2:B2" location="TOC!A1" display="Return to Table of Contents" xr:uid="{00000000-0004-0000-0300-000000000000}"/>
  </hyperlinks>
  <pageMargins left="0.25" right="0.25" top="0.75" bottom="0.75" header="0.3" footer="0.3"/>
  <pageSetup scale="60" orientation="portrait" horizontalDpi="1200" verticalDpi="1200" r:id="rId1"/>
  <headerFooter>
    <oddHeader>&amp;L2023-24 &amp;"Arial,Italic"Survey of Dental Education
&amp;"Arial,Regular"Report 2 - Tuition, Admission, and Attrition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B3A62-4C21-404C-B5B2-6D8CEC28442D}">
  <sheetPr>
    <tabColor rgb="FF0070C0"/>
  </sheetPr>
  <dimension ref="A1:M96"/>
  <sheetViews>
    <sheetView zoomScaleNormal="100" workbookViewId="0">
      <pane xSplit="3" ySplit="4" topLeftCell="D5" activePane="bottomRight" state="frozen"/>
      <selection activeCell="A2" sqref="A2:C2"/>
      <selection pane="topRight" activeCell="A2" sqref="A2:C2"/>
      <selection pane="bottomLeft" activeCell="A2" sqref="A2:C2"/>
      <selection pane="bottomRight" sqref="A1:C1"/>
    </sheetView>
  </sheetViews>
  <sheetFormatPr defaultColWidth="9.08984375" defaultRowHeight="14.25" x14ac:dyDescent="0.65"/>
  <cols>
    <col min="1" max="1" width="10.453125" style="4" customWidth="1"/>
    <col min="2" max="2" width="56.31640625" style="6" customWidth="1"/>
    <col min="3" max="3" width="24.08984375" style="6" customWidth="1"/>
    <col min="4" max="12" width="12.6796875" style="4" customWidth="1"/>
    <col min="13" max="13" width="9.54296875" style="4" bestFit="1" customWidth="1"/>
    <col min="14" max="16384" width="9.08984375" style="4"/>
  </cols>
  <sheetData>
    <row r="1" spans="1:13" ht="29.4" customHeight="1" x14ac:dyDescent="0.7">
      <c r="A1" s="655" t="s">
        <v>446</v>
      </c>
      <c r="B1" s="655"/>
      <c r="C1" s="655"/>
      <c r="D1" s="472"/>
    </row>
    <row r="2" spans="1:13" ht="21" customHeight="1" x14ac:dyDescent="0.7">
      <c r="A2" s="656" t="s">
        <v>8</v>
      </c>
      <c r="B2" s="656"/>
      <c r="C2" s="358"/>
      <c r="J2" s="257"/>
      <c r="K2" s="258"/>
    </row>
    <row r="3" spans="1:13" ht="45.65" customHeight="1" x14ac:dyDescent="0.7">
      <c r="A3" s="651"/>
      <c r="B3" s="651"/>
      <c r="C3" s="61"/>
      <c r="D3" s="647" t="s">
        <v>164</v>
      </c>
      <c r="E3" s="657"/>
      <c r="F3" s="658" t="s">
        <v>165</v>
      </c>
      <c r="G3" s="649"/>
      <c r="H3" s="647" t="s">
        <v>166</v>
      </c>
      <c r="I3" s="657"/>
      <c r="J3" s="652" t="s">
        <v>167</v>
      </c>
      <c r="K3" s="649"/>
      <c r="L3" s="649"/>
    </row>
    <row r="4" spans="1:13" ht="50.25" customHeight="1" x14ac:dyDescent="0.7">
      <c r="A4" s="7" t="s">
        <v>168</v>
      </c>
      <c r="B4" s="7" t="s">
        <v>169</v>
      </c>
      <c r="C4" s="360" t="s">
        <v>46</v>
      </c>
      <c r="D4" s="20" t="s">
        <v>47</v>
      </c>
      <c r="E4" s="5" t="s">
        <v>48</v>
      </c>
      <c r="F4" s="20" t="s">
        <v>170</v>
      </c>
      <c r="G4" s="5" t="s">
        <v>171</v>
      </c>
      <c r="H4" s="20" t="s">
        <v>47</v>
      </c>
      <c r="I4" s="5" t="s">
        <v>48</v>
      </c>
      <c r="J4" s="132" t="s">
        <v>40</v>
      </c>
      <c r="K4" s="5" t="s">
        <v>41</v>
      </c>
      <c r="L4" s="5" t="s">
        <v>42</v>
      </c>
    </row>
    <row r="5" spans="1:13" ht="20.149999999999999" customHeight="1" x14ac:dyDescent="0.65">
      <c r="A5" s="274" t="s">
        <v>49</v>
      </c>
      <c r="B5" s="285" t="s">
        <v>50</v>
      </c>
      <c r="C5" s="370" t="s">
        <v>51</v>
      </c>
      <c r="D5" s="291">
        <v>31902</v>
      </c>
      <c r="E5" s="300">
        <v>74362</v>
      </c>
      <c r="F5" s="291">
        <v>4798</v>
      </c>
      <c r="G5" s="301">
        <v>3346</v>
      </c>
      <c r="H5" s="291">
        <v>40046</v>
      </c>
      <c r="I5" s="300">
        <v>82506</v>
      </c>
      <c r="J5" s="414">
        <v>7664</v>
      </c>
      <c r="K5" s="301">
        <v>7997</v>
      </c>
      <c r="L5" s="301">
        <v>8042</v>
      </c>
      <c r="M5" s="256"/>
    </row>
    <row r="6" spans="1:13" ht="20.149999999999999" customHeight="1" x14ac:dyDescent="0.65">
      <c r="A6" s="274" t="s">
        <v>52</v>
      </c>
      <c r="B6" s="285" t="s">
        <v>53</v>
      </c>
      <c r="C6" s="370" t="s">
        <v>54</v>
      </c>
      <c r="D6" s="294">
        <v>90514</v>
      </c>
      <c r="E6" s="302">
        <v>90514</v>
      </c>
      <c r="F6" s="294">
        <v>3161</v>
      </c>
      <c r="G6" s="303">
        <v>9627</v>
      </c>
      <c r="H6" s="294">
        <v>103302</v>
      </c>
      <c r="I6" s="302">
        <v>103302</v>
      </c>
      <c r="J6" s="415">
        <v>11293</v>
      </c>
      <c r="K6" s="303">
        <v>9416</v>
      </c>
      <c r="L6" s="303">
        <v>9416</v>
      </c>
      <c r="M6" s="256"/>
    </row>
    <row r="7" spans="1:13" ht="20.149999999999999" customHeight="1" x14ac:dyDescent="0.65">
      <c r="A7" s="274" t="s">
        <v>52</v>
      </c>
      <c r="B7" s="285" t="s">
        <v>55</v>
      </c>
      <c r="C7" s="370" t="s">
        <v>54</v>
      </c>
      <c r="D7" s="294">
        <v>88612</v>
      </c>
      <c r="E7" s="302">
        <v>88612</v>
      </c>
      <c r="F7" s="294">
        <v>740</v>
      </c>
      <c r="G7" s="303">
        <v>22752</v>
      </c>
      <c r="H7" s="294">
        <v>112104</v>
      </c>
      <c r="I7" s="302">
        <v>112104</v>
      </c>
      <c r="J7" s="415">
        <v>21166</v>
      </c>
      <c r="K7" s="303">
        <v>20303</v>
      </c>
      <c r="L7" s="303">
        <v>20623</v>
      </c>
      <c r="M7" s="256"/>
    </row>
    <row r="8" spans="1:13" ht="20.149999999999999" customHeight="1" x14ac:dyDescent="0.65">
      <c r="A8" s="274" t="s">
        <v>56</v>
      </c>
      <c r="B8" s="285" t="s">
        <v>57</v>
      </c>
      <c r="C8" s="370" t="s">
        <v>58</v>
      </c>
      <c r="D8" s="294">
        <v>82194</v>
      </c>
      <c r="E8" s="302">
        <v>82194</v>
      </c>
      <c r="F8" s="294">
        <v>1655</v>
      </c>
      <c r="G8" s="303">
        <v>21251</v>
      </c>
      <c r="H8" s="294">
        <v>105100</v>
      </c>
      <c r="I8" s="302">
        <v>105100</v>
      </c>
      <c r="J8" s="415">
        <v>20549</v>
      </c>
      <c r="K8" s="303">
        <v>21337</v>
      </c>
      <c r="L8" s="303" t="s">
        <v>25</v>
      </c>
      <c r="M8" s="256"/>
    </row>
    <row r="9" spans="1:13" ht="20.149999999999999" customHeight="1" x14ac:dyDescent="0.65">
      <c r="A9" s="274" t="s">
        <v>56</v>
      </c>
      <c r="B9" s="548" t="s">
        <v>59</v>
      </c>
      <c r="C9" s="370" t="s">
        <v>54</v>
      </c>
      <c r="D9" s="294">
        <v>124185</v>
      </c>
      <c r="E9" s="302">
        <v>124185</v>
      </c>
      <c r="F9" s="294">
        <v>4850</v>
      </c>
      <c r="G9" s="303">
        <v>19541</v>
      </c>
      <c r="H9" s="294">
        <v>148576</v>
      </c>
      <c r="I9" s="302">
        <v>148576</v>
      </c>
      <c r="J9" s="415">
        <v>14721</v>
      </c>
      <c r="K9" s="303">
        <v>11786</v>
      </c>
      <c r="L9" s="302" t="s">
        <v>25</v>
      </c>
      <c r="M9" s="256"/>
    </row>
    <row r="10" spans="1:13" ht="20.149999999999999" customHeight="1" x14ac:dyDescent="0.65">
      <c r="A10" s="274" t="s">
        <v>56</v>
      </c>
      <c r="B10" s="285" t="s">
        <v>60</v>
      </c>
      <c r="C10" s="370" t="s">
        <v>51</v>
      </c>
      <c r="D10" s="294">
        <v>48249</v>
      </c>
      <c r="E10" s="302">
        <v>60494</v>
      </c>
      <c r="F10" s="294">
        <v>1923</v>
      </c>
      <c r="G10" s="303">
        <v>22453</v>
      </c>
      <c r="H10" s="294">
        <v>72625</v>
      </c>
      <c r="I10" s="302">
        <v>84870</v>
      </c>
      <c r="J10" s="415">
        <v>19813</v>
      </c>
      <c r="K10" s="303">
        <v>17438</v>
      </c>
      <c r="L10" s="302">
        <v>20886</v>
      </c>
      <c r="M10" s="256"/>
    </row>
    <row r="11" spans="1:13" ht="20.149999999999999" customHeight="1" x14ac:dyDescent="0.65">
      <c r="A11" s="274" t="s">
        <v>56</v>
      </c>
      <c r="B11" s="285" t="s">
        <v>61</v>
      </c>
      <c r="C11" s="370" t="s">
        <v>51</v>
      </c>
      <c r="D11" s="294">
        <v>51324</v>
      </c>
      <c r="E11" s="302">
        <v>63569</v>
      </c>
      <c r="F11" s="294">
        <v>0</v>
      </c>
      <c r="G11" s="303">
        <v>32821</v>
      </c>
      <c r="H11" s="294">
        <v>84145</v>
      </c>
      <c r="I11" s="302">
        <v>96390</v>
      </c>
      <c r="J11" s="415">
        <v>21255</v>
      </c>
      <c r="K11" s="303">
        <v>9606</v>
      </c>
      <c r="L11" s="303">
        <v>12461</v>
      </c>
      <c r="M11" s="256"/>
    </row>
    <row r="12" spans="1:13" ht="20.149999999999999" customHeight="1" x14ac:dyDescent="0.65">
      <c r="A12" s="274" t="s">
        <v>56</v>
      </c>
      <c r="B12" s="285" t="s">
        <v>62</v>
      </c>
      <c r="C12" s="370" t="s">
        <v>54</v>
      </c>
      <c r="D12" s="294">
        <v>113739</v>
      </c>
      <c r="E12" s="302">
        <v>113739</v>
      </c>
      <c r="F12" s="294">
        <v>456</v>
      </c>
      <c r="G12" s="303">
        <v>19139</v>
      </c>
      <c r="H12" s="294">
        <v>133334</v>
      </c>
      <c r="I12" s="302">
        <v>133334</v>
      </c>
      <c r="J12" s="415">
        <v>14248</v>
      </c>
      <c r="K12" s="303">
        <v>9945</v>
      </c>
      <c r="L12" s="303">
        <v>8108</v>
      </c>
      <c r="M12" s="256"/>
    </row>
    <row r="13" spans="1:13" ht="20.149999999999999" customHeight="1" x14ac:dyDescent="0.65">
      <c r="A13" s="274" t="s">
        <v>56</v>
      </c>
      <c r="B13" s="285" t="s">
        <v>63</v>
      </c>
      <c r="C13" s="370" t="s">
        <v>54</v>
      </c>
      <c r="D13" s="294">
        <v>82701</v>
      </c>
      <c r="E13" s="302">
        <v>82701</v>
      </c>
      <c r="F13" s="294">
        <v>0</v>
      </c>
      <c r="G13" s="303">
        <v>11000</v>
      </c>
      <c r="H13" s="294">
        <v>93701</v>
      </c>
      <c r="I13" s="302">
        <v>93701</v>
      </c>
      <c r="J13" s="415">
        <v>6750</v>
      </c>
      <c r="K13" s="303">
        <v>1850</v>
      </c>
      <c r="L13" s="303">
        <v>850</v>
      </c>
      <c r="M13" s="256"/>
    </row>
    <row r="14" spans="1:13" ht="20.149999999999999" customHeight="1" x14ac:dyDescent="0.65">
      <c r="A14" s="274" t="s">
        <v>56</v>
      </c>
      <c r="B14" s="285" t="s">
        <v>64</v>
      </c>
      <c r="C14" s="370" t="s">
        <v>54</v>
      </c>
      <c r="D14" s="294">
        <v>84348</v>
      </c>
      <c r="E14" s="302">
        <v>84348</v>
      </c>
      <c r="F14" s="294">
        <v>487</v>
      </c>
      <c r="G14" s="303">
        <v>17244</v>
      </c>
      <c r="H14" s="294">
        <v>102079</v>
      </c>
      <c r="I14" s="302">
        <v>102079</v>
      </c>
      <c r="J14" s="415">
        <v>13246</v>
      </c>
      <c r="K14" s="303">
        <v>13356</v>
      </c>
      <c r="L14" s="303">
        <v>13115</v>
      </c>
      <c r="M14" s="256"/>
    </row>
    <row r="15" spans="1:13" ht="20.149999999999999" customHeight="1" x14ac:dyDescent="0.65">
      <c r="A15" s="274" t="s">
        <v>65</v>
      </c>
      <c r="B15" s="285" t="s">
        <v>66</v>
      </c>
      <c r="C15" s="370" t="s">
        <v>51</v>
      </c>
      <c r="D15" s="294">
        <v>42584</v>
      </c>
      <c r="E15" s="302">
        <v>67887</v>
      </c>
      <c r="F15" s="294">
        <v>466</v>
      </c>
      <c r="G15" s="303">
        <v>15510</v>
      </c>
      <c r="H15" s="294">
        <v>58560</v>
      </c>
      <c r="I15" s="302">
        <v>83863</v>
      </c>
      <c r="J15" s="415">
        <v>8876</v>
      </c>
      <c r="K15" s="303">
        <v>8876</v>
      </c>
      <c r="L15" s="303">
        <v>8876</v>
      </c>
      <c r="M15" s="256"/>
    </row>
    <row r="16" spans="1:13" ht="20.149999999999999" customHeight="1" x14ac:dyDescent="0.65">
      <c r="A16" s="274" t="s">
        <v>67</v>
      </c>
      <c r="B16" s="285" t="s">
        <v>68</v>
      </c>
      <c r="C16" s="370" t="s">
        <v>51</v>
      </c>
      <c r="D16" s="294">
        <v>41291</v>
      </c>
      <c r="E16" s="302">
        <v>83352</v>
      </c>
      <c r="F16" s="294">
        <v>3329</v>
      </c>
      <c r="G16" s="303">
        <v>15171</v>
      </c>
      <c r="H16" s="294">
        <v>59791</v>
      </c>
      <c r="I16" s="302">
        <v>101852</v>
      </c>
      <c r="J16" s="415">
        <v>12080</v>
      </c>
      <c r="K16" s="303">
        <v>9499</v>
      </c>
      <c r="L16" s="303">
        <v>13475</v>
      </c>
      <c r="M16" s="256"/>
    </row>
    <row r="17" spans="1:13" ht="20.149999999999999" customHeight="1" x14ac:dyDescent="0.65">
      <c r="A17" s="274" t="s">
        <v>69</v>
      </c>
      <c r="B17" s="285" t="s">
        <v>70</v>
      </c>
      <c r="C17" s="370" t="s">
        <v>54</v>
      </c>
      <c r="D17" s="294">
        <v>46000</v>
      </c>
      <c r="E17" s="302">
        <v>46000</v>
      </c>
      <c r="F17" s="294">
        <v>466</v>
      </c>
      <c r="G17" s="303">
        <v>16799</v>
      </c>
      <c r="H17" s="294">
        <v>63265</v>
      </c>
      <c r="I17" s="302">
        <v>63265</v>
      </c>
      <c r="J17" s="415">
        <v>17550</v>
      </c>
      <c r="K17" s="303">
        <v>17631</v>
      </c>
      <c r="L17" s="303">
        <v>8024</v>
      </c>
      <c r="M17" s="256"/>
    </row>
    <row r="18" spans="1:13" ht="20.149999999999999" customHeight="1" x14ac:dyDescent="0.65">
      <c r="A18" s="274" t="s">
        <v>71</v>
      </c>
      <c r="B18" s="285" t="s">
        <v>72</v>
      </c>
      <c r="C18" s="370" t="s">
        <v>51</v>
      </c>
      <c r="D18" s="294">
        <v>41720</v>
      </c>
      <c r="E18" s="302">
        <v>68200</v>
      </c>
      <c r="F18" s="294">
        <v>0</v>
      </c>
      <c r="G18" s="303">
        <v>16628</v>
      </c>
      <c r="H18" s="294">
        <v>58348</v>
      </c>
      <c r="I18" s="302">
        <v>84828</v>
      </c>
      <c r="J18" s="415">
        <v>16310</v>
      </c>
      <c r="K18" s="303">
        <v>15369</v>
      </c>
      <c r="L18" s="303">
        <v>18307</v>
      </c>
      <c r="M18" s="256"/>
    </row>
    <row r="19" spans="1:13" ht="20.149999999999999" customHeight="1" x14ac:dyDescent="0.65">
      <c r="A19" s="274" t="s">
        <v>71</v>
      </c>
      <c r="B19" s="285" t="s">
        <v>73</v>
      </c>
      <c r="C19" s="370" t="s">
        <v>54</v>
      </c>
      <c r="D19" s="294">
        <v>77462</v>
      </c>
      <c r="E19" s="302">
        <v>77462</v>
      </c>
      <c r="F19" s="294">
        <v>1945</v>
      </c>
      <c r="G19" s="303">
        <v>22370</v>
      </c>
      <c r="H19" s="294">
        <v>101777</v>
      </c>
      <c r="I19" s="302">
        <v>101777</v>
      </c>
      <c r="J19" s="415">
        <v>17515</v>
      </c>
      <c r="K19" s="303">
        <v>10915</v>
      </c>
      <c r="L19" s="303">
        <v>9815</v>
      </c>
      <c r="M19" s="256"/>
    </row>
    <row r="20" spans="1:13" ht="20.149999999999999" customHeight="1" x14ac:dyDescent="0.65">
      <c r="A20" s="274" t="s">
        <v>71</v>
      </c>
      <c r="B20" s="285" t="s">
        <v>74</v>
      </c>
      <c r="C20" s="370" t="s">
        <v>54</v>
      </c>
      <c r="D20" s="294">
        <v>58505</v>
      </c>
      <c r="E20" s="302">
        <v>58505</v>
      </c>
      <c r="F20" s="294">
        <v>1200</v>
      </c>
      <c r="G20" s="303">
        <v>19179</v>
      </c>
      <c r="H20" s="294">
        <v>78884</v>
      </c>
      <c r="I20" s="302">
        <v>78884</v>
      </c>
      <c r="J20" s="415">
        <v>14967</v>
      </c>
      <c r="K20" s="303">
        <v>12712</v>
      </c>
      <c r="L20" s="303">
        <v>7518</v>
      </c>
      <c r="M20" s="256"/>
    </row>
    <row r="21" spans="1:13" ht="20.149999999999999" customHeight="1" x14ac:dyDescent="0.65">
      <c r="A21" s="274" t="s">
        <v>75</v>
      </c>
      <c r="B21" s="285" t="s">
        <v>76</v>
      </c>
      <c r="C21" s="370" t="s">
        <v>51</v>
      </c>
      <c r="D21" s="294">
        <v>26344</v>
      </c>
      <c r="E21" s="302">
        <v>64778</v>
      </c>
      <c r="F21" s="294">
        <v>1424</v>
      </c>
      <c r="G21" s="303">
        <v>9223</v>
      </c>
      <c r="H21" s="294">
        <v>36991</v>
      </c>
      <c r="I21" s="302">
        <v>75425</v>
      </c>
      <c r="J21" s="415">
        <v>8959</v>
      </c>
      <c r="K21" s="303">
        <v>8959</v>
      </c>
      <c r="L21" s="303">
        <v>8959</v>
      </c>
      <c r="M21" s="256"/>
    </row>
    <row r="22" spans="1:13" ht="20.149999999999999" customHeight="1" x14ac:dyDescent="0.65">
      <c r="A22" s="274" t="s">
        <v>77</v>
      </c>
      <c r="B22" s="285" t="s">
        <v>78</v>
      </c>
      <c r="C22" s="370" t="s">
        <v>51</v>
      </c>
      <c r="D22" s="294">
        <v>39275</v>
      </c>
      <c r="E22" s="302">
        <v>39275</v>
      </c>
      <c r="F22" s="294">
        <v>8881</v>
      </c>
      <c r="G22" s="303">
        <v>14897</v>
      </c>
      <c r="H22" s="294">
        <v>63053</v>
      </c>
      <c r="I22" s="302">
        <v>63053</v>
      </c>
      <c r="J22" s="415">
        <v>21079</v>
      </c>
      <c r="K22" s="303">
        <v>13613</v>
      </c>
      <c r="L22" s="303">
        <v>10382</v>
      </c>
      <c r="M22" s="256"/>
    </row>
    <row r="23" spans="1:13" ht="20.149999999999999" customHeight="1" x14ac:dyDescent="0.65">
      <c r="A23" s="274" t="s">
        <v>77</v>
      </c>
      <c r="B23" s="285" t="s">
        <v>79</v>
      </c>
      <c r="C23" s="370" t="s">
        <v>51</v>
      </c>
      <c r="D23" s="294">
        <v>37074</v>
      </c>
      <c r="E23" s="302">
        <v>66716</v>
      </c>
      <c r="F23" s="294">
        <v>4858</v>
      </c>
      <c r="G23" s="303">
        <v>12566</v>
      </c>
      <c r="H23" s="294">
        <v>54498</v>
      </c>
      <c r="I23" s="302">
        <v>84140</v>
      </c>
      <c r="J23" s="415">
        <v>26136</v>
      </c>
      <c r="K23" s="303">
        <v>26136</v>
      </c>
      <c r="L23" s="303">
        <v>26136</v>
      </c>
      <c r="M23" s="256"/>
    </row>
    <row r="24" spans="1:13" ht="20.149999999999999" customHeight="1" x14ac:dyDescent="0.65">
      <c r="A24" s="274" t="s">
        <v>77</v>
      </c>
      <c r="B24" s="285" t="s">
        <v>80</v>
      </c>
      <c r="C24" s="370" t="s">
        <v>54</v>
      </c>
      <c r="D24" s="294">
        <v>90858</v>
      </c>
      <c r="E24" s="302">
        <v>90858</v>
      </c>
      <c r="F24" s="294">
        <v>740</v>
      </c>
      <c r="G24" s="303">
        <v>24121</v>
      </c>
      <c r="H24" s="294">
        <v>115719</v>
      </c>
      <c r="I24" s="302">
        <v>115719</v>
      </c>
      <c r="J24" s="415">
        <v>20786</v>
      </c>
      <c r="K24" s="303">
        <v>20545</v>
      </c>
      <c r="L24" s="303">
        <v>20545</v>
      </c>
      <c r="M24" s="256"/>
    </row>
    <row r="25" spans="1:13" ht="20.149999999999999" customHeight="1" x14ac:dyDescent="0.65">
      <c r="A25" s="274" t="s">
        <v>81</v>
      </c>
      <c r="B25" s="285" t="s">
        <v>82</v>
      </c>
      <c r="C25" s="370" t="s">
        <v>51</v>
      </c>
      <c r="D25" s="294">
        <v>42945</v>
      </c>
      <c r="E25" s="302">
        <v>97047</v>
      </c>
      <c r="F25" s="294">
        <v>1836</v>
      </c>
      <c r="G25" s="303">
        <v>15860</v>
      </c>
      <c r="H25" s="294">
        <v>60641</v>
      </c>
      <c r="I25" s="302">
        <v>114743</v>
      </c>
      <c r="J25" s="415">
        <v>17294</v>
      </c>
      <c r="K25" s="303">
        <v>16044</v>
      </c>
      <c r="L25" s="303">
        <v>15294</v>
      </c>
      <c r="M25" s="256"/>
    </row>
    <row r="26" spans="1:13" ht="20.149999999999999" customHeight="1" x14ac:dyDescent="0.65">
      <c r="A26" s="274" t="s">
        <v>83</v>
      </c>
      <c r="B26" s="285" t="s">
        <v>84</v>
      </c>
      <c r="C26" s="370" t="s">
        <v>51</v>
      </c>
      <c r="D26" s="294">
        <v>55039</v>
      </c>
      <c r="E26" s="302">
        <v>80177</v>
      </c>
      <c r="F26" s="294">
        <v>1900</v>
      </c>
      <c r="G26" s="303">
        <v>16936</v>
      </c>
      <c r="H26" s="294">
        <v>73875</v>
      </c>
      <c r="I26" s="302">
        <v>99013</v>
      </c>
      <c r="J26" s="415">
        <v>11430</v>
      </c>
      <c r="K26" s="303">
        <v>7830</v>
      </c>
      <c r="L26" s="303">
        <v>7675</v>
      </c>
      <c r="M26" s="256"/>
    </row>
    <row r="27" spans="1:13" ht="20.149999999999999" customHeight="1" x14ac:dyDescent="0.65">
      <c r="A27" s="274" t="s">
        <v>85</v>
      </c>
      <c r="B27" s="285" t="s">
        <v>86</v>
      </c>
      <c r="C27" s="370" t="s">
        <v>51</v>
      </c>
      <c r="D27" s="294">
        <v>36168</v>
      </c>
      <c r="E27" s="302">
        <v>80359</v>
      </c>
      <c r="F27" s="294">
        <v>1522</v>
      </c>
      <c r="G27" s="303">
        <v>13156</v>
      </c>
      <c r="H27" s="294">
        <v>50846</v>
      </c>
      <c r="I27" s="302">
        <v>95037</v>
      </c>
      <c r="J27" s="415">
        <v>13624</v>
      </c>
      <c r="K27" s="303">
        <v>7558</v>
      </c>
      <c r="L27" s="303">
        <v>5330</v>
      </c>
      <c r="M27" s="256"/>
    </row>
    <row r="28" spans="1:13" ht="20.149999999999999" customHeight="1" x14ac:dyDescent="0.65">
      <c r="A28" s="274" t="s">
        <v>85</v>
      </c>
      <c r="B28" s="285" t="s">
        <v>87</v>
      </c>
      <c r="C28" s="370" t="s">
        <v>51</v>
      </c>
      <c r="D28" s="294">
        <v>37858</v>
      </c>
      <c r="E28" s="302">
        <v>78812</v>
      </c>
      <c r="F28" s="294">
        <v>196</v>
      </c>
      <c r="G28" s="303">
        <v>9940</v>
      </c>
      <c r="H28" s="294">
        <v>47994</v>
      </c>
      <c r="I28" s="302">
        <v>88948</v>
      </c>
      <c r="J28" s="415">
        <v>10101</v>
      </c>
      <c r="K28" s="303">
        <v>8796</v>
      </c>
      <c r="L28" s="303">
        <v>8188</v>
      </c>
      <c r="M28" s="256"/>
    </row>
    <row r="29" spans="1:13" ht="20.149999999999999" customHeight="1" x14ac:dyDescent="0.65">
      <c r="A29" s="274" t="s">
        <v>88</v>
      </c>
      <c r="B29" s="285" t="s">
        <v>89</v>
      </c>
      <c r="C29" s="370" t="s">
        <v>51</v>
      </c>
      <c r="D29" s="294">
        <v>28418</v>
      </c>
      <c r="E29" s="302">
        <v>57146</v>
      </c>
      <c r="F29" s="294">
        <v>6723</v>
      </c>
      <c r="G29" s="303">
        <v>20682</v>
      </c>
      <c r="H29" s="294">
        <v>55823</v>
      </c>
      <c r="I29" s="302">
        <v>84551</v>
      </c>
      <c r="J29" s="415">
        <v>25319</v>
      </c>
      <c r="K29" s="303">
        <v>20084</v>
      </c>
      <c r="L29" s="303">
        <v>16199</v>
      </c>
      <c r="M29" s="256"/>
    </row>
    <row r="30" spans="1:13" ht="20.149999999999999" customHeight="1" x14ac:dyDescent="0.65">
      <c r="A30" s="274" t="s">
        <v>90</v>
      </c>
      <c r="B30" s="285" t="s">
        <v>91</v>
      </c>
      <c r="C30" s="370" t="s">
        <v>54</v>
      </c>
      <c r="D30" s="294">
        <v>73070</v>
      </c>
      <c r="E30" s="302">
        <v>73070</v>
      </c>
      <c r="F30" s="294">
        <v>11640</v>
      </c>
      <c r="G30" s="303">
        <v>5054</v>
      </c>
      <c r="H30" s="294">
        <v>89764</v>
      </c>
      <c r="I30" s="302">
        <v>89764</v>
      </c>
      <c r="J30" s="415">
        <v>16694</v>
      </c>
      <c r="K30" s="303">
        <v>16694</v>
      </c>
      <c r="L30" s="303">
        <v>13694</v>
      </c>
      <c r="M30" s="256"/>
    </row>
    <row r="31" spans="1:13" ht="20.149999999999999" customHeight="1" x14ac:dyDescent="0.65">
      <c r="A31" s="274" t="s">
        <v>17</v>
      </c>
      <c r="B31" s="285" t="s">
        <v>92</v>
      </c>
      <c r="C31" s="370" t="s">
        <v>51</v>
      </c>
      <c r="D31" s="294">
        <v>48660</v>
      </c>
      <c r="E31" s="302">
        <v>90535</v>
      </c>
      <c r="F31" s="294">
        <v>2022</v>
      </c>
      <c r="G31" s="303">
        <v>15910</v>
      </c>
      <c r="H31" s="294">
        <v>66592</v>
      </c>
      <c r="I31" s="302">
        <v>108467</v>
      </c>
      <c r="J31" s="415">
        <v>16964</v>
      </c>
      <c r="K31" s="303">
        <v>14260</v>
      </c>
      <c r="L31" s="303">
        <v>13947</v>
      </c>
      <c r="M31" s="256"/>
    </row>
    <row r="32" spans="1:13" ht="20.149999999999999" customHeight="1" x14ac:dyDescent="0.65">
      <c r="A32" s="274" t="s">
        <v>93</v>
      </c>
      <c r="B32" s="285" t="s">
        <v>94</v>
      </c>
      <c r="C32" s="370" t="s">
        <v>54</v>
      </c>
      <c r="D32" s="294">
        <v>67610</v>
      </c>
      <c r="E32" s="302">
        <v>67610</v>
      </c>
      <c r="F32" s="294">
        <v>455</v>
      </c>
      <c r="G32" s="303">
        <v>9774</v>
      </c>
      <c r="H32" s="294">
        <v>77839</v>
      </c>
      <c r="I32" s="302">
        <v>77839</v>
      </c>
      <c r="J32" s="415">
        <v>31062</v>
      </c>
      <c r="K32" s="303">
        <v>24947</v>
      </c>
      <c r="L32" s="303">
        <v>22358</v>
      </c>
      <c r="M32" s="256"/>
    </row>
    <row r="33" spans="1:13" ht="20.149999999999999" customHeight="1" x14ac:dyDescent="0.65">
      <c r="A33" s="274" t="s">
        <v>93</v>
      </c>
      <c r="B33" s="285" t="s">
        <v>95</v>
      </c>
      <c r="C33" s="370" t="s">
        <v>54</v>
      </c>
      <c r="D33" s="294">
        <v>91500</v>
      </c>
      <c r="E33" s="302">
        <v>91500</v>
      </c>
      <c r="F33" s="294">
        <v>2447</v>
      </c>
      <c r="G33" s="303">
        <v>9373</v>
      </c>
      <c r="H33" s="294">
        <v>103320</v>
      </c>
      <c r="I33" s="302">
        <v>103320</v>
      </c>
      <c r="J33" s="415">
        <v>14437</v>
      </c>
      <c r="K33" s="303">
        <v>5096</v>
      </c>
      <c r="L33" s="303">
        <v>2911</v>
      </c>
      <c r="M33" s="256"/>
    </row>
    <row r="34" spans="1:13" ht="20.149999999999999" customHeight="1" x14ac:dyDescent="0.65">
      <c r="A34" s="274" t="s">
        <v>93</v>
      </c>
      <c r="B34" s="285" t="s">
        <v>96</v>
      </c>
      <c r="C34" s="370" t="s">
        <v>54</v>
      </c>
      <c r="D34" s="294">
        <v>91056</v>
      </c>
      <c r="E34" s="302">
        <v>91056</v>
      </c>
      <c r="F34" s="294">
        <v>5597</v>
      </c>
      <c r="G34" s="303">
        <v>18546</v>
      </c>
      <c r="H34" s="294">
        <v>115199</v>
      </c>
      <c r="I34" s="302">
        <v>115199</v>
      </c>
      <c r="J34" s="415">
        <v>23872</v>
      </c>
      <c r="K34" s="303">
        <v>17695</v>
      </c>
      <c r="L34" s="303">
        <v>15572</v>
      </c>
      <c r="M34" s="256"/>
    </row>
    <row r="35" spans="1:13" ht="20.149999999999999" customHeight="1" x14ac:dyDescent="0.65">
      <c r="A35" s="274" t="s">
        <v>97</v>
      </c>
      <c r="B35" s="285" t="s">
        <v>98</v>
      </c>
      <c r="C35" s="370" t="s">
        <v>54</v>
      </c>
      <c r="D35" s="294">
        <v>81970</v>
      </c>
      <c r="E35" s="302">
        <v>81970</v>
      </c>
      <c r="F35" s="294">
        <v>3367</v>
      </c>
      <c r="G35" s="303">
        <v>9172</v>
      </c>
      <c r="H35" s="294">
        <v>94509</v>
      </c>
      <c r="I35" s="302">
        <v>94509</v>
      </c>
      <c r="J35" s="415">
        <v>9032</v>
      </c>
      <c r="K35" s="303">
        <v>7340</v>
      </c>
      <c r="L35" s="303">
        <v>7354</v>
      </c>
      <c r="M35" s="256"/>
    </row>
    <row r="36" spans="1:13" ht="20.149999999999999" customHeight="1" x14ac:dyDescent="0.65">
      <c r="A36" s="274" t="s">
        <v>97</v>
      </c>
      <c r="B36" s="285" t="s">
        <v>99</v>
      </c>
      <c r="C36" s="370" t="s">
        <v>51</v>
      </c>
      <c r="D36" s="294">
        <v>46306</v>
      </c>
      <c r="E36" s="302">
        <v>62811</v>
      </c>
      <c r="F36" s="294">
        <v>1240</v>
      </c>
      <c r="G36" s="303">
        <v>9739</v>
      </c>
      <c r="H36" s="294">
        <v>57285</v>
      </c>
      <c r="I36" s="302">
        <v>73790</v>
      </c>
      <c r="J36" s="415">
        <v>9152</v>
      </c>
      <c r="K36" s="303">
        <v>7052</v>
      </c>
      <c r="L36" s="303">
        <v>9567</v>
      </c>
      <c r="M36" s="256"/>
    </row>
    <row r="37" spans="1:13" ht="20.149999999999999" customHeight="1" x14ac:dyDescent="0.65">
      <c r="A37" s="274" t="s">
        <v>100</v>
      </c>
      <c r="B37" s="285" t="s">
        <v>101</v>
      </c>
      <c r="C37" s="370" t="s">
        <v>51</v>
      </c>
      <c r="D37" s="294">
        <v>45442</v>
      </c>
      <c r="E37" s="302">
        <v>84184</v>
      </c>
      <c r="F37" s="294">
        <v>2148</v>
      </c>
      <c r="G37" s="303">
        <v>10156</v>
      </c>
      <c r="H37" s="294">
        <v>57746</v>
      </c>
      <c r="I37" s="302">
        <v>96488</v>
      </c>
      <c r="J37" s="415">
        <v>15185</v>
      </c>
      <c r="K37" s="303">
        <v>14772</v>
      </c>
      <c r="L37" s="303">
        <v>12342</v>
      </c>
      <c r="M37" s="256"/>
    </row>
    <row r="38" spans="1:13" ht="20.149999999999999" customHeight="1" x14ac:dyDescent="0.65">
      <c r="A38" s="274" t="s">
        <v>21</v>
      </c>
      <c r="B38" s="285" t="s">
        <v>102</v>
      </c>
      <c r="C38" s="370" t="s">
        <v>51</v>
      </c>
      <c r="D38" s="294">
        <v>34600</v>
      </c>
      <c r="E38" s="302">
        <v>34600</v>
      </c>
      <c r="F38" s="294">
        <v>3250</v>
      </c>
      <c r="G38" s="303">
        <v>8084</v>
      </c>
      <c r="H38" s="294">
        <v>45934</v>
      </c>
      <c r="I38" s="302">
        <v>45934</v>
      </c>
      <c r="J38" s="415">
        <v>6684</v>
      </c>
      <c r="K38" s="303">
        <v>5892</v>
      </c>
      <c r="L38" s="303">
        <v>5184</v>
      </c>
      <c r="M38" s="256"/>
    </row>
    <row r="39" spans="1:13" ht="20.149999999999999" customHeight="1" x14ac:dyDescent="0.65">
      <c r="A39" s="274" t="s">
        <v>103</v>
      </c>
      <c r="B39" s="285" t="s">
        <v>472</v>
      </c>
      <c r="C39" s="370" t="s">
        <v>54</v>
      </c>
      <c r="D39" s="294">
        <v>97176</v>
      </c>
      <c r="E39" s="302">
        <v>97176</v>
      </c>
      <c r="F39" s="294">
        <v>4570</v>
      </c>
      <c r="G39" s="303">
        <v>5716</v>
      </c>
      <c r="H39" s="294">
        <v>107462</v>
      </c>
      <c r="I39" s="302">
        <v>107462</v>
      </c>
      <c r="J39" s="415" t="s">
        <v>25</v>
      </c>
      <c r="K39" s="303" t="s">
        <v>25</v>
      </c>
      <c r="L39" s="303" t="s">
        <v>25</v>
      </c>
      <c r="M39" s="256"/>
    </row>
    <row r="40" spans="1:13" ht="20.149999999999999" customHeight="1" x14ac:dyDescent="0.65">
      <c r="A40" s="274" t="s">
        <v>103</v>
      </c>
      <c r="B40" s="285" t="s">
        <v>104</v>
      </c>
      <c r="C40" s="370" t="s">
        <v>51</v>
      </c>
      <c r="D40" s="294">
        <v>51855</v>
      </c>
      <c r="E40" s="302">
        <v>113519</v>
      </c>
      <c r="F40" s="294">
        <v>2224</v>
      </c>
      <c r="G40" s="303">
        <v>15581</v>
      </c>
      <c r="H40" s="294">
        <v>69660</v>
      </c>
      <c r="I40" s="302">
        <v>131324</v>
      </c>
      <c r="J40" s="415">
        <v>13650</v>
      </c>
      <c r="K40" s="303">
        <v>11809</v>
      </c>
      <c r="L40" s="303">
        <v>11959</v>
      </c>
      <c r="M40" s="256"/>
    </row>
    <row r="41" spans="1:13" ht="20.149999999999999" customHeight="1" x14ac:dyDescent="0.65">
      <c r="A41" s="517" t="s">
        <v>103</v>
      </c>
      <c r="B41" s="518" t="s">
        <v>105</v>
      </c>
      <c r="C41" s="519" t="s">
        <v>54</v>
      </c>
      <c r="D41" s="520">
        <v>86466</v>
      </c>
      <c r="E41" s="521">
        <v>86466</v>
      </c>
      <c r="F41" s="520">
        <v>3323</v>
      </c>
      <c r="G41" s="304">
        <v>8373</v>
      </c>
      <c r="H41" s="520">
        <v>98162</v>
      </c>
      <c r="I41" s="521">
        <v>98162</v>
      </c>
      <c r="J41" s="522">
        <v>10986</v>
      </c>
      <c r="K41" s="304">
        <v>6631</v>
      </c>
      <c r="L41" s="304">
        <v>7195</v>
      </c>
      <c r="M41" s="256"/>
    </row>
    <row r="42" spans="1:13" ht="20.149999999999999" customHeight="1" x14ac:dyDescent="0.65">
      <c r="A42" s="274" t="s">
        <v>106</v>
      </c>
      <c r="B42" s="285" t="s">
        <v>107</v>
      </c>
      <c r="C42" s="370" t="s">
        <v>54</v>
      </c>
      <c r="D42" s="294">
        <v>73222</v>
      </c>
      <c r="E42" s="302">
        <v>73222</v>
      </c>
      <c r="F42" s="294">
        <v>2000</v>
      </c>
      <c r="G42" s="303">
        <v>16151</v>
      </c>
      <c r="H42" s="294">
        <v>91373</v>
      </c>
      <c r="I42" s="302">
        <v>91373</v>
      </c>
      <c r="J42" s="415">
        <v>16393</v>
      </c>
      <c r="K42" s="303">
        <v>15760</v>
      </c>
      <c r="L42" s="303">
        <v>18914</v>
      </c>
      <c r="M42" s="256"/>
    </row>
    <row r="43" spans="1:13" ht="20.149999999999999" customHeight="1" x14ac:dyDescent="0.65">
      <c r="A43" s="274" t="s">
        <v>106</v>
      </c>
      <c r="B43" s="285" t="s">
        <v>108</v>
      </c>
      <c r="C43" s="370" t="s">
        <v>51</v>
      </c>
      <c r="D43" s="294">
        <v>41660</v>
      </c>
      <c r="E43" s="302">
        <v>86850</v>
      </c>
      <c r="F43" s="294">
        <v>10510</v>
      </c>
      <c r="G43" s="303">
        <v>3785</v>
      </c>
      <c r="H43" s="294">
        <v>55955</v>
      </c>
      <c r="I43" s="302">
        <v>101145</v>
      </c>
      <c r="J43" s="415">
        <v>14180</v>
      </c>
      <c r="K43" s="303">
        <v>14105</v>
      </c>
      <c r="L43" s="303">
        <v>13725</v>
      </c>
      <c r="M43" s="256"/>
    </row>
    <row r="44" spans="1:13" ht="20.149999999999999" customHeight="1" x14ac:dyDescent="0.65">
      <c r="A44" s="274" t="s">
        <v>109</v>
      </c>
      <c r="B44" s="285" t="s">
        <v>110</v>
      </c>
      <c r="C44" s="370" t="s">
        <v>51</v>
      </c>
      <c r="D44" s="294">
        <v>41591</v>
      </c>
      <c r="E44" s="302">
        <v>82659</v>
      </c>
      <c r="F44" s="294">
        <v>17247</v>
      </c>
      <c r="G44" s="303">
        <v>3025</v>
      </c>
      <c r="H44" s="294">
        <v>61863</v>
      </c>
      <c r="I44" s="302">
        <v>102931</v>
      </c>
      <c r="J44" s="415">
        <v>20452</v>
      </c>
      <c r="K44" s="303">
        <v>20452</v>
      </c>
      <c r="L44" s="303">
        <v>14663</v>
      </c>
      <c r="M44" s="256"/>
    </row>
    <row r="45" spans="1:13" ht="20.149999999999999" customHeight="1" x14ac:dyDescent="0.65">
      <c r="A45" s="274" t="s">
        <v>111</v>
      </c>
      <c r="B45" s="285" t="s">
        <v>112</v>
      </c>
      <c r="C45" s="370" t="s">
        <v>51</v>
      </c>
      <c r="D45" s="294">
        <v>59796</v>
      </c>
      <c r="E45" s="302">
        <v>96884</v>
      </c>
      <c r="F45" s="294">
        <v>370</v>
      </c>
      <c r="G45" s="303">
        <v>14851</v>
      </c>
      <c r="H45" s="294">
        <v>75017</v>
      </c>
      <c r="I45" s="302">
        <v>112105</v>
      </c>
      <c r="J45" s="415">
        <v>9548</v>
      </c>
      <c r="K45" s="303">
        <v>5697</v>
      </c>
      <c r="L45" s="303">
        <v>5500</v>
      </c>
      <c r="M45" s="256"/>
    </row>
    <row r="46" spans="1:13" ht="20.149999999999999" customHeight="1" x14ac:dyDescent="0.65">
      <c r="A46" s="274" t="s">
        <v>113</v>
      </c>
      <c r="B46" s="285" t="s">
        <v>114</v>
      </c>
      <c r="C46" s="370" t="s">
        <v>54</v>
      </c>
      <c r="D46" s="294">
        <v>93380</v>
      </c>
      <c r="E46" s="302">
        <v>93380</v>
      </c>
      <c r="F46" s="294">
        <v>3395</v>
      </c>
      <c r="G46" s="303">
        <v>13867</v>
      </c>
      <c r="H46" s="294">
        <v>110642</v>
      </c>
      <c r="I46" s="302">
        <v>110642</v>
      </c>
      <c r="J46" s="415">
        <v>14957</v>
      </c>
      <c r="K46" s="303">
        <v>16352</v>
      </c>
      <c r="L46" s="303">
        <v>16517</v>
      </c>
      <c r="M46" s="256"/>
    </row>
    <row r="47" spans="1:13" ht="20.149999999999999" customHeight="1" x14ac:dyDescent="0.65">
      <c r="A47" s="274" t="s">
        <v>113</v>
      </c>
      <c r="B47" s="285" t="s">
        <v>115</v>
      </c>
      <c r="C47" s="370" t="s">
        <v>54</v>
      </c>
      <c r="D47" s="294">
        <v>98892</v>
      </c>
      <c r="E47" s="302">
        <v>98892</v>
      </c>
      <c r="F47" s="294">
        <v>337</v>
      </c>
      <c r="G47" s="303">
        <v>12155</v>
      </c>
      <c r="H47" s="294">
        <v>111384</v>
      </c>
      <c r="I47" s="302">
        <v>111384</v>
      </c>
      <c r="J47" s="415">
        <v>11724</v>
      </c>
      <c r="K47" s="303">
        <v>11724</v>
      </c>
      <c r="L47" s="303">
        <v>11724</v>
      </c>
      <c r="M47" s="256"/>
    </row>
    <row r="48" spans="1:13" ht="20.149999999999999" customHeight="1" x14ac:dyDescent="0.65">
      <c r="A48" s="274" t="s">
        <v>113</v>
      </c>
      <c r="B48" s="285" t="s">
        <v>116</v>
      </c>
      <c r="C48" s="370" t="s">
        <v>51</v>
      </c>
      <c r="D48" s="294">
        <v>37640</v>
      </c>
      <c r="E48" s="302">
        <v>64850</v>
      </c>
      <c r="F48" s="294">
        <v>2633</v>
      </c>
      <c r="G48" s="303">
        <v>20125</v>
      </c>
      <c r="H48" s="294">
        <v>60398</v>
      </c>
      <c r="I48" s="302">
        <v>87608</v>
      </c>
      <c r="J48" s="415">
        <v>18260</v>
      </c>
      <c r="K48" s="303">
        <v>15833</v>
      </c>
      <c r="L48" s="303">
        <v>14323</v>
      </c>
      <c r="M48" s="256"/>
    </row>
    <row r="49" spans="1:13" ht="20.149999999999999" customHeight="1" x14ac:dyDescent="0.65">
      <c r="A49" s="274" t="s">
        <v>113</v>
      </c>
      <c r="B49" s="285" t="s">
        <v>117</v>
      </c>
      <c r="C49" s="370" t="s">
        <v>54</v>
      </c>
      <c r="D49" s="294">
        <v>77640</v>
      </c>
      <c r="E49" s="302">
        <v>77640</v>
      </c>
      <c r="F49" s="294">
        <v>13665</v>
      </c>
      <c r="G49" s="303">
        <v>3255</v>
      </c>
      <c r="H49" s="294">
        <v>94560</v>
      </c>
      <c r="I49" s="302">
        <v>94560</v>
      </c>
      <c r="J49" s="415">
        <v>15010</v>
      </c>
      <c r="K49" s="303">
        <v>14385</v>
      </c>
      <c r="L49" s="303">
        <v>14385</v>
      </c>
      <c r="M49" s="256"/>
    </row>
    <row r="50" spans="1:13" ht="20.149999999999999" customHeight="1" x14ac:dyDescent="0.65">
      <c r="A50" s="274" t="s">
        <v>113</v>
      </c>
      <c r="B50" s="285" t="s">
        <v>118</v>
      </c>
      <c r="C50" s="370" t="s">
        <v>51</v>
      </c>
      <c r="D50" s="294">
        <v>37640</v>
      </c>
      <c r="E50" s="302">
        <v>64850</v>
      </c>
      <c r="F50" s="294">
        <v>13986</v>
      </c>
      <c r="G50" s="303">
        <v>19278</v>
      </c>
      <c r="H50" s="294">
        <v>70904</v>
      </c>
      <c r="I50" s="302">
        <v>98114</v>
      </c>
      <c r="J50" s="415">
        <v>27003</v>
      </c>
      <c r="K50" s="303">
        <v>21256</v>
      </c>
      <c r="L50" s="303">
        <v>16882</v>
      </c>
      <c r="M50" s="256"/>
    </row>
    <row r="51" spans="1:13" ht="20.149999999999999" customHeight="1" x14ac:dyDescent="0.65">
      <c r="A51" s="274" t="s">
        <v>119</v>
      </c>
      <c r="B51" s="285" t="s">
        <v>120</v>
      </c>
      <c r="C51" s="370" t="s">
        <v>51</v>
      </c>
      <c r="D51" s="294">
        <v>39100</v>
      </c>
      <c r="E51" s="302">
        <v>75600</v>
      </c>
      <c r="F51" s="294">
        <v>7500</v>
      </c>
      <c r="G51" s="303">
        <v>13400</v>
      </c>
      <c r="H51" s="294">
        <v>60000</v>
      </c>
      <c r="I51" s="302">
        <v>96500</v>
      </c>
      <c r="J51" s="415">
        <v>17400</v>
      </c>
      <c r="K51" s="303">
        <v>14800</v>
      </c>
      <c r="L51" s="303">
        <v>12400</v>
      </c>
      <c r="M51" s="256"/>
    </row>
    <row r="52" spans="1:13" ht="20.149999999999999" customHeight="1" x14ac:dyDescent="0.65">
      <c r="A52" s="274" t="s">
        <v>119</v>
      </c>
      <c r="B52" s="285" t="s">
        <v>121</v>
      </c>
      <c r="C52" s="370" t="s">
        <v>51</v>
      </c>
      <c r="D52" s="294">
        <v>31444</v>
      </c>
      <c r="E52" s="302">
        <v>31444</v>
      </c>
      <c r="F52" s="294">
        <v>5233</v>
      </c>
      <c r="G52" s="303">
        <v>10549</v>
      </c>
      <c r="H52" s="294">
        <v>47226</v>
      </c>
      <c r="I52" s="302">
        <v>47226</v>
      </c>
      <c r="J52" s="415">
        <v>10082</v>
      </c>
      <c r="K52" s="303">
        <v>10082</v>
      </c>
      <c r="L52" s="303">
        <v>6722</v>
      </c>
      <c r="M52" s="256"/>
    </row>
    <row r="53" spans="1:13" ht="20.149999999999999" customHeight="1" x14ac:dyDescent="0.65">
      <c r="A53" s="274" t="s">
        <v>122</v>
      </c>
      <c r="B53" s="285" t="s">
        <v>123</v>
      </c>
      <c r="C53" s="370" t="s">
        <v>51</v>
      </c>
      <c r="D53" s="294">
        <v>43755</v>
      </c>
      <c r="E53" s="302">
        <v>92918</v>
      </c>
      <c r="F53" s="294">
        <v>6203</v>
      </c>
      <c r="G53" s="303">
        <v>5820</v>
      </c>
      <c r="H53" s="294">
        <v>55778</v>
      </c>
      <c r="I53" s="302">
        <v>104941</v>
      </c>
      <c r="J53" s="415">
        <v>11530</v>
      </c>
      <c r="K53" s="303">
        <v>8200</v>
      </c>
      <c r="L53" s="303">
        <v>12172</v>
      </c>
      <c r="M53" s="256"/>
    </row>
    <row r="54" spans="1:13" ht="20.149999999999999" customHeight="1" x14ac:dyDescent="0.65">
      <c r="A54" s="274" t="s">
        <v>122</v>
      </c>
      <c r="B54" s="285" t="s">
        <v>124</v>
      </c>
      <c r="C54" s="370" t="s">
        <v>54</v>
      </c>
      <c r="D54" s="294">
        <v>83666</v>
      </c>
      <c r="E54" s="302">
        <v>83666</v>
      </c>
      <c r="F54" s="294">
        <v>1455</v>
      </c>
      <c r="G54" s="303">
        <v>21535</v>
      </c>
      <c r="H54" s="294">
        <v>106656</v>
      </c>
      <c r="I54" s="302">
        <v>106656</v>
      </c>
      <c r="J54" s="415">
        <v>13582</v>
      </c>
      <c r="K54" s="303">
        <v>7842</v>
      </c>
      <c r="L54" s="303">
        <v>12710</v>
      </c>
      <c r="M54" s="256"/>
    </row>
    <row r="55" spans="1:13" ht="20.149999999999999" customHeight="1" x14ac:dyDescent="0.65">
      <c r="A55" s="274" t="s">
        <v>125</v>
      </c>
      <c r="B55" s="285" t="s">
        <v>126</v>
      </c>
      <c r="C55" s="370" t="s">
        <v>51</v>
      </c>
      <c r="D55" s="294">
        <v>29868</v>
      </c>
      <c r="E55" s="302">
        <v>70895</v>
      </c>
      <c r="F55" s="294">
        <v>4010</v>
      </c>
      <c r="G55" s="303">
        <v>10828</v>
      </c>
      <c r="H55" s="294">
        <v>44706</v>
      </c>
      <c r="I55" s="302">
        <v>85733</v>
      </c>
      <c r="J55" s="415">
        <v>14625</v>
      </c>
      <c r="K55" s="303">
        <v>11768</v>
      </c>
      <c r="L55" s="303">
        <v>12803</v>
      </c>
      <c r="M55" s="256"/>
    </row>
    <row r="56" spans="1:13" ht="20.149999999999999" customHeight="1" x14ac:dyDescent="0.65">
      <c r="A56" s="274" t="s">
        <v>127</v>
      </c>
      <c r="B56" s="285" t="s">
        <v>128</v>
      </c>
      <c r="C56" s="370" t="s">
        <v>51</v>
      </c>
      <c r="D56" s="294">
        <v>48944</v>
      </c>
      <c r="E56" s="302">
        <v>78966</v>
      </c>
      <c r="F56" s="294">
        <v>2396</v>
      </c>
      <c r="G56" s="303">
        <v>18593</v>
      </c>
      <c r="H56" s="294">
        <v>69933</v>
      </c>
      <c r="I56" s="302">
        <v>99955</v>
      </c>
      <c r="J56" s="415">
        <v>18681</v>
      </c>
      <c r="K56" s="303">
        <v>19121</v>
      </c>
      <c r="L56" s="303">
        <v>20444</v>
      </c>
      <c r="M56" s="256"/>
    </row>
    <row r="57" spans="1:13" ht="20.149999999999999" customHeight="1" x14ac:dyDescent="0.65">
      <c r="A57" s="274" t="s">
        <v>129</v>
      </c>
      <c r="B57" s="285" t="s">
        <v>130</v>
      </c>
      <c r="C57" s="370" t="s">
        <v>131</v>
      </c>
      <c r="D57" s="294">
        <v>67800</v>
      </c>
      <c r="E57" s="302">
        <v>77308</v>
      </c>
      <c r="F57" s="294">
        <v>1229</v>
      </c>
      <c r="G57" s="303">
        <v>9364</v>
      </c>
      <c r="H57" s="294">
        <v>78393</v>
      </c>
      <c r="I57" s="302">
        <v>87901</v>
      </c>
      <c r="J57" s="415">
        <v>9664</v>
      </c>
      <c r="K57" s="304">
        <v>6229</v>
      </c>
      <c r="L57" s="304">
        <v>6229</v>
      </c>
      <c r="M57" s="256"/>
    </row>
    <row r="58" spans="1:13" ht="20.149999999999999" customHeight="1" x14ac:dyDescent="0.65">
      <c r="A58" s="274" t="s">
        <v>129</v>
      </c>
      <c r="B58" s="285" t="s">
        <v>132</v>
      </c>
      <c r="C58" s="370" t="s">
        <v>54</v>
      </c>
      <c r="D58" s="294">
        <v>86448</v>
      </c>
      <c r="E58" s="302">
        <v>86448</v>
      </c>
      <c r="F58" s="294">
        <v>3802</v>
      </c>
      <c r="G58" s="303">
        <v>17314</v>
      </c>
      <c r="H58" s="294">
        <v>107564</v>
      </c>
      <c r="I58" s="302">
        <v>107564</v>
      </c>
      <c r="J58" s="415">
        <v>15822</v>
      </c>
      <c r="K58" s="303">
        <v>17420</v>
      </c>
      <c r="L58" s="303">
        <v>15522</v>
      </c>
      <c r="M58" s="256"/>
    </row>
    <row r="59" spans="1:13" ht="20.149999999999999" customHeight="1" x14ac:dyDescent="0.65">
      <c r="A59" s="274" t="s">
        <v>129</v>
      </c>
      <c r="B59" s="285" t="s">
        <v>133</v>
      </c>
      <c r="C59" s="370" t="s">
        <v>131</v>
      </c>
      <c r="D59" s="294">
        <v>55302</v>
      </c>
      <c r="E59" s="302">
        <v>66312</v>
      </c>
      <c r="F59" s="294">
        <v>1845</v>
      </c>
      <c r="G59" s="303">
        <v>17156</v>
      </c>
      <c r="H59" s="294">
        <v>74303</v>
      </c>
      <c r="I59" s="302">
        <v>85313</v>
      </c>
      <c r="J59" s="415">
        <v>11397</v>
      </c>
      <c r="K59" s="303">
        <v>51449</v>
      </c>
      <c r="L59" s="303">
        <v>49747</v>
      </c>
      <c r="M59" s="256"/>
    </row>
    <row r="60" spans="1:13" ht="20.149999999999999" customHeight="1" x14ac:dyDescent="0.65">
      <c r="A60" s="274" t="s">
        <v>134</v>
      </c>
      <c r="B60" s="285" t="s">
        <v>135</v>
      </c>
      <c r="C60" s="370" t="s">
        <v>51</v>
      </c>
      <c r="D60" s="294">
        <v>47415</v>
      </c>
      <c r="E60" s="302">
        <v>83290</v>
      </c>
      <c r="F60" s="294">
        <v>15745</v>
      </c>
      <c r="G60" s="303">
        <v>6589</v>
      </c>
      <c r="H60" s="294">
        <v>69749</v>
      </c>
      <c r="I60" s="302">
        <v>105624</v>
      </c>
      <c r="J60" s="415">
        <v>21047</v>
      </c>
      <c r="K60" s="303">
        <v>21987</v>
      </c>
      <c r="L60" s="303">
        <v>21987</v>
      </c>
      <c r="M60" s="256"/>
    </row>
    <row r="61" spans="1:13" ht="20.149999999999999" customHeight="1" x14ac:dyDescent="0.65">
      <c r="A61" s="274" t="s">
        <v>136</v>
      </c>
      <c r="B61" s="285" t="s">
        <v>172</v>
      </c>
      <c r="C61" s="370" t="s">
        <v>54</v>
      </c>
      <c r="D61" s="294">
        <v>69500</v>
      </c>
      <c r="E61" s="302">
        <v>69500</v>
      </c>
      <c r="F61" s="294">
        <v>660</v>
      </c>
      <c r="G61" s="303">
        <v>19325</v>
      </c>
      <c r="H61" s="294">
        <v>89485</v>
      </c>
      <c r="I61" s="302">
        <v>89485</v>
      </c>
      <c r="J61" s="415">
        <v>8260</v>
      </c>
      <c r="K61" s="303" t="s">
        <v>25</v>
      </c>
      <c r="L61" s="303" t="s">
        <v>25</v>
      </c>
      <c r="M61" s="256"/>
    </row>
    <row r="62" spans="1:13" ht="20.149999999999999" customHeight="1" x14ac:dyDescent="0.65">
      <c r="A62" s="274" t="s">
        <v>136</v>
      </c>
      <c r="B62" s="285" t="s">
        <v>138</v>
      </c>
      <c r="C62" s="370" t="s">
        <v>54</v>
      </c>
      <c r="D62" s="294">
        <v>58984</v>
      </c>
      <c r="E62" s="302">
        <v>58984</v>
      </c>
      <c r="F62" s="294">
        <v>470</v>
      </c>
      <c r="G62" s="303">
        <v>12785</v>
      </c>
      <c r="H62" s="294">
        <v>72239</v>
      </c>
      <c r="I62" s="302">
        <v>72239</v>
      </c>
      <c r="J62" s="415">
        <v>21400</v>
      </c>
      <c r="K62" s="303">
        <v>10740</v>
      </c>
      <c r="L62" s="303">
        <v>7828</v>
      </c>
      <c r="M62" s="256"/>
    </row>
    <row r="63" spans="1:13" ht="20.149999999999999" customHeight="1" x14ac:dyDescent="0.65">
      <c r="A63" s="274" t="s">
        <v>136</v>
      </c>
      <c r="B63" s="285" t="s">
        <v>139</v>
      </c>
      <c r="C63" s="370" t="s">
        <v>51</v>
      </c>
      <c r="D63" s="294">
        <v>30844</v>
      </c>
      <c r="E63" s="302">
        <v>70186</v>
      </c>
      <c r="F63" s="294">
        <v>5967</v>
      </c>
      <c r="G63" s="303">
        <v>14202</v>
      </c>
      <c r="H63" s="294">
        <v>51013</v>
      </c>
      <c r="I63" s="302">
        <v>90355</v>
      </c>
      <c r="J63" s="415">
        <v>18455</v>
      </c>
      <c r="K63" s="303">
        <v>15260</v>
      </c>
      <c r="L63" s="303">
        <v>10752</v>
      </c>
      <c r="M63" s="256"/>
    </row>
    <row r="64" spans="1:13" ht="20.149999999999999" customHeight="1" x14ac:dyDescent="0.65">
      <c r="A64" s="274" t="s">
        <v>140</v>
      </c>
      <c r="B64" s="285" t="s">
        <v>141</v>
      </c>
      <c r="C64" s="370" t="s">
        <v>51</v>
      </c>
      <c r="D64" s="294">
        <v>28584</v>
      </c>
      <c r="E64" s="302">
        <v>39384</v>
      </c>
      <c r="F64" s="294">
        <v>1902</v>
      </c>
      <c r="G64" s="303">
        <v>10835</v>
      </c>
      <c r="H64" s="294">
        <v>41321</v>
      </c>
      <c r="I64" s="302">
        <v>52121</v>
      </c>
      <c r="J64" s="415">
        <v>12292</v>
      </c>
      <c r="K64" s="303">
        <v>11841</v>
      </c>
      <c r="L64" s="303">
        <v>10505</v>
      </c>
      <c r="M64" s="256"/>
    </row>
    <row r="65" spans="1:13" ht="20.149999999999999" customHeight="1" x14ac:dyDescent="0.65">
      <c r="A65" s="274" t="s">
        <v>140</v>
      </c>
      <c r="B65" s="285" t="s">
        <v>173</v>
      </c>
      <c r="C65" s="370" t="s">
        <v>51</v>
      </c>
      <c r="D65" s="294">
        <v>29550</v>
      </c>
      <c r="E65" s="302">
        <v>49550</v>
      </c>
      <c r="F65" s="294">
        <v>9621</v>
      </c>
      <c r="G65" s="303">
        <v>0</v>
      </c>
      <c r="H65" s="294">
        <v>39171</v>
      </c>
      <c r="I65" s="302">
        <v>59171</v>
      </c>
      <c r="J65" s="415">
        <v>9621</v>
      </c>
      <c r="K65" s="303">
        <v>9621</v>
      </c>
      <c r="L65" s="303" t="s">
        <v>25</v>
      </c>
      <c r="M65" s="256"/>
    </row>
    <row r="66" spans="1:13" ht="20.149999999999999" customHeight="1" x14ac:dyDescent="0.65">
      <c r="A66" s="274" t="s">
        <v>140</v>
      </c>
      <c r="B66" s="285" t="s">
        <v>142</v>
      </c>
      <c r="C66" s="370" t="s">
        <v>51</v>
      </c>
      <c r="D66" s="294">
        <v>34527</v>
      </c>
      <c r="E66" s="302">
        <v>54534</v>
      </c>
      <c r="F66" s="294">
        <v>4151</v>
      </c>
      <c r="G66" s="303">
        <v>14447</v>
      </c>
      <c r="H66" s="294">
        <v>53125</v>
      </c>
      <c r="I66" s="302">
        <v>73132</v>
      </c>
      <c r="J66" s="415">
        <v>15840</v>
      </c>
      <c r="K66" s="303">
        <v>10681</v>
      </c>
      <c r="L66" s="303">
        <v>9399</v>
      </c>
      <c r="M66" s="256"/>
    </row>
    <row r="67" spans="1:13" ht="20.149999999999999" customHeight="1" x14ac:dyDescent="0.65">
      <c r="A67" s="274" t="s">
        <v>140</v>
      </c>
      <c r="B67" s="285" t="s">
        <v>143</v>
      </c>
      <c r="C67" s="370" t="s">
        <v>51</v>
      </c>
      <c r="D67" s="294">
        <v>24150</v>
      </c>
      <c r="E67" s="302">
        <v>34950</v>
      </c>
      <c r="F67" s="294">
        <v>5734</v>
      </c>
      <c r="G67" s="303">
        <v>14651</v>
      </c>
      <c r="H67" s="294">
        <v>44535</v>
      </c>
      <c r="I67" s="302">
        <v>55335</v>
      </c>
      <c r="J67" s="415">
        <v>10171</v>
      </c>
      <c r="K67" s="303">
        <v>9133</v>
      </c>
      <c r="L67" s="303">
        <v>12497</v>
      </c>
      <c r="M67" s="256"/>
    </row>
    <row r="68" spans="1:13" ht="20.149999999999999" customHeight="1" x14ac:dyDescent="0.65">
      <c r="A68" s="274" t="s">
        <v>144</v>
      </c>
      <c r="B68" s="285" t="s">
        <v>145</v>
      </c>
      <c r="C68" s="370" t="s">
        <v>54</v>
      </c>
      <c r="D68" s="294">
        <v>86754</v>
      </c>
      <c r="E68" s="302">
        <v>86754</v>
      </c>
      <c r="F68" s="294">
        <v>2134</v>
      </c>
      <c r="G68" s="303">
        <v>20114</v>
      </c>
      <c r="H68" s="294">
        <v>109002</v>
      </c>
      <c r="I68" s="302">
        <v>109002</v>
      </c>
      <c r="J68" s="415">
        <v>16596</v>
      </c>
      <c r="K68" s="303">
        <v>16331</v>
      </c>
      <c r="L68" s="303">
        <v>16223</v>
      </c>
      <c r="M68" s="256"/>
    </row>
    <row r="69" spans="1:13" ht="20.149999999999999" customHeight="1" x14ac:dyDescent="0.65">
      <c r="A69" s="274" t="s">
        <v>144</v>
      </c>
      <c r="B69" s="285" t="s">
        <v>146</v>
      </c>
      <c r="C69" s="370" t="s">
        <v>51</v>
      </c>
      <c r="D69" s="294">
        <v>44713</v>
      </c>
      <c r="E69" s="302">
        <v>84650</v>
      </c>
      <c r="F69" s="294">
        <v>1774</v>
      </c>
      <c r="G69" s="303">
        <v>7725</v>
      </c>
      <c r="H69" s="294">
        <v>54212</v>
      </c>
      <c r="I69" s="302">
        <v>94149</v>
      </c>
      <c r="J69" s="415">
        <v>9499</v>
      </c>
      <c r="K69" s="303">
        <v>9499</v>
      </c>
      <c r="L69" s="303">
        <v>9499</v>
      </c>
      <c r="M69" s="256"/>
    </row>
    <row r="70" spans="1:13" ht="20.149999999999999" customHeight="1" x14ac:dyDescent="0.65">
      <c r="A70" s="274" t="s">
        <v>147</v>
      </c>
      <c r="B70" s="285" t="s">
        <v>148</v>
      </c>
      <c r="C70" s="370" t="s">
        <v>51</v>
      </c>
      <c r="D70" s="294">
        <v>45218</v>
      </c>
      <c r="E70" s="302">
        <v>79674</v>
      </c>
      <c r="F70" s="294">
        <v>10014</v>
      </c>
      <c r="G70" s="303">
        <v>14835</v>
      </c>
      <c r="H70" s="294">
        <v>70067</v>
      </c>
      <c r="I70" s="302">
        <v>104523</v>
      </c>
      <c r="J70" s="415">
        <v>21697</v>
      </c>
      <c r="K70" s="303">
        <v>20505</v>
      </c>
      <c r="L70" s="303">
        <v>19883</v>
      </c>
      <c r="M70" s="256"/>
    </row>
    <row r="71" spans="1:13" ht="20.149999999999999" customHeight="1" x14ac:dyDescent="0.65">
      <c r="A71" s="274" t="s">
        <v>149</v>
      </c>
      <c r="B71" s="285" t="s">
        <v>150</v>
      </c>
      <c r="C71" s="370" t="s">
        <v>51</v>
      </c>
      <c r="D71" s="294">
        <v>56530</v>
      </c>
      <c r="E71" s="302">
        <v>84926</v>
      </c>
      <c r="F71" s="294">
        <v>8856</v>
      </c>
      <c r="G71" s="303">
        <v>3748</v>
      </c>
      <c r="H71" s="294">
        <v>69134</v>
      </c>
      <c r="I71" s="302">
        <v>97530</v>
      </c>
      <c r="J71" s="415">
        <v>11948</v>
      </c>
      <c r="K71" s="303">
        <v>7501</v>
      </c>
      <c r="L71" s="303">
        <v>4540</v>
      </c>
      <c r="M71" s="256"/>
    </row>
    <row r="72" spans="1:13" ht="20.149999999999999" customHeight="1" x14ac:dyDescent="0.65">
      <c r="A72" s="274" t="s">
        <v>151</v>
      </c>
      <c r="B72" s="285" t="s">
        <v>152</v>
      </c>
      <c r="C72" s="370" t="s">
        <v>51</v>
      </c>
      <c r="D72" s="294">
        <v>39150</v>
      </c>
      <c r="E72" s="302">
        <v>89478</v>
      </c>
      <c r="F72" s="294">
        <v>2052</v>
      </c>
      <c r="G72" s="303">
        <v>22705</v>
      </c>
      <c r="H72" s="294">
        <v>63907</v>
      </c>
      <c r="I72" s="302">
        <v>114235</v>
      </c>
      <c r="J72" s="415">
        <v>16155</v>
      </c>
      <c r="K72" s="303">
        <v>13633</v>
      </c>
      <c r="L72" s="303">
        <v>13284</v>
      </c>
      <c r="M72" s="256"/>
    </row>
    <row r="73" spans="1:13" ht="20.149999999999999" customHeight="1" x14ac:dyDescent="0.65">
      <c r="A73" s="274" t="s">
        <v>153</v>
      </c>
      <c r="B73" s="285" t="s">
        <v>154</v>
      </c>
      <c r="C73" s="370" t="s">
        <v>54</v>
      </c>
      <c r="D73" s="294">
        <v>58440</v>
      </c>
      <c r="E73" s="302">
        <v>67100</v>
      </c>
      <c r="F73" s="294">
        <v>0</v>
      </c>
      <c r="G73" s="303">
        <v>12350</v>
      </c>
      <c r="H73" s="294">
        <v>70790</v>
      </c>
      <c r="I73" s="302">
        <v>79450</v>
      </c>
      <c r="J73" s="415">
        <v>8750</v>
      </c>
      <c r="K73" s="303">
        <v>3580</v>
      </c>
      <c r="L73" s="303">
        <v>500</v>
      </c>
      <c r="M73" s="256"/>
    </row>
    <row r="74" spans="1:13" ht="20.149999999999999" customHeight="1" x14ac:dyDescent="0.65">
      <c r="A74" s="274" t="s">
        <v>155</v>
      </c>
      <c r="B74" s="285" t="s">
        <v>156</v>
      </c>
      <c r="C74" s="370" t="s">
        <v>51</v>
      </c>
      <c r="D74" s="294">
        <v>17000</v>
      </c>
      <c r="E74" s="302">
        <v>34000</v>
      </c>
      <c r="F74" s="294">
        <v>3500</v>
      </c>
      <c r="G74" s="303">
        <v>9320</v>
      </c>
      <c r="H74" s="294">
        <v>29820</v>
      </c>
      <c r="I74" s="302">
        <v>46820</v>
      </c>
      <c r="J74" s="415">
        <v>12108</v>
      </c>
      <c r="K74" s="303">
        <v>13089</v>
      </c>
      <c r="L74" s="303">
        <v>7661</v>
      </c>
      <c r="M74" s="256"/>
    </row>
    <row r="75" spans="1:13" ht="24.9" customHeight="1" x14ac:dyDescent="0.65">
      <c r="A75" s="12"/>
      <c r="B75" s="13" t="s">
        <v>174</v>
      </c>
      <c r="C75" s="371"/>
      <c r="D75" s="19">
        <v>57631</v>
      </c>
      <c r="E75" s="35">
        <v>75508</v>
      </c>
      <c r="F75" s="19">
        <v>4034</v>
      </c>
      <c r="G75" s="39">
        <v>13947</v>
      </c>
      <c r="H75" s="19">
        <v>75182</v>
      </c>
      <c r="I75" s="35">
        <v>93059</v>
      </c>
      <c r="J75" s="416">
        <v>15139</v>
      </c>
      <c r="K75" s="39">
        <v>13466</v>
      </c>
      <c r="L75" s="39">
        <v>12619</v>
      </c>
    </row>
    <row r="76" spans="1:13" ht="24.9" customHeight="1" thickBot="1" x14ac:dyDescent="0.8">
      <c r="A76" s="237"/>
      <c r="B76" s="238" t="s">
        <v>160</v>
      </c>
      <c r="C76" s="372"/>
      <c r="D76" s="239">
        <v>24362</v>
      </c>
      <c r="E76" s="240">
        <v>18860</v>
      </c>
      <c r="F76" s="239">
        <v>3961</v>
      </c>
      <c r="G76" s="241">
        <v>5967</v>
      </c>
      <c r="H76" s="239">
        <v>25405</v>
      </c>
      <c r="I76" s="240">
        <v>19879</v>
      </c>
      <c r="J76" s="417">
        <v>5244</v>
      </c>
      <c r="K76" s="241">
        <v>7054</v>
      </c>
      <c r="L76" s="241">
        <v>7105</v>
      </c>
    </row>
    <row r="77" spans="1:13" ht="20.149999999999999" customHeight="1" thickTop="1" x14ac:dyDescent="0.65">
      <c r="A77" s="10" t="s">
        <v>175</v>
      </c>
      <c r="B77" s="11" t="s">
        <v>176</v>
      </c>
      <c r="C77" s="373" t="s">
        <v>51</v>
      </c>
      <c r="D77" s="17">
        <v>33712</v>
      </c>
      <c r="E77" s="33">
        <v>33712</v>
      </c>
      <c r="F77" s="17">
        <v>1422</v>
      </c>
      <c r="G77" s="37">
        <v>13683</v>
      </c>
      <c r="H77" s="17">
        <v>48817</v>
      </c>
      <c r="I77" s="33">
        <v>48817</v>
      </c>
      <c r="J77" s="418">
        <v>23923</v>
      </c>
      <c r="K77" s="37">
        <v>23923</v>
      </c>
      <c r="L77" s="37">
        <v>23923</v>
      </c>
    </row>
    <row r="78" spans="1:13" ht="20.149999999999999" customHeight="1" x14ac:dyDescent="0.65">
      <c r="A78" s="8" t="s">
        <v>177</v>
      </c>
      <c r="B78" s="9" t="s">
        <v>178</v>
      </c>
      <c r="C78" s="374" t="s">
        <v>51</v>
      </c>
      <c r="D78" s="34">
        <v>20395</v>
      </c>
      <c r="E78" s="34">
        <v>20395</v>
      </c>
      <c r="F78" s="18">
        <v>6723</v>
      </c>
      <c r="G78" s="38">
        <v>4887</v>
      </c>
      <c r="H78" s="34">
        <v>32005</v>
      </c>
      <c r="I78" s="34">
        <v>32005</v>
      </c>
      <c r="J78" s="419">
        <v>13623</v>
      </c>
      <c r="K78" s="38">
        <v>7778</v>
      </c>
      <c r="L78" s="38">
        <v>7778</v>
      </c>
    </row>
    <row r="79" spans="1:13" ht="20.149999999999999" customHeight="1" x14ac:dyDescent="0.65">
      <c r="A79" s="10" t="s">
        <v>179</v>
      </c>
      <c r="B79" s="11" t="s">
        <v>180</v>
      </c>
      <c r="C79" s="373" t="s">
        <v>51</v>
      </c>
      <c r="D79" s="17">
        <v>24740</v>
      </c>
      <c r="E79" s="33">
        <v>24740</v>
      </c>
      <c r="F79" s="17">
        <v>1509</v>
      </c>
      <c r="G79" s="37">
        <v>27644</v>
      </c>
      <c r="H79" s="17">
        <v>53893</v>
      </c>
      <c r="I79" s="33">
        <v>53893</v>
      </c>
      <c r="J79" s="418">
        <v>21250</v>
      </c>
      <c r="K79" s="37">
        <v>11209</v>
      </c>
      <c r="L79" s="37">
        <v>7942</v>
      </c>
    </row>
    <row r="80" spans="1:13" ht="20.149999999999999" customHeight="1" x14ac:dyDescent="0.65">
      <c r="A80" s="8" t="s">
        <v>181</v>
      </c>
      <c r="B80" s="9" t="s">
        <v>182</v>
      </c>
      <c r="C80" s="361" t="s">
        <v>51</v>
      </c>
      <c r="D80" s="18">
        <v>29543</v>
      </c>
      <c r="E80" s="34">
        <v>29543</v>
      </c>
      <c r="F80" s="18">
        <v>0</v>
      </c>
      <c r="G80" s="38">
        <v>28854</v>
      </c>
      <c r="H80" s="18">
        <v>58397</v>
      </c>
      <c r="I80" s="34">
        <v>58397</v>
      </c>
      <c r="J80" s="419">
        <v>24666</v>
      </c>
      <c r="K80" s="38">
        <v>33292</v>
      </c>
      <c r="L80" s="38">
        <v>14630</v>
      </c>
    </row>
    <row r="81" spans="1:12" ht="20.149999999999999" customHeight="1" x14ac:dyDescent="0.65">
      <c r="A81" s="10" t="s">
        <v>183</v>
      </c>
      <c r="B81" s="11" t="s">
        <v>184</v>
      </c>
      <c r="C81" s="373" t="s">
        <v>51</v>
      </c>
      <c r="D81" s="17">
        <v>37080</v>
      </c>
      <c r="E81" s="33">
        <v>38190</v>
      </c>
      <c r="F81" s="17">
        <v>1504</v>
      </c>
      <c r="G81" s="37">
        <v>9951</v>
      </c>
      <c r="H81" s="17">
        <v>48535</v>
      </c>
      <c r="I81" s="33">
        <v>49645</v>
      </c>
      <c r="J81" s="418">
        <v>11455</v>
      </c>
      <c r="K81" s="37">
        <v>11455</v>
      </c>
      <c r="L81" s="37">
        <v>11455</v>
      </c>
    </row>
    <row r="82" spans="1:12" ht="20.149999999999999" customHeight="1" x14ac:dyDescent="0.65">
      <c r="A82" s="8" t="s">
        <v>183</v>
      </c>
      <c r="B82" s="9" t="s">
        <v>185</v>
      </c>
      <c r="C82" s="361" t="s">
        <v>51</v>
      </c>
      <c r="D82" s="34">
        <v>53990</v>
      </c>
      <c r="E82" s="34">
        <v>57612</v>
      </c>
      <c r="F82" s="18">
        <v>1236</v>
      </c>
      <c r="G82" s="38">
        <v>17413</v>
      </c>
      <c r="H82" s="53">
        <v>72639</v>
      </c>
      <c r="I82" s="34">
        <v>76261</v>
      </c>
      <c r="J82" s="419">
        <v>19649</v>
      </c>
      <c r="K82" s="38">
        <v>6149</v>
      </c>
      <c r="L82" s="38">
        <v>2649</v>
      </c>
    </row>
    <row r="83" spans="1:12" ht="20.149999999999999" customHeight="1" x14ac:dyDescent="0.65">
      <c r="A83" s="10" t="s">
        <v>187</v>
      </c>
      <c r="B83" s="11" t="s">
        <v>188</v>
      </c>
      <c r="C83" s="373" t="s">
        <v>51</v>
      </c>
      <c r="D83" s="17">
        <v>5858</v>
      </c>
      <c r="E83" s="33">
        <v>18284</v>
      </c>
      <c r="F83" s="17">
        <v>1858</v>
      </c>
      <c r="G83" s="37">
        <v>1158</v>
      </c>
      <c r="H83" s="17">
        <v>8874</v>
      </c>
      <c r="I83" s="33">
        <v>21300</v>
      </c>
      <c r="J83" s="418">
        <v>21473</v>
      </c>
      <c r="K83" s="37">
        <v>9394</v>
      </c>
      <c r="L83" s="37">
        <v>7508</v>
      </c>
    </row>
    <row r="84" spans="1:12" ht="20.149999999999999" customHeight="1" x14ac:dyDescent="0.65">
      <c r="A84" s="8" t="s">
        <v>187</v>
      </c>
      <c r="B84" s="9" t="s">
        <v>372</v>
      </c>
      <c r="C84" s="374" t="s">
        <v>51</v>
      </c>
      <c r="D84" s="18">
        <v>3841</v>
      </c>
      <c r="E84" s="34">
        <v>11989</v>
      </c>
      <c r="F84" s="18">
        <v>844</v>
      </c>
      <c r="G84" s="38">
        <v>12290</v>
      </c>
      <c r="H84" s="18">
        <v>16975</v>
      </c>
      <c r="I84" s="34">
        <v>25123</v>
      </c>
      <c r="J84" s="419">
        <v>10834</v>
      </c>
      <c r="K84" s="38">
        <v>9417</v>
      </c>
      <c r="L84" s="38">
        <v>8493</v>
      </c>
    </row>
    <row r="85" spans="1:12" ht="20.149999999999999" customHeight="1" x14ac:dyDescent="0.65">
      <c r="A85" s="10" t="s">
        <v>187</v>
      </c>
      <c r="B85" s="11" t="s">
        <v>373</v>
      </c>
      <c r="C85" s="373" t="s">
        <v>186</v>
      </c>
      <c r="D85" s="17" t="s">
        <v>186</v>
      </c>
      <c r="E85" s="33" t="s">
        <v>186</v>
      </c>
      <c r="F85" s="17" t="s">
        <v>186</v>
      </c>
      <c r="G85" s="37" t="s">
        <v>186</v>
      </c>
      <c r="H85" s="17" t="s">
        <v>186</v>
      </c>
      <c r="I85" s="33" t="s">
        <v>186</v>
      </c>
      <c r="J85" s="418" t="s">
        <v>186</v>
      </c>
      <c r="K85" s="37" t="s">
        <v>186</v>
      </c>
      <c r="L85" s="37" t="s">
        <v>186</v>
      </c>
    </row>
    <row r="86" spans="1:12" ht="20.149999999999999" customHeight="1" x14ac:dyDescent="0.65">
      <c r="A86" s="8" t="s">
        <v>189</v>
      </c>
      <c r="B86" s="9" t="s">
        <v>190</v>
      </c>
      <c r="C86" s="361" t="s">
        <v>51</v>
      </c>
      <c r="D86" s="18">
        <v>40926</v>
      </c>
      <c r="E86" s="34">
        <v>61389</v>
      </c>
      <c r="F86" s="18">
        <v>1089</v>
      </c>
      <c r="G86" s="38">
        <v>9392</v>
      </c>
      <c r="H86" s="18">
        <v>51407</v>
      </c>
      <c r="I86" s="34">
        <v>71870</v>
      </c>
      <c r="J86" s="419">
        <v>7981</v>
      </c>
      <c r="K86" s="38">
        <v>7981</v>
      </c>
      <c r="L86" s="38">
        <v>10431</v>
      </c>
    </row>
    <row r="87" spans="1:12" ht="27" customHeight="1" x14ac:dyDescent="0.65">
      <c r="A87" s="653" t="s">
        <v>191</v>
      </c>
      <c r="B87" s="653"/>
      <c r="C87" s="653"/>
      <c r="D87" s="140"/>
      <c r="E87" s="140"/>
      <c r="F87" s="140"/>
      <c r="G87" s="140"/>
      <c r="H87" s="140"/>
      <c r="I87" s="140"/>
      <c r="J87" s="140"/>
      <c r="K87" s="140"/>
      <c r="L87" s="140"/>
    </row>
    <row r="88" spans="1:12" ht="14.25" customHeight="1" x14ac:dyDescent="0.65">
      <c r="A88" s="14" t="s">
        <v>471</v>
      </c>
      <c r="B88" s="411"/>
      <c r="C88" s="411"/>
      <c r="D88" s="140"/>
      <c r="E88" s="140"/>
      <c r="F88" s="140"/>
      <c r="G88" s="140"/>
      <c r="H88" s="140"/>
      <c r="I88" s="140"/>
      <c r="J88" s="140"/>
      <c r="K88" s="140"/>
      <c r="L88" s="140"/>
    </row>
    <row r="89" spans="1:12" ht="14.25" customHeight="1" x14ac:dyDescent="0.65">
      <c r="A89" s="14" t="s">
        <v>163</v>
      </c>
      <c r="B89" s="411"/>
      <c r="C89" s="411"/>
      <c r="D89" s="140"/>
      <c r="E89" s="140"/>
      <c r="F89" s="140"/>
      <c r="G89" s="140"/>
      <c r="H89" s="140"/>
      <c r="I89" s="140"/>
      <c r="J89" s="140"/>
      <c r="K89" s="140"/>
      <c r="L89" s="140"/>
    </row>
    <row r="90" spans="1:12" x14ac:dyDescent="0.65">
      <c r="A90" s="14" t="s">
        <v>473</v>
      </c>
    </row>
    <row r="91" spans="1:12" x14ac:dyDescent="0.65">
      <c r="A91" s="14" t="s">
        <v>474</v>
      </c>
      <c r="B91" s="14"/>
      <c r="C91" s="14"/>
    </row>
    <row r="92" spans="1:12" x14ac:dyDescent="0.65">
      <c r="A92" s="14" t="s">
        <v>477</v>
      </c>
      <c r="B92" s="14"/>
      <c r="C92" s="14"/>
    </row>
    <row r="93" spans="1:12" x14ac:dyDescent="0.65">
      <c r="A93" s="14" t="s">
        <v>476</v>
      </c>
      <c r="J93" s="256"/>
      <c r="K93" s="256"/>
      <c r="L93" s="256"/>
    </row>
    <row r="94" spans="1:12" x14ac:dyDescent="0.65">
      <c r="A94" s="14"/>
      <c r="J94" s="256"/>
      <c r="K94" s="256"/>
      <c r="L94" s="256"/>
    </row>
    <row r="95" spans="1:12" ht="27" customHeight="1" x14ac:dyDescent="0.65">
      <c r="A95" s="654" t="s">
        <v>575</v>
      </c>
      <c r="B95" s="654"/>
      <c r="C95" s="654"/>
    </row>
    <row r="96" spans="1:12" x14ac:dyDescent="0.65">
      <c r="A96" s="14" t="s">
        <v>470</v>
      </c>
      <c r="J96" s="305"/>
      <c r="K96" s="305"/>
      <c r="L96" s="305"/>
    </row>
  </sheetData>
  <autoFilter ref="A4:L96" xr:uid="{00000000-0009-0000-0000-000004000000}"/>
  <mergeCells count="9">
    <mergeCell ref="J3:L3"/>
    <mergeCell ref="A87:C87"/>
    <mergeCell ref="A95:C95"/>
    <mergeCell ref="A1:C1"/>
    <mergeCell ref="A2:B2"/>
    <mergeCell ref="A3:B3"/>
    <mergeCell ref="D3:E3"/>
    <mergeCell ref="F3:G3"/>
    <mergeCell ref="H3:I3"/>
  </mergeCells>
  <conditionalFormatting sqref="A5:G5 J5:L5 J7:L7 A7:G74 A6:C6 J10:L74 K8:L9">
    <cfRule type="expression" dxfId="40" priority="6">
      <formula>MOD(ROW(),2)=0</formula>
    </cfRule>
  </conditionalFormatting>
  <conditionalFormatting sqref="H5:I5 H7:I74">
    <cfRule type="expression" dxfId="39" priority="4">
      <formula>MOD(ROW(),2)=0</formula>
    </cfRule>
  </conditionalFormatting>
  <conditionalFormatting sqref="D6:G6 J6:L6">
    <cfRule type="expression" dxfId="38" priority="3">
      <formula>MOD(ROW(),2)=0</formula>
    </cfRule>
  </conditionalFormatting>
  <conditionalFormatting sqref="H6:I6">
    <cfRule type="expression" dxfId="37" priority="2">
      <formula>MOD(ROW(),2)=0</formula>
    </cfRule>
  </conditionalFormatting>
  <conditionalFormatting sqref="J8:J9">
    <cfRule type="expression" dxfId="36" priority="1">
      <formula>MOD(ROW(),2)=0</formula>
    </cfRule>
  </conditionalFormatting>
  <hyperlinks>
    <hyperlink ref="A2:B2" location="TOC!A1" display="Return to Table of Contents" xr:uid="{8AAA7C65-431A-4338-B6E5-B37C152DA39E}"/>
  </hyperlinks>
  <pageMargins left="0.25" right="0.25" top="0.75" bottom="0.75" header="0.3" footer="0.3"/>
  <pageSetup scale="60" fitToWidth="0" orientation="portrait" horizontalDpi="1200" verticalDpi="1200" r:id="rId1"/>
  <headerFooter>
    <oddHeader>&amp;L2023-24 &amp;"Arial,Italic"Survey of Dental Education
&amp;"Arial,Regular"Report 2 - Tuition, Admission, and Attrition</oddHeader>
  </headerFooter>
  <rowBreaks count="1" manualBreakCount="1">
    <brk id="56"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pageSetUpPr fitToPage="1"/>
  </sheetPr>
  <dimension ref="A1:R42"/>
  <sheetViews>
    <sheetView zoomScaleNormal="100" workbookViewId="0">
      <pane ySplit="1" topLeftCell="A2" activePane="bottomLeft" state="frozen"/>
      <selection activeCell="A2" sqref="A2:C2"/>
      <selection pane="bottomLeft"/>
    </sheetView>
  </sheetViews>
  <sheetFormatPr defaultColWidth="9.08984375" defaultRowHeight="13" x14ac:dyDescent="0.6"/>
  <cols>
    <col min="1" max="1" width="23.453125" style="22" customWidth="1"/>
    <col min="2" max="2" width="14.31640625" style="22" customWidth="1"/>
    <col min="3" max="12" width="12.86328125" style="22" customWidth="1"/>
    <col min="13" max="17" width="9.08984375" style="22"/>
    <col min="18" max="18" width="5.6796875" style="22" customWidth="1"/>
    <col min="19" max="16384" width="9.08984375" style="22"/>
  </cols>
  <sheetData>
    <row r="1" spans="1:18" ht="19.95" customHeight="1" x14ac:dyDescent="0.6">
      <c r="A1" s="620" t="s">
        <v>482</v>
      </c>
      <c r="B1" s="620"/>
      <c r="C1" s="620"/>
      <c r="D1" s="620"/>
      <c r="E1" s="620"/>
      <c r="F1" s="620"/>
      <c r="G1" s="620"/>
      <c r="H1" s="620"/>
      <c r="I1" s="620"/>
      <c r="J1" s="620"/>
      <c r="K1" s="620"/>
      <c r="L1" s="620"/>
      <c r="M1" s="620"/>
      <c r="N1" s="620"/>
      <c r="O1" s="620"/>
      <c r="Q1" s="23"/>
    </row>
    <row r="2" spans="1:18" ht="14.25" x14ac:dyDescent="0.65">
      <c r="A2" s="659" t="s">
        <v>8</v>
      </c>
      <c r="B2" s="659"/>
      <c r="C2" s="659"/>
      <c r="D2" s="426"/>
      <c r="O2" s="23"/>
    </row>
    <row r="5" spans="1:18" ht="14.5" x14ac:dyDescent="0.6">
      <c r="R5" s="140"/>
    </row>
    <row r="7" spans="1:18" x14ac:dyDescent="0.6">
      <c r="A7" s="14"/>
      <c r="B7" s="14" t="s">
        <v>193</v>
      </c>
      <c r="C7" s="14" t="s">
        <v>194</v>
      </c>
      <c r="D7" s="14" t="s">
        <v>195</v>
      </c>
      <c r="E7" s="14" t="s">
        <v>196</v>
      </c>
      <c r="F7" s="14" t="s">
        <v>197</v>
      </c>
      <c r="G7" s="14" t="s">
        <v>198</v>
      </c>
      <c r="H7" s="14" t="s">
        <v>199</v>
      </c>
      <c r="I7" s="14" t="s">
        <v>200</v>
      </c>
      <c r="J7" s="14" t="s">
        <v>201</v>
      </c>
      <c r="K7" s="14" t="s">
        <v>202</v>
      </c>
      <c r="L7" s="14" t="s">
        <v>478</v>
      </c>
    </row>
    <row r="8" spans="1:18" x14ac:dyDescent="0.6">
      <c r="A8" s="14" t="s">
        <v>203</v>
      </c>
      <c r="B8" s="420">
        <v>31322.410256410258</v>
      </c>
      <c r="C8" s="420">
        <v>32426.179487179488</v>
      </c>
      <c r="D8" s="420">
        <v>34695.564102564102</v>
      </c>
      <c r="E8" s="421">
        <v>35916.948717948719</v>
      </c>
      <c r="F8" s="420">
        <v>37877.205128205125</v>
      </c>
      <c r="G8" s="420">
        <v>39661.923076923078</v>
      </c>
      <c r="H8" s="420">
        <v>41711.282051282054</v>
      </c>
      <c r="I8" s="420">
        <v>41032.692307692305</v>
      </c>
      <c r="J8" s="420">
        <v>41927.375</v>
      </c>
      <c r="K8" s="420">
        <v>42821</v>
      </c>
      <c r="L8" s="420">
        <v>44608</v>
      </c>
    </row>
    <row r="9" spans="1:18" x14ac:dyDescent="0.6">
      <c r="A9" s="14" t="s">
        <v>479</v>
      </c>
      <c r="B9" s="422">
        <v>41172.79</v>
      </c>
      <c r="C9" s="422">
        <v>41928.85</v>
      </c>
      <c r="D9" s="422">
        <v>44880.32</v>
      </c>
      <c r="E9" s="422">
        <v>45789.46</v>
      </c>
      <c r="F9" s="422">
        <v>47233.49</v>
      </c>
      <c r="G9" s="423">
        <v>48358.33</v>
      </c>
      <c r="H9" s="422">
        <v>50000.92</v>
      </c>
      <c r="I9" s="422">
        <v>48522.77</v>
      </c>
      <c r="J9" s="422">
        <v>47044.11</v>
      </c>
      <c r="K9" s="420">
        <v>44405.25</v>
      </c>
      <c r="L9" s="420">
        <v>44608</v>
      </c>
    </row>
    <row r="10" spans="1:18" x14ac:dyDescent="0.6">
      <c r="A10" s="14" t="s">
        <v>204</v>
      </c>
      <c r="B10" s="420">
        <v>57927.076923076922</v>
      </c>
      <c r="C10" s="420">
        <v>59766.461538461539</v>
      </c>
      <c r="D10" s="420">
        <v>62281.846153846156</v>
      </c>
      <c r="E10" s="421">
        <v>64096.230769230766</v>
      </c>
      <c r="F10" s="420">
        <v>67086.743589743593</v>
      </c>
      <c r="G10" s="420">
        <v>67471.666666666672</v>
      </c>
      <c r="H10" s="420">
        <v>69436.025641025641</v>
      </c>
      <c r="I10" s="420">
        <v>68076.128205128203</v>
      </c>
      <c r="J10" s="420">
        <v>71669.074999999997</v>
      </c>
      <c r="K10" s="420">
        <v>71152</v>
      </c>
      <c r="L10" s="420">
        <v>75163</v>
      </c>
    </row>
    <row r="11" spans="1:18" x14ac:dyDescent="0.6">
      <c r="A11" s="14" t="s">
        <v>480</v>
      </c>
      <c r="B11" s="422">
        <v>76145.08</v>
      </c>
      <c r="C11" s="422">
        <v>77281.179999999993</v>
      </c>
      <c r="D11" s="424">
        <v>80563.64</v>
      </c>
      <c r="E11" s="422">
        <v>81713.98</v>
      </c>
      <c r="F11" s="422">
        <v>83659.039999999994</v>
      </c>
      <c r="G11" s="422">
        <v>82265.97</v>
      </c>
      <c r="H11" s="422">
        <v>83236.17</v>
      </c>
      <c r="I11" s="422">
        <v>80501.94</v>
      </c>
      <c r="J11" s="422">
        <v>80416.06</v>
      </c>
      <c r="K11" s="420">
        <v>73784.41</v>
      </c>
      <c r="L11" s="420">
        <v>75163</v>
      </c>
    </row>
    <row r="12" spans="1:18" x14ac:dyDescent="0.6">
      <c r="A12" s="14"/>
      <c r="B12" s="22" t="s">
        <v>193</v>
      </c>
      <c r="C12" s="22" t="s">
        <v>194</v>
      </c>
      <c r="D12" s="22" t="s">
        <v>195</v>
      </c>
      <c r="E12" s="22" t="s">
        <v>196</v>
      </c>
      <c r="F12" s="22" t="s">
        <v>197</v>
      </c>
      <c r="G12" s="22" t="s">
        <v>198</v>
      </c>
      <c r="H12" s="22" t="s">
        <v>199</v>
      </c>
      <c r="I12" s="22" t="s">
        <v>200</v>
      </c>
      <c r="J12" s="22" t="s">
        <v>201</v>
      </c>
      <c r="K12" s="22" t="s">
        <v>202</v>
      </c>
      <c r="L12" s="22" t="s">
        <v>478</v>
      </c>
    </row>
    <row r="13" spans="1:18" x14ac:dyDescent="0.6">
      <c r="A13" s="14" t="s">
        <v>205</v>
      </c>
      <c r="B13" s="204">
        <v>62099.269230769234</v>
      </c>
      <c r="C13" s="204">
        <v>64948.5</v>
      </c>
      <c r="D13" s="204">
        <v>66381.38461538461</v>
      </c>
      <c r="E13" s="204">
        <v>68283.962962962964</v>
      </c>
      <c r="F13" s="204">
        <v>70305.370370370365</v>
      </c>
      <c r="G13" s="204">
        <v>73419.481481481474</v>
      </c>
      <c r="H13" s="204">
        <v>76239.296296296292</v>
      </c>
      <c r="I13" s="204">
        <v>77463.666666666672</v>
      </c>
      <c r="J13" s="204">
        <v>79603.370370370365</v>
      </c>
      <c r="K13" s="204">
        <v>80869</v>
      </c>
      <c r="L13" s="204">
        <v>84842</v>
      </c>
    </row>
    <row r="14" spans="1:18" x14ac:dyDescent="0.6">
      <c r="A14" s="14" t="s">
        <v>481</v>
      </c>
      <c r="B14" s="422">
        <v>81629.17</v>
      </c>
      <c r="C14" s="422">
        <v>83983.13</v>
      </c>
      <c r="D14" s="422">
        <v>85865.82</v>
      </c>
      <c r="E14" s="422">
        <v>87053.13</v>
      </c>
      <c r="F14" s="422">
        <v>87671.96</v>
      </c>
      <c r="G14" s="422">
        <v>85720.14</v>
      </c>
      <c r="H14" s="422">
        <v>91391.25</v>
      </c>
      <c r="I14" s="422">
        <v>91603.53</v>
      </c>
      <c r="J14" s="422">
        <v>89318.39</v>
      </c>
      <c r="K14" s="420">
        <v>83860.91</v>
      </c>
      <c r="L14" s="204">
        <v>84842</v>
      </c>
      <c r="M14" s="107"/>
    </row>
    <row r="15" spans="1:18" x14ac:dyDescent="0.6">
      <c r="L15" s="108"/>
      <c r="M15" s="109"/>
      <c r="N15" s="109"/>
    </row>
    <row r="16" spans="1:18" x14ac:dyDescent="0.6">
      <c r="L16" s="108"/>
      <c r="M16" s="109"/>
      <c r="N16" s="109"/>
    </row>
    <row r="19" spans="2:7" x14ac:dyDescent="0.6">
      <c r="B19" s="263" t="s">
        <v>51</v>
      </c>
      <c r="C19"/>
      <c r="D19"/>
      <c r="F19" s="263" t="s">
        <v>205</v>
      </c>
      <c r="G19"/>
    </row>
    <row r="20" spans="2:7" ht="13.75" thickBot="1" x14ac:dyDescent="0.75">
      <c r="B20" s="264"/>
      <c r="C20"/>
      <c r="D20"/>
      <c r="F20" s="264"/>
      <c r="G20"/>
    </row>
    <row r="21" spans="2:7" x14ac:dyDescent="0.6">
      <c r="B21" s="265" t="s">
        <v>206</v>
      </c>
      <c r="C21"/>
      <c r="D21"/>
      <c r="E21" s="299"/>
      <c r="F21" s="265" t="s">
        <v>206</v>
      </c>
      <c r="G21"/>
    </row>
    <row r="22" spans="2:7" ht="13.75" thickBot="1" x14ac:dyDescent="0.75">
      <c r="B22" s="266"/>
      <c r="C22"/>
      <c r="D22"/>
      <c r="E22" s="197"/>
      <c r="F22" s="266"/>
      <c r="G22"/>
    </row>
    <row r="23" spans="2:7" ht="12.75" customHeight="1" x14ac:dyDescent="0.6">
      <c r="B23" s="544" t="s">
        <v>207</v>
      </c>
      <c r="C23" s="545" t="s">
        <v>13</v>
      </c>
      <c r="D23" s="545" t="s">
        <v>23</v>
      </c>
      <c r="E23" s="197"/>
      <c r="F23" s="660" t="s">
        <v>208</v>
      </c>
      <c r="G23" s="661"/>
    </row>
    <row r="24" spans="2:7" ht="12.75" customHeight="1" x14ac:dyDescent="0.6">
      <c r="B24" s="198" t="s">
        <v>209</v>
      </c>
      <c r="C24" s="197">
        <v>44608</v>
      </c>
      <c r="D24" s="197">
        <v>40</v>
      </c>
      <c r="F24" s="662" t="s">
        <v>210</v>
      </c>
      <c r="G24" s="663"/>
    </row>
    <row r="25" spans="2:7" x14ac:dyDescent="0.6">
      <c r="B25" s="198" t="s">
        <v>210</v>
      </c>
      <c r="C25" s="197">
        <v>75163</v>
      </c>
      <c r="D25" s="197">
        <v>40</v>
      </c>
      <c r="F25" s="546" t="s">
        <v>13</v>
      </c>
      <c r="G25" s="547" t="s">
        <v>23</v>
      </c>
    </row>
    <row r="26" spans="2:7" x14ac:dyDescent="0.6">
      <c r="F26" s="268">
        <v>84842</v>
      </c>
      <c r="G26" s="267">
        <v>30</v>
      </c>
    </row>
    <row r="33" spans="1:10" ht="12.75" customHeight="1" x14ac:dyDescent="0.6">
      <c r="A33" s="165" t="s">
        <v>211</v>
      </c>
    </row>
    <row r="34" spans="1:10" ht="12.75" customHeight="1" x14ac:dyDescent="0.6">
      <c r="A34" s="165" t="s">
        <v>484</v>
      </c>
    </row>
    <row r="35" spans="1:10" x14ac:dyDescent="0.6">
      <c r="A35" s="14" t="s">
        <v>212</v>
      </c>
      <c r="B35" s="14"/>
      <c r="C35" s="14"/>
      <c r="D35" s="14"/>
      <c r="E35" s="14"/>
      <c r="F35" s="14"/>
      <c r="G35" s="14"/>
      <c r="H35" s="14"/>
      <c r="I35" s="14"/>
      <c r="J35" s="14"/>
    </row>
    <row r="36" spans="1:10" x14ac:dyDescent="0.6">
      <c r="A36" s="14"/>
      <c r="B36" s="14" t="s">
        <v>483</v>
      </c>
      <c r="C36" s="14"/>
      <c r="D36" s="14"/>
      <c r="E36" s="14"/>
      <c r="F36" s="14"/>
      <c r="G36" s="14"/>
      <c r="H36" s="14"/>
      <c r="I36" s="14"/>
      <c r="J36" s="14" t="s">
        <v>478</v>
      </c>
    </row>
    <row r="37" spans="1:10" x14ac:dyDescent="0.6">
      <c r="A37" s="14"/>
      <c r="B37" s="14" t="s">
        <v>213</v>
      </c>
      <c r="J37" s="14" t="s">
        <v>202</v>
      </c>
    </row>
    <row r="38" spans="1:10" x14ac:dyDescent="0.6">
      <c r="A38" s="14"/>
      <c r="B38" s="14" t="s">
        <v>214</v>
      </c>
      <c r="C38" s="14"/>
      <c r="D38" s="14"/>
      <c r="E38" s="14"/>
      <c r="F38" s="14"/>
      <c r="G38" s="14"/>
      <c r="H38" s="14"/>
      <c r="I38" s="14"/>
      <c r="J38" s="14" t="s">
        <v>201</v>
      </c>
    </row>
    <row r="39" spans="1:10" x14ac:dyDescent="0.6">
      <c r="A39" s="14"/>
      <c r="B39" s="14" t="s">
        <v>117</v>
      </c>
      <c r="C39" s="14"/>
      <c r="D39" s="14"/>
      <c r="E39" s="14"/>
      <c r="F39" s="14"/>
      <c r="G39" s="14"/>
      <c r="H39" s="14"/>
      <c r="I39" s="14"/>
      <c r="J39" s="14" t="s">
        <v>196</v>
      </c>
    </row>
    <row r="40" spans="1:10" x14ac:dyDescent="0.6">
      <c r="A40" s="14"/>
      <c r="B40" s="14"/>
      <c r="C40" s="14"/>
      <c r="D40" s="14"/>
      <c r="E40" s="14"/>
      <c r="F40" s="14"/>
      <c r="G40" s="14"/>
      <c r="H40" s="14"/>
      <c r="I40" s="14"/>
      <c r="J40" s="14"/>
    </row>
    <row r="41" spans="1:10" x14ac:dyDescent="0.6">
      <c r="A41" s="14" t="s">
        <v>216</v>
      </c>
      <c r="B41" s="14"/>
      <c r="C41" s="14"/>
      <c r="D41" s="14"/>
      <c r="E41" s="14"/>
      <c r="F41" s="14"/>
      <c r="G41" s="14"/>
      <c r="H41" s="14"/>
      <c r="I41" s="14"/>
      <c r="J41" s="14"/>
    </row>
    <row r="42" spans="1:10" x14ac:dyDescent="0.6">
      <c r="A42" s="14" t="s">
        <v>470</v>
      </c>
      <c r="B42" s="14"/>
      <c r="C42" s="14"/>
      <c r="D42" s="14"/>
      <c r="E42" s="14"/>
      <c r="F42" s="14"/>
      <c r="G42" s="14"/>
      <c r="H42" s="14"/>
      <c r="I42" s="14"/>
      <c r="J42" s="14"/>
    </row>
  </sheetData>
  <mergeCells count="3">
    <mergeCell ref="A2:C2"/>
    <mergeCell ref="F23:G23"/>
    <mergeCell ref="F24:G24"/>
  </mergeCells>
  <hyperlinks>
    <hyperlink ref="A2:C2" location="TOC!A1" display="Return to Table of Contents" xr:uid="{00000000-0004-0000-0500-000000000000}"/>
  </hyperlinks>
  <pageMargins left="0.25" right="0.25" top="0.75" bottom="0.75" header="0.3" footer="0.3"/>
  <pageSetup scale="62" fitToHeight="0" orientation="landscape" horizontalDpi="1200" verticalDpi="1200" r:id="rId1"/>
  <headerFooter>
    <oddHeader>&amp;L2023-24 &amp;"Arial,Italic"Survey of Dental Education
&amp;"Arial,Regular"Report 2 - Tuition, Admission, and Attrition</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Y86"/>
  <sheetViews>
    <sheetView zoomScaleNormal="100" workbookViewId="0">
      <pane xSplit="3" ySplit="4" topLeftCell="D5" activePane="bottomRight" state="frozen"/>
      <selection activeCell="A2" sqref="A2:C2"/>
      <selection pane="topRight" activeCell="A2" sqref="A2:C2"/>
      <selection pane="bottomLeft" activeCell="A2" sqref="A2:C2"/>
      <selection pane="bottomRight" sqref="A1:C1"/>
    </sheetView>
  </sheetViews>
  <sheetFormatPr defaultColWidth="9.08984375" defaultRowHeight="13" x14ac:dyDescent="0.6"/>
  <cols>
    <col min="1" max="1" width="8.86328125" style="1" customWidth="1"/>
    <col min="2" max="2" width="50" style="1" customWidth="1"/>
    <col min="3" max="3" width="20.6796875" style="1" customWidth="1"/>
    <col min="4" max="4" width="11.54296875" style="1" customWidth="1"/>
    <col min="5" max="5" width="10.31640625" style="1" customWidth="1"/>
    <col min="6" max="6" width="11.54296875" style="1" customWidth="1"/>
    <col min="7" max="7" width="10.31640625" style="1" customWidth="1"/>
    <col min="8" max="8" width="11.54296875" style="1" customWidth="1"/>
    <col min="9" max="9" width="10.31640625" style="1" customWidth="1"/>
    <col min="10" max="10" width="11.54296875" style="1" customWidth="1"/>
    <col min="11" max="11" width="10.31640625" style="1" customWidth="1"/>
    <col min="12" max="12" width="11.54296875" style="1" customWidth="1"/>
    <col min="13" max="13" width="10.31640625" style="1" customWidth="1"/>
    <col min="14" max="14" width="11.54296875" style="1" customWidth="1"/>
    <col min="15" max="15" width="10.31640625" style="1" customWidth="1"/>
    <col min="16" max="16" width="11.54296875" style="1" customWidth="1"/>
    <col min="17" max="17" width="10.31640625" style="1" customWidth="1"/>
    <col min="18" max="18" width="11.54296875" style="1" customWidth="1"/>
    <col min="19" max="19" width="10.31640625" style="1" customWidth="1"/>
    <col min="20" max="20" width="11.54296875" style="1" customWidth="1"/>
    <col min="21" max="21" width="10.31640625" style="1" customWidth="1"/>
    <col min="22" max="22" width="11.54296875" style="1" customWidth="1"/>
    <col min="23" max="23" width="10.31640625" style="1" customWidth="1"/>
    <col min="24" max="24" width="11.54296875" style="1" customWidth="1"/>
    <col min="25" max="25" width="10.31640625" style="1" customWidth="1"/>
    <col min="26" max="16384" width="9.08984375" style="1"/>
  </cols>
  <sheetData>
    <row r="1" spans="1:25" ht="37.4" customHeight="1" x14ac:dyDescent="0.6">
      <c r="A1" s="664" t="s">
        <v>442</v>
      </c>
      <c r="B1" s="664"/>
      <c r="C1" s="664"/>
    </row>
    <row r="2" spans="1:25" ht="21" customHeight="1" x14ac:dyDescent="0.6">
      <c r="A2" s="656" t="s">
        <v>8</v>
      </c>
      <c r="B2" s="656"/>
      <c r="C2" s="358"/>
    </row>
    <row r="3" spans="1:25" ht="12.75" customHeight="1" x14ac:dyDescent="0.7">
      <c r="A3" s="651"/>
      <c r="B3" s="651"/>
      <c r="C3" s="375"/>
      <c r="D3" s="665" t="s">
        <v>193</v>
      </c>
      <c r="E3" s="668"/>
      <c r="F3" s="665" t="s">
        <v>194</v>
      </c>
      <c r="G3" s="668"/>
      <c r="H3" s="665" t="s">
        <v>195</v>
      </c>
      <c r="I3" s="668"/>
      <c r="J3" s="665" t="s">
        <v>196</v>
      </c>
      <c r="K3" s="668"/>
      <c r="L3" s="665" t="s">
        <v>197</v>
      </c>
      <c r="M3" s="668"/>
      <c r="N3" s="665" t="s">
        <v>198</v>
      </c>
      <c r="O3" s="668"/>
      <c r="P3" s="665" t="s">
        <v>199</v>
      </c>
      <c r="Q3" s="666"/>
      <c r="R3" s="665" t="s">
        <v>200</v>
      </c>
      <c r="S3" s="666"/>
      <c r="T3" s="665" t="s">
        <v>201</v>
      </c>
      <c r="U3" s="666"/>
      <c r="V3" s="665" t="s">
        <v>202</v>
      </c>
      <c r="W3" s="666"/>
      <c r="X3" s="665" t="s">
        <v>478</v>
      </c>
      <c r="Y3" s="666"/>
    </row>
    <row r="4" spans="1:25" ht="36" customHeight="1" x14ac:dyDescent="0.7">
      <c r="A4" s="7" t="s">
        <v>44</v>
      </c>
      <c r="B4" s="7" t="s">
        <v>45</v>
      </c>
      <c r="C4" s="402" t="s">
        <v>46</v>
      </c>
      <c r="D4" s="576" t="s">
        <v>47</v>
      </c>
      <c r="E4" s="40" t="s">
        <v>48</v>
      </c>
      <c r="F4" s="576" t="s">
        <v>47</v>
      </c>
      <c r="G4" s="40" t="s">
        <v>48</v>
      </c>
      <c r="H4" s="576" t="s">
        <v>47</v>
      </c>
      <c r="I4" s="40" t="s">
        <v>48</v>
      </c>
      <c r="J4" s="576" t="s">
        <v>47</v>
      </c>
      <c r="K4" s="40" t="s">
        <v>48</v>
      </c>
      <c r="L4" s="576" t="s">
        <v>47</v>
      </c>
      <c r="M4" s="40" t="s">
        <v>48</v>
      </c>
      <c r="N4" s="576" t="s">
        <v>47</v>
      </c>
      <c r="O4" s="40" t="s">
        <v>48</v>
      </c>
      <c r="P4" s="576" t="s">
        <v>47</v>
      </c>
      <c r="Q4" s="41" t="s">
        <v>48</v>
      </c>
      <c r="R4" s="576" t="s">
        <v>47</v>
      </c>
      <c r="S4" s="41" t="s">
        <v>48</v>
      </c>
      <c r="T4" s="576" t="s">
        <v>47</v>
      </c>
      <c r="U4" s="41" t="s">
        <v>48</v>
      </c>
      <c r="V4" s="576" t="s">
        <v>47</v>
      </c>
      <c r="W4" s="41" t="s">
        <v>48</v>
      </c>
      <c r="X4" s="576" t="s">
        <v>47</v>
      </c>
      <c r="Y4" s="41" t="s">
        <v>48</v>
      </c>
    </row>
    <row r="5" spans="1:25" ht="20.149999999999999" customHeight="1" x14ac:dyDescent="0.6">
      <c r="A5" s="274" t="s">
        <v>49</v>
      </c>
      <c r="B5" s="285" t="s">
        <v>50</v>
      </c>
      <c r="C5" s="376" t="s">
        <v>51</v>
      </c>
      <c r="D5" s="355">
        <v>24981</v>
      </c>
      <c r="E5" s="355">
        <v>56019</v>
      </c>
      <c r="F5" s="355">
        <v>25936</v>
      </c>
      <c r="G5" s="355">
        <v>58214</v>
      </c>
      <c r="H5" s="355">
        <v>26924</v>
      </c>
      <c r="I5" s="355">
        <v>60492</v>
      </c>
      <c r="J5" s="355">
        <v>27644</v>
      </c>
      <c r="K5" s="355">
        <v>61628</v>
      </c>
      <c r="L5" s="355">
        <v>28155</v>
      </c>
      <c r="M5" s="355">
        <v>63611</v>
      </c>
      <c r="N5" s="355">
        <v>32393</v>
      </c>
      <c r="O5" s="355">
        <v>68913</v>
      </c>
      <c r="P5" s="355">
        <v>33225</v>
      </c>
      <c r="Q5" s="356">
        <v>70841</v>
      </c>
      <c r="R5" s="355">
        <v>34228</v>
      </c>
      <c r="S5" s="356">
        <v>73470</v>
      </c>
      <c r="T5" s="355">
        <v>34476</v>
      </c>
      <c r="U5" s="356">
        <v>74114</v>
      </c>
      <c r="V5" s="355">
        <v>35670</v>
      </c>
      <c r="W5" s="356">
        <v>76894</v>
      </c>
      <c r="X5" s="355">
        <v>36700</v>
      </c>
      <c r="Y5" s="356">
        <v>79160</v>
      </c>
    </row>
    <row r="6" spans="1:25" ht="20.149999999999999" customHeight="1" x14ac:dyDescent="0.6">
      <c r="A6" s="274" t="s">
        <v>52</v>
      </c>
      <c r="B6" s="285" t="s">
        <v>53</v>
      </c>
      <c r="C6" s="376" t="s">
        <v>54</v>
      </c>
      <c r="D6" s="306">
        <v>55920</v>
      </c>
      <c r="E6" s="306">
        <v>55920</v>
      </c>
      <c r="F6" s="306">
        <v>74576</v>
      </c>
      <c r="G6" s="306">
        <v>74576</v>
      </c>
      <c r="H6" s="306">
        <v>69599</v>
      </c>
      <c r="I6" s="306">
        <v>69599</v>
      </c>
      <c r="J6" s="306">
        <v>76017</v>
      </c>
      <c r="K6" s="306">
        <v>76017</v>
      </c>
      <c r="L6" s="306">
        <v>80102</v>
      </c>
      <c r="M6" s="306">
        <v>80102</v>
      </c>
      <c r="N6" s="306">
        <v>83308</v>
      </c>
      <c r="O6" s="306">
        <v>83308</v>
      </c>
      <c r="P6" s="306">
        <v>84862</v>
      </c>
      <c r="Q6" s="307">
        <v>84862</v>
      </c>
      <c r="R6" s="306">
        <v>86012</v>
      </c>
      <c r="S6" s="307">
        <v>86012</v>
      </c>
      <c r="T6" s="306">
        <v>87584</v>
      </c>
      <c r="U6" s="307">
        <v>87584</v>
      </c>
      <c r="V6" s="306">
        <v>90542</v>
      </c>
      <c r="W6" s="307">
        <v>90542</v>
      </c>
      <c r="X6" s="306">
        <v>93675</v>
      </c>
      <c r="Y6" s="307">
        <v>93675</v>
      </c>
    </row>
    <row r="7" spans="1:25" ht="20.149999999999999" customHeight="1" x14ac:dyDescent="0.6">
      <c r="A7" s="274" t="s">
        <v>52</v>
      </c>
      <c r="B7" s="285" t="s">
        <v>55</v>
      </c>
      <c r="C7" s="376" t="s">
        <v>54</v>
      </c>
      <c r="D7" s="306">
        <v>73171</v>
      </c>
      <c r="E7" s="306">
        <v>73171</v>
      </c>
      <c r="F7" s="306">
        <v>76830</v>
      </c>
      <c r="G7" s="306">
        <v>76830</v>
      </c>
      <c r="H7" s="306">
        <v>68889</v>
      </c>
      <c r="I7" s="306">
        <v>68889</v>
      </c>
      <c r="J7" s="306">
        <v>71819</v>
      </c>
      <c r="K7" s="306">
        <v>71819</v>
      </c>
      <c r="L7" s="306">
        <v>74797</v>
      </c>
      <c r="M7" s="306">
        <v>74797</v>
      </c>
      <c r="N7" s="306">
        <v>77901</v>
      </c>
      <c r="O7" s="306">
        <v>77901</v>
      </c>
      <c r="P7" s="306">
        <v>80805</v>
      </c>
      <c r="Q7" s="307">
        <v>80805</v>
      </c>
      <c r="R7" s="306">
        <v>80805</v>
      </c>
      <c r="S7" s="307">
        <v>80805</v>
      </c>
      <c r="T7" s="306">
        <v>83824</v>
      </c>
      <c r="U7" s="307">
        <v>83824</v>
      </c>
      <c r="V7" s="306">
        <v>86755</v>
      </c>
      <c r="W7" s="307">
        <v>86755</v>
      </c>
      <c r="X7" s="306">
        <v>89352</v>
      </c>
      <c r="Y7" s="307">
        <v>89352</v>
      </c>
    </row>
    <row r="8" spans="1:25" ht="20.149999999999999" customHeight="1" x14ac:dyDescent="0.6">
      <c r="A8" s="274" t="s">
        <v>56</v>
      </c>
      <c r="B8" s="298" t="s">
        <v>57</v>
      </c>
      <c r="C8" s="376" t="s">
        <v>58</v>
      </c>
      <c r="D8" s="306">
        <v>0</v>
      </c>
      <c r="E8" s="306">
        <v>0</v>
      </c>
      <c r="F8" s="306">
        <v>0</v>
      </c>
      <c r="G8" s="306">
        <v>0</v>
      </c>
      <c r="H8" s="306">
        <v>0</v>
      </c>
      <c r="I8" s="306">
        <v>0</v>
      </c>
      <c r="J8" s="306">
        <v>0</v>
      </c>
      <c r="K8" s="306">
        <v>0</v>
      </c>
      <c r="L8" s="306">
        <v>0</v>
      </c>
      <c r="M8" s="306">
        <v>0</v>
      </c>
      <c r="N8" s="306">
        <v>0</v>
      </c>
      <c r="O8" s="306">
        <v>0</v>
      </c>
      <c r="P8" s="306">
        <v>0</v>
      </c>
      <c r="Q8" s="306">
        <v>0</v>
      </c>
      <c r="R8" s="306">
        <v>0</v>
      </c>
      <c r="S8" s="306">
        <v>0</v>
      </c>
      <c r="T8" s="306">
        <v>0</v>
      </c>
      <c r="U8" s="306">
        <v>0</v>
      </c>
      <c r="V8" s="306">
        <v>80799</v>
      </c>
      <c r="W8" s="307">
        <v>80799</v>
      </c>
      <c r="X8" s="306">
        <v>83849</v>
      </c>
      <c r="Y8" s="307">
        <v>83849</v>
      </c>
    </row>
    <row r="9" spans="1:25" ht="20.149999999999999" customHeight="1" x14ac:dyDescent="0.6">
      <c r="A9" s="274" t="s">
        <v>56</v>
      </c>
      <c r="B9" s="285" t="s">
        <v>217</v>
      </c>
      <c r="C9" s="376" t="s">
        <v>54</v>
      </c>
      <c r="D9" s="306">
        <v>94966</v>
      </c>
      <c r="E9" s="306">
        <v>94966</v>
      </c>
      <c r="F9" s="306">
        <v>98917</v>
      </c>
      <c r="G9" s="306">
        <v>98917</v>
      </c>
      <c r="H9" s="306">
        <v>103950</v>
      </c>
      <c r="I9" s="306">
        <v>103950</v>
      </c>
      <c r="J9" s="306">
        <v>107895</v>
      </c>
      <c r="K9" s="306">
        <v>107895</v>
      </c>
      <c r="L9" s="306">
        <v>115658</v>
      </c>
      <c r="M9" s="306">
        <v>115658</v>
      </c>
      <c r="N9" s="306">
        <v>116591</v>
      </c>
      <c r="O9" s="306">
        <v>116591</v>
      </c>
      <c r="P9" s="306">
        <v>120387</v>
      </c>
      <c r="Q9" s="307">
        <v>120387</v>
      </c>
      <c r="R9" s="306">
        <v>122117</v>
      </c>
      <c r="S9" s="307">
        <v>122117</v>
      </c>
      <c r="T9" s="306">
        <v>124531</v>
      </c>
      <c r="U9" s="307">
        <v>124531</v>
      </c>
      <c r="V9" s="306">
        <v>126510</v>
      </c>
      <c r="W9" s="307">
        <v>126510</v>
      </c>
      <c r="X9" s="306">
        <v>129035</v>
      </c>
      <c r="Y9" s="307">
        <v>129035</v>
      </c>
    </row>
    <row r="10" spans="1:25" ht="20.149999999999999" customHeight="1" x14ac:dyDescent="0.6">
      <c r="A10" s="274" t="s">
        <v>56</v>
      </c>
      <c r="B10" s="285" t="s">
        <v>60</v>
      </c>
      <c r="C10" s="376" t="s">
        <v>51</v>
      </c>
      <c r="D10" s="306">
        <v>40065</v>
      </c>
      <c r="E10" s="306">
        <v>52310</v>
      </c>
      <c r="F10" s="306">
        <v>40016</v>
      </c>
      <c r="G10" s="306">
        <v>52261</v>
      </c>
      <c r="H10" s="306">
        <v>40889</v>
      </c>
      <c r="I10" s="306">
        <v>53134</v>
      </c>
      <c r="J10" s="306">
        <v>41802</v>
      </c>
      <c r="K10" s="306">
        <v>54047</v>
      </c>
      <c r="L10" s="306">
        <v>43014</v>
      </c>
      <c r="M10" s="306">
        <v>55259</v>
      </c>
      <c r="N10" s="306">
        <v>44011</v>
      </c>
      <c r="O10" s="306">
        <v>56256</v>
      </c>
      <c r="P10" s="306">
        <v>44950</v>
      </c>
      <c r="Q10" s="307">
        <v>57195</v>
      </c>
      <c r="R10" s="306">
        <v>45906</v>
      </c>
      <c r="S10" s="307">
        <v>58151</v>
      </c>
      <c r="T10" s="306">
        <v>46902</v>
      </c>
      <c r="U10" s="307">
        <v>59147</v>
      </c>
      <c r="V10" s="306">
        <v>48217</v>
      </c>
      <c r="W10" s="307">
        <v>60462</v>
      </c>
      <c r="X10" s="306">
        <v>50172</v>
      </c>
      <c r="Y10" s="307">
        <v>62417</v>
      </c>
    </row>
    <row r="11" spans="1:25" ht="20.149999999999999" customHeight="1" x14ac:dyDescent="0.6">
      <c r="A11" s="274" t="s">
        <v>56</v>
      </c>
      <c r="B11" s="285" t="s">
        <v>61</v>
      </c>
      <c r="C11" s="376" t="s">
        <v>51</v>
      </c>
      <c r="D11" s="306">
        <v>39423</v>
      </c>
      <c r="E11" s="306">
        <v>48624</v>
      </c>
      <c r="F11" s="306">
        <v>39797</v>
      </c>
      <c r="G11" s="306">
        <v>48998</v>
      </c>
      <c r="H11" s="306">
        <v>41253</v>
      </c>
      <c r="I11" s="306">
        <v>50303</v>
      </c>
      <c r="J11" s="306">
        <v>41748</v>
      </c>
      <c r="K11" s="306">
        <v>50798</v>
      </c>
      <c r="L11" s="306">
        <v>43001</v>
      </c>
      <c r="M11" s="306">
        <v>52399</v>
      </c>
      <c r="N11" s="306">
        <v>43816</v>
      </c>
      <c r="O11" s="306">
        <v>53592</v>
      </c>
      <c r="P11" s="306">
        <v>45045</v>
      </c>
      <c r="Q11" s="307">
        <v>55238</v>
      </c>
      <c r="R11" s="306">
        <v>46094</v>
      </c>
      <c r="S11" s="307">
        <v>56737</v>
      </c>
      <c r="T11" s="306">
        <v>47221</v>
      </c>
      <c r="U11" s="307">
        <v>58356</v>
      </c>
      <c r="V11" s="306">
        <v>48383</v>
      </c>
      <c r="W11" s="307">
        <v>60052</v>
      </c>
      <c r="X11" s="306">
        <v>51324</v>
      </c>
      <c r="Y11" s="307">
        <v>63569</v>
      </c>
    </row>
    <row r="12" spans="1:25" ht="20.149999999999999" customHeight="1" x14ac:dyDescent="0.6">
      <c r="A12" s="274" t="s">
        <v>56</v>
      </c>
      <c r="B12" s="285" t="s">
        <v>62</v>
      </c>
      <c r="C12" s="376" t="s">
        <v>54</v>
      </c>
      <c r="D12" s="306">
        <v>80253</v>
      </c>
      <c r="E12" s="306">
        <v>80253</v>
      </c>
      <c r="F12" s="306">
        <v>83826</v>
      </c>
      <c r="G12" s="306">
        <v>83826</v>
      </c>
      <c r="H12" s="306">
        <v>87108</v>
      </c>
      <c r="I12" s="306">
        <v>87108</v>
      </c>
      <c r="J12" s="306">
        <v>90629</v>
      </c>
      <c r="K12" s="306">
        <v>90629</v>
      </c>
      <c r="L12" s="306">
        <v>94300</v>
      </c>
      <c r="M12" s="306">
        <v>94300</v>
      </c>
      <c r="N12" s="306">
        <v>94570</v>
      </c>
      <c r="O12" s="306">
        <v>94570</v>
      </c>
      <c r="P12" s="306">
        <v>97852</v>
      </c>
      <c r="Q12" s="307">
        <v>97852</v>
      </c>
      <c r="R12" s="306">
        <v>101302</v>
      </c>
      <c r="S12" s="307">
        <v>101302</v>
      </c>
      <c r="T12" s="306">
        <v>103318</v>
      </c>
      <c r="U12" s="307">
        <v>103318</v>
      </c>
      <c r="V12" s="306">
        <v>108475</v>
      </c>
      <c r="W12" s="307">
        <v>108475</v>
      </c>
      <c r="X12" s="306">
        <v>114195</v>
      </c>
      <c r="Y12" s="307">
        <v>114195</v>
      </c>
    </row>
    <row r="13" spans="1:25" ht="20.149999999999999" customHeight="1" x14ac:dyDescent="0.6">
      <c r="A13" s="274" t="s">
        <v>56</v>
      </c>
      <c r="B13" s="285" t="s">
        <v>63</v>
      </c>
      <c r="C13" s="376" t="s">
        <v>54</v>
      </c>
      <c r="D13" s="306">
        <v>63870</v>
      </c>
      <c r="E13" s="306">
        <v>63870</v>
      </c>
      <c r="F13" s="306">
        <v>65966</v>
      </c>
      <c r="G13" s="306">
        <v>65966</v>
      </c>
      <c r="H13" s="306">
        <v>67976</v>
      </c>
      <c r="I13" s="306">
        <v>67976</v>
      </c>
      <c r="J13" s="306">
        <v>63705</v>
      </c>
      <c r="K13" s="306">
        <v>63705</v>
      </c>
      <c r="L13" s="306">
        <v>71189</v>
      </c>
      <c r="M13" s="306">
        <v>71189</v>
      </c>
      <c r="N13" s="306">
        <v>74667</v>
      </c>
      <c r="O13" s="306">
        <v>74667</v>
      </c>
      <c r="P13" s="306">
        <v>75302</v>
      </c>
      <c r="Q13" s="307">
        <v>75302</v>
      </c>
      <c r="R13" s="306">
        <v>75302</v>
      </c>
      <c r="S13" s="307">
        <v>75302</v>
      </c>
      <c r="T13" s="306">
        <v>75302</v>
      </c>
      <c r="U13" s="307">
        <v>75302</v>
      </c>
      <c r="V13" s="306">
        <v>77785</v>
      </c>
      <c r="W13" s="307">
        <v>77785</v>
      </c>
      <c r="X13" s="306">
        <v>82701</v>
      </c>
      <c r="Y13" s="307">
        <v>82701</v>
      </c>
    </row>
    <row r="14" spans="1:25" ht="20.149999999999999" customHeight="1" x14ac:dyDescent="0.6">
      <c r="A14" s="274" t="s">
        <v>56</v>
      </c>
      <c r="B14" s="285" t="s">
        <v>64</v>
      </c>
      <c r="C14" s="376" t="s">
        <v>54</v>
      </c>
      <c r="D14" s="306">
        <v>63365</v>
      </c>
      <c r="E14" s="306">
        <v>63365</v>
      </c>
      <c r="F14" s="306">
        <v>64910</v>
      </c>
      <c r="G14" s="306">
        <v>64910</v>
      </c>
      <c r="H14" s="306">
        <v>66918</v>
      </c>
      <c r="I14" s="306">
        <v>66918</v>
      </c>
      <c r="J14" s="306">
        <v>69015</v>
      </c>
      <c r="K14" s="306">
        <v>69015</v>
      </c>
      <c r="L14" s="306">
        <v>71225</v>
      </c>
      <c r="M14" s="306">
        <v>71225</v>
      </c>
      <c r="N14" s="306">
        <v>73785</v>
      </c>
      <c r="O14" s="306">
        <v>73785</v>
      </c>
      <c r="P14" s="306">
        <v>76365</v>
      </c>
      <c r="Q14" s="307">
        <v>76365</v>
      </c>
      <c r="R14" s="306">
        <v>76365</v>
      </c>
      <c r="S14" s="307">
        <v>76365</v>
      </c>
      <c r="T14" s="306">
        <v>78270</v>
      </c>
      <c r="U14" s="307">
        <v>78270</v>
      </c>
      <c r="V14" s="306">
        <v>79749</v>
      </c>
      <c r="W14" s="307">
        <v>79749</v>
      </c>
      <c r="X14" s="306">
        <v>84835</v>
      </c>
      <c r="Y14" s="307">
        <v>84835</v>
      </c>
    </row>
    <row r="15" spans="1:25" ht="20.149999999999999" customHeight="1" x14ac:dyDescent="0.6">
      <c r="A15" s="274" t="s">
        <v>65</v>
      </c>
      <c r="B15" s="285" t="s">
        <v>66</v>
      </c>
      <c r="C15" s="376" t="s">
        <v>51</v>
      </c>
      <c r="D15" s="306">
        <v>31494</v>
      </c>
      <c r="E15" s="306">
        <v>56797</v>
      </c>
      <c r="F15" s="306">
        <v>32730</v>
      </c>
      <c r="G15" s="306">
        <v>58033</v>
      </c>
      <c r="H15" s="306">
        <v>33949</v>
      </c>
      <c r="I15" s="306">
        <v>59252</v>
      </c>
      <c r="J15" s="306">
        <v>35199</v>
      </c>
      <c r="K15" s="306">
        <v>60502</v>
      </c>
      <c r="L15" s="306">
        <v>36824</v>
      </c>
      <c r="M15" s="306">
        <v>62127</v>
      </c>
      <c r="N15" s="306">
        <v>38165</v>
      </c>
      <c r="O15" s="306">
        <v>63467</v>
      </c>
      <c r="P15" s="306">
        <v>39248</v>
      </c>
      <c r="Q15" s="307">
        <v>64551</v>
      </c>
      <c r="R15" s="306">
        <v>40605</v>
      </c>
      <c r="S15" s="307">
        <v>65908</v>
      </c>
      <c r="T15" s="306">
        <v>41809</v>
      </c>
      <c r="U15" s="307">
        <v>67112</v>
      </c>
      <c r="V15" s="306">
        <v>41810</v>
      </c>
      <c r="W15" s="307">
        <v>67113</v>
      </c>
      <c r="X15" s="306">
        <v>43050</v>
      </c>
      <c r="Y15" s="307">
        <v>68353</v>
      </c>
    </row>
    <row r="16" spans="1:25" ht="20.149999999999999" customHeight="1" x14ac:dyDescent="0.6">
      <c r="A16" s="274" t="s">
        <v>67</v>
      </c>
      <c r="B16" s="285" t="s">
        <v>68</v>
      </c>
      <c r="C16" s="376" t="s">
        <v>51</v>
      </c>
      <c r="D16" s="306">
        <v>30549</v>
      </c>
      <c r="E16" s="306">
        <v>60990</v>
      </c>
      <c r="F16" s="306">
        <v>32263</v>
      </c>
      <c r="G16" s="306">
        <v>64226</v>
      </c>
      <c r="H16" s="306">
        <v>33022</v>
      </c>
      <c r="I16" s="306">
        <v>66263</v>
      </c>
      <c r="J16" s="306">
        <v>34008</v>
      </c>
      <c r="K16" s="306">
        <v>68580</v>
      </c>
      <c r="L16" s="306">
        <v>34008</v>
      </c>
      <c r="M16" s="306">
        <v>68580</v>
      </c>
      <c r="N16" s="306">
        <v>37137</v>
      </c>
      <c r="O16" s="306">
        <v>74891</v>
      </c>
      <c r="P16" s="306">
        <v>38437</v>
      </c>
      <c r="Q16" s="307">
        <v>76191</v>
      </c>
      <c r="R16" s="306">
        <v>39782</v>
      </c>
      <c r="S16" s="307">
        <v>77536</v>
      </c>
      <c r="T16" s="306">
        <v>41569</v>
      </c>
      <c r="U16" s="307">
        <v>80375</v>
      </c>
      <c r="V16" s="306">
        <v>42741</v>
      </c>
      <c r="W16" s="307">
        <v>83184</v>
      </c>
      <c r="X16" s="306">
        <v>44620</v>
      </c>
      <c r="Y16" s="307">
        <v>86681</v>
      </c>
    </row>
    <row r="17" spans="1:25" ht="20.149999999999999" customHeight="1" x14ac:dyDescent="0.6">
      <c r="A17" s="274" t="s">
        <v>69</v>
      </c>
      <c r="B17" s="285" t="s">
        <v>70</v>
      </c>
      <c r="C17" s="376" t="s">
        <v>54</v>
      </c>
      <c r="D17" s="306">
        <v>38303</v>
      </c>
      <c r="E17" s="306">
        <v>38303</v>
      </c>
      <c r="F17" s="306">
        <v>43864</v>
      </c>
      <c r="G17" s="306">
        <v>43864</v>
      </c>
      <c r="H17" s="306">
        <v>43864</v>
      </c>
      <c r="I17" s="306">
        <v>43864</v>
      </c>
      <c r="J17" s="306">
        <v>44120</v>
      </c>
      <c r="K17" s="306">
        <v>44120</v>
      </c>
      <c r="L17" s="306">
        <v>22770</v>
      </c>
      <c r="M17" s="306">
        <v>22770</v>
      </c>
      <c r="N17" s="306">
        <v>39339</v>
      </c>
      <c r="O17" s="306">
        <v>44206</v>
      </c>
      <c r="P17" s="306">
        <v>45262</v>
      </c>
      <c r="Q17" s="307">
        <v>45262</v>
      </c>
      <c r="R17" s="306">
        <v>43048</v>
      </c>
      <c r="S17" s="307">
        <v>43048</v>
      </c>
      <c r="T17" s="306">
        <v>45016</v>
      </c>
      <c r="U17" s="307">
        <v>45016</v>
      </c>
      <c r="V17" s="306">
        <v>45408</v>
      </c>
      <c r="W17" s="307">
        <v>45408</v>
      </c>
      <c r="X17" s="306">
        <v>46466</v>
      </c>
      <c r="Y17" s="307">
        <v>46466</v>
      </c>
    </row>
    <row r="18" spans="1:25" ht="20.149999999999999" customHeight="1" x14ac:dyDescent="0.6">
      <c r="A18" s="274" t="s">
        <v>71</v>
      </c>
      <c r="B18" s="285" t="s">
        <v>72</v>
      </c>
      <c r="C18" s="376" t="s">
        <v>51</v>
      </c>
      <c r="D18" s="306">
        <v>41560</v>
      </c>
      <c r="E18" s="306">
        <v>66780</v>
      </c>
      <c r="F18" s="306">
        <v>41628</v>
      </c>
      <c r="G18" s="306">
        <v>68110</v>
      </c>
      <c r="H18" s="306">
        <v>45874</v>
      </c>
      <c r="I18" s="306">
        <v>72352</v>
      </c>
      <c r="J18" s="306">
        <v>41720</v>
      </c>
      <c r="K18" s="306">
        <v>68202</v>
      </c>
      <c r="L18" s="306">
        <v>41720</v>
      </c>
      <c r="M18" s="306">
        <v>68200</v>
      </c>
      <c r="N18" s="306">
        <v>41720</v>
      </c>
      <c r="O18" s="306">
        <v>68200</v>
      </c>
      <c r="P18" s="306">
        <v>41720</v>
      </c>
      <c r="Q18" s="307">
        <v>68200</v>
      </c>
      <c r="R18" s="306">
        <v>41720</v>
      </c>
      <c r="S18" s="307">
        <v>64200</v>
      </c>
      <c r="T18" s="306">
        <v>41720</v>
      </c>
      <c r="U18" s="307">
        <v>68200</v>
      </c>
      <c r="V18" s="306">
        <v>45874</v>
      </c>
      <c r="W18" s="307">
        <v>72354</v>
      </c>
      <c r="X18" s="306">
        <v>41720</v>
      </c>
      <c r="Y18" s="307">
        <v>68200</v>
      </c>
    </row>
    <row r="19" spans="1:25" ht="20.149999999999999" customHeight="1" x14ac:dyDescent="0.6">
      <c r="A19" s="274" t="s">
        <v>71</v>
      </c>
      <c r="B19" s="285" t="s">
        <v>73</v>
      </c>
      <c r="C19" s="376" t="s">
        <v>54</v>
      </c>
      <c r="D19" s="306">
        <v>56642</v>
      </c>
      <c r="E19" s="306">
        <v>58316</v>
      </c>
      <c r="F19" s="306">
        <v>59894</v>
      </c>
      <c r="G19" s="306">
        <v>60760</v>
      </c>
      <c r="H19" s="306">
        <v>63545</v>
      </c>
      <c r="I19" s="306">
        <v>64045</v>
      </c>
      <c r="J19" s="306">
        <v>64792</v>
      </c>
      <c r="K19" s="306">
        <v>65301</v>
      </c>
      <c r="L19" s="306">
        <v>66534</v>
      </c>
      <c r="M19" s="306">
        <v>67284</v>
      </c>
      <c r="N19" s="306">
        <v>68294</v>
      </c>
      <c r="O19" s="306">
        <v>69064</v>
      </c>
      <c r="P19" s="306">
        <v>70449</v>
      </c>
      <c r="Q19" s="307">
        <v>71242</v>
      </c>
      <c r="R19" s="306">
        <v>72323</v>
      </c>
      <c r="S19" s="307">
        <v>73132</v>
      </c>
      <c r="T19" s="306">
        <v>73723</v>
      </c>
      <c r="U19" s="307">
        <v>74548</v>
      </c>
      <c r="V19" s="306">
        <v>75608</v>
      </c>
      <c r="W19" s="307">
        <v>76427</v>
      </c>
      <c r="X19" s="306">
        <v>79407</v>
      </c>
      <c r="Y19" s="307">
        <v>79407</v>
      </c>
    </row>
    <row r="20" spans="1:25" ht="20.149999999999999" customHeight="1" x14ac:dyDescent="0.6">
      <c r="A20" s="274" t="s">
        <v>71</v>
      </c>
      <c r="B20" s="285" t="s">
        <v>218</v>
      </c>
      <c r="C20" s="376" t="s">
        <v>54</v>
      </c>
      <c r="D20" s="306">
        <v>48900</v>
      </c>
      <c r="E20" s="306">
        <v>48900</v>
      </c>
      <c r="F20" s="306">
        <v>49380</v>
      </c>
      <c r="G20" s="306">
        <v>49380</v>
      </c>
      <c r="H20" s="306">
        <v>49865</v>
      </c>
      <c r="I20" s="306">
        <v>49865</v>
      </c>
      <c r="J20" s="306">
        <v>50600</v>
      </c>
      <c r="K20" s="306">
        <v>50600</v>
      </c>
      <c r="L20" s="306">
        <v>51645</v>
      </c>
      <c r="M20" s="306">
        <v>51645</v>
      </c>
      <c r="N20" s="306">
        <v>52915</v>
      </c>
      <c r="O20" s="306">
        <v>52915</v>
      </c>
      <c r="P20" s="306">
        <v>54525</v>
      </c>
      <c r="Q20" s="307">
        <v>54525</v>
      </c>
      <c r="R20" s="306">
        <v>56130</v>
      </c>
      <c r="S20" s="307">
        <v>56130</v>
      </c>
      <c r="T20" s="306">
        <v>56935</v>
      </c>
      <c r="U20" s="307">
        <v>56935</v>
      </c>
      <c r="V20" s="306">
        <v>58060</v>
      </c>
      <c r="W20" s="307">
        <v>58060</v>
      </c>
      <c r="X20" s="306">
        <v>59705</v>
      </c>
      <c r="Y20" s="307">
        <v>59705</v>
      </c>
    </row>
    <row r="21" spans="1:25" ht="20.149999999999999" customHeight="1" x14ac:dyDescent="0.6">
      <c r="A21" s="274" t="s">
        <v>75</v>
      </c>
      <c r="B21" s="285" t="s">
        <v>76</v>
      </c>
      <c r="C21" s="376" t="s">
        <v>51</v>
      </c>
      <c r="D21" s="306">
        <v>28405</v>
      </c>
      <c r="E21" s="306">
        <v>70711</v>
      </c>
      <c r="F21" s="306">
        <v>29829</v>
      </c>
      <c r="G21" s="306">
        <v>71085</v>
      </c>
      <c r="H21" s="306">
        <v>30495</v>
      </c>
      <c r="I21" s="306">
        <v>71205</v>
      </c>
      <c r="J21" s="306">
        <v>30180</v>
      </c>
      <c r="K21" s="306">
        <v>70890</v>
      </c>
      <c r="L21" s="306">
        <v>31326</v>
      </c>
      <c r="M21" s="306">
        <v>72036</v>
      </c>
      <c r="N21" s="306">
        <v>28291</v>
      </c>
      <c r="O21" s="306">
        <v>65607</v>
      </c>
      <c r="P21" s="306">
        <v>28291</v>
      </c>
      <c r="Q21" s="307">
        <v>65607</v>
      </c>
      <c r="R21" s="306">
        <v>28669</v>
      </c>
      <c r="S21" s="307">
        <v>67103</v>
      </c>
      <c r="T21" s="306">
        <v>27869</v>
      </c>
      <c r="U21" s="307">
        <v>65141</v>
      </c>
      <c r="V21" s="306">
        <v>27768</v>
      </c>
      <c r="W21" s="307">
        <v>66202</v>
      </c>
      <c r="X21" s="306">
        <v>27768</v>
      </c>
      <c r="Y21" s="307">
        <v>66202</v>
      </c>
    </row>
    <row r="22" spans="1:25" ht="20.149999999999999" customHeight="1" x14ac:dyDescent="0.6">
      <c r="A22" s="274" t="s">
        <v>77</v>
      </c>
      <c r="B22" s="285" t="s">
        <v>78</v>
      </c>
      <c r="C22" s="376" t="s">
        <v>51</v>
      </c>
      <c r="D22" s="306">
        <v>33585</v>
      </c>
      <c r="E22" s="306">
        <v>90689</v>
      </c>
      <c r="F22" s="306">
        <v>33634</v>
      </c>
      <c r="G22" s="306">
        <v>90738</v>
      </c>
      <c r="H22" s="306">
        <v>34243</v>
      </c>
      <c r="I22" s="306">
        <v>72105</v>
      </c>
      <c r="J22" s="306">
        <v>30912</v>
      </c>
      <c r="K22" s="306">
        <v>68774</v>
      </c>
      <c r="L22" s="306">
        <v>42973</v>
      </c>
      <c r="M22" s="306">
        <v>90637</v>
      </c>
      <c r="N22" s="306">
        <v>43855</v>
      </c>
      <c r="O22" s="306">
        <v>91519</v>
      </c>
      <c r="P22" s="306">
        <v>43878</v>
      </c>
      <c r="Q22" s="307">
        <v>43878</v>
      </c>
      <c r="R22" s="306">
        <v>43878</v>
      </c>
      <c r="S22" s="307">
        <v>43878</v>
      </c>
      <c r="T22" s="306">
        <v>43878</v>
      </c>
      <c r="U22" s="307">
        <v>43878</v>
      </c>
      <c r="V22" s="306">
        <v>45511</v>
      </c>
      <c r="W22" s="307">
        <v>45511</v>
      </c>
      <c r="X22" s="306">
        <v>48156</v>
      </c>
      <c r="Y22" s="307">
        <v>48156</v>
      </c>
    </row>
    <row r="23" spans="1:25" ht="20.149999999999999" customHeight="1" x14ac:dyDescent="0.6">
      <c r="A23" s="274" t="s">
        <v>77</v>
      </c>
      <c r="B23" s="285" t="s">
        <v>79</v>
      </c>
      <c r="C23" s="376" t="s">
        <v>51</v>
      </c>
      <c r="D23" s="306">
        <v>32780</v>
      </c>
      <c r="E23" s="306">
        <v>56730</v>
      </c>
      <c r="F23" s="306">
        <v>34292</v>
      </c>
      <c r="G23" s="306">
        <v>58960</v>
      </c>
      <c r="H23" s="306">
        <v>34900</v>
      </c>
      <c r="I23" s="306">
        <v>60300</v>
      </c>
      <c r="J23" s="306">
        <v>36792</v>
      </c>
      <c r="K23" s="306">
        <v>62958</v>
      </c>
      <c r="L23" s="306">
        <v>37472</v>
      </c>
      <c r="M23" s="306">
        <v>64162</v>
      </c>
      <c r="N23" s="306">
        <v>38066</v>
      </c>
      <c r="O23" s="306">
        <v>65184</v>
      </c>
      <c r="P23" s="306">
        <v>39420</v>
      </c>
      <c r="Q23" s="307">
        <v>67216</v>
      </c>
      <c r="R23" s="306">
        <v>22504</v>
      </c>
      <c r="S23" s="307">
        <v>36754</v>
      </c>
      <c r="T23" s="306">
        <v>40398</v>
      </c>
      <c r="U23" s="307">
        <v>68888</v>
      </c>
      <c r="V23" s="306">
        <v>41308</v>
      </c>
      <c r="W23" s="307">
        <v>70512</v>
      </c>
      <c r="X23" s="306">
        <v>41932</v>
      </c>
      <c r="Y23" s="307">
        <v>71574</v>
      </c>
    </row>
    <row r="24" spans="1:25" ht="20.149999999999999" customHeight="1" x14ac:dyDescent="0.6">
      <c r="A24" s="274" t="s">
        <v>77</v>
      </c>
      <c r="B24" s="285" t="s">
        <v>80</v>
      </c>
      <c r="C24" s="376" t="s">
        <v>54</v>
      </c>
      <c r="D24" s="306">
        <v>64413</v>
      </c>
      <c r="E24" s="306">
        <v>64413</v>
      </c>
      <c r="F24" s="306">
        <v>67624</v>
      </c>
      <c r="G24" s="306">
        <v>67624</v>
      </c>
      <c r="H24" s="306">
        <v>70639</v>
      </c>
      <c r="I24" s="306">
        <v>70639</v>
      </c>
      <c r="J24" s="306">
        <v>73635</v>
      </c>
      <c r="K24" s="306">
        <v>73635</v>
      </c>
      <c r="L24" s="306">
        <v>77328</v>
      </c>
      <c r="M24" s="306">
        <v>77328</v>
      </c>
      <c r="N24" s="306">
        <v>79858</v>
      </c>
      <c r="O24" s="306">
        <v>79858</v>
      </c>
      <c r="P24" s="306">
        <v>82835</v>
      </c>
      <c r="Q24" s="307">
        <v>82835</v>
      </c>
      <c r="R24" s="306">
        <v>82835</v>
      </c>
      <c r="S24" s="307">
        <v>82835</v>
      </c>
      <c r="T24" s="306">
        <v>85931</v>
      </c>
      <c r="U24" s="307">
        <v>85931</v>
      </c>
      <c r="V24" s="306">
        <v>88936</v>
      </c>
      <c r="W24" s="307">
        <v>88936</v>
      </c>
      <c r="X24" s="306">
        <v>91598</v>
      </c>
      <c r="Y24" s="307">
        <v>91598</v>
      </c>
    </row>
    <row r="25" spans="1:25" ht="20.149999999999999" customHeight="1" x14ac:dyDescent="0.6">
      <c r="A25" s="274" t="s">
        <v>81</v>
      </c>
      <c r="B25" s="285" t="s">
        <v>82</v>
      </c>
      <c r="C25" s="376" t="s">
        <v>51</v>
      </c>
      <c r="D25" s="306">
        <v>31250</v>
      </c>
      <c r="E25" s="306">
        <v>65061</v>
      </c>
      <c r="F25" s="306">
        <v>31869</v>
      </c>
      <c r="G25" s="306">
        <v>66356</v>
      </c>
      <c r="H25" s="306">
        <v>34680</v>
      </c>
      <c r="I25" s="306">
        <v>74313</v>
      </c>
      <c r="J25" s="306">
        <v>35262</v>
      </c>
      <c r="K25" s="306">
        <v>76710</v>
      </c>
      <c r="L25" s="306">
        <v>34011</v>
      </c>
      <c r="M25" s="306">
        <v>74258</v>
      </c>
      <c r="N25" s="306">
        <v>35023</v>
      </c>
      <c r="O25" s="306">
        <v>77587</v>
      </c>
      <c r="P25" s="306">
        <v>37265</v>
      </c>
      <c r="Q25" s="307">
        <v>82383</v>
      </c>
      <c r="R25" s="306">
        <v>41716</v>
      </c>
      <c r="S25" s="307">
        <v>93156</v>
      </c>
      <c r="T25" s="306">
        <v>42366</v>
      </c>
      <c r="U25" s="307">
        <v>94065</v>
      </c>
      <c r="V25" s="306">
        <v>43092</v>
      </c>
      <c r="W25" s="307">
        <v>95825</v>
      </c>
      <c r="X25" s="306">
        <v>44781</v>
      </c>
      <c r="Y25" s="307">
        <v>98883</v>
      </c>
    </row>
    <row r="26" spans="1:25" ht="20.149999999999999" customHeight="1" x14ac:dyDescent="0.6">
      <c r="A26" s="274" t="s">
        <v>83</v>
      </c>
      <c r="B26" s="285" t="s">
        <v>84</v>
      </c>
      <c r="C26" s="376" t="s">
        <v>51</v>
      </c>
      <c r="D26" s="306">
        <v>40462</v>
      </c>
      <c r="E26" s="306">
        <v>63220</v>
      </c>
      <c r="F26" s="306">
        <v>41187</v>
      </c>
      <c r="G26" s="306">
        <v>64353</v>
      </c>
      <c r="H26" s="306">
        <v>41695</v>
      </c>
      <c r="I26" s="306">
        <v>65357</v>
      </c>
      <c r="J26" s="306">
        <v>43247</v>
      </c>
      <c r="K26" s="306">
        <v>67367</v>
      </c>
      <c r="L26" s="306">
        <v>45509</v>
      </c>
      <c r="M26" s="306">
        <v>71181</v>
      </c>
      <c r="N26" s="306">
        <v>47879</v>
      </c>
      <c r="O26" s="306">
        <v>74065</v>
      </c>
      <c r="P26" s="306">
        <v>61355</v>
      </c>
      <c r="Q26" s="307">
        <v>89493</v>
      </c>
      <c r="R26" s="306">
        <v>50792</v>
      </c>
      <c r="S26" s="307">
        <v>75930</v>
      </c>
      <c r="T26" s="306">
        <v>52542</v>
      </c>
      <c r="U26" s="307">
        <v>77680</v>
      </c>
      <c r="V26" s="306">
        <v>55327</v>
      </c>
      <c r="W26" s="307">
        <v>79927</v>
      </c>
      <c r="X26" s="306">
        <v>56939</v>
      </c>
      <c r="Y26" s="307">
        <v>82077</v>
      </c>
    </row>
    <row r="27" spans="1:25" ht="20.149999999999999" customHeight="1" x14ac:dyDescent="0.6">
      <c r="A27" s="274" t="s">
        <v>85</v>
      </c>
      <c r="B27" s="285" t="s">
        <v>86</v>
      </c>
      <c r="C27" s="376" t="s">
        <v>51</v>
      </c>
      <c r="D27" s="306">
        <v>29308</v>
      </c>
      <c r="E27" s="306">
        <v>59822</v>
      </c>
      <c r="F27" s="306">
        <v>30188</v>
      </c>
      <c r="G27" s="306">
        <v>61628</v>
      </c>
      <c r="H27" s="306">
        <v>31088</v>
      </c>
      <c r="I27" s="306">
        <v>63472</v>
      </c>
      <c r="J27" s="306">
        <v>32030</v>
      </c>
      <c r="K27" s="306">
        <v>65386</v>
      </c>
      <c r="L27" s="306">
        <v>33308</v>
      </c>
      <c r="M27" s="306">
        <v>69634</v>
      </c>
      <c r="N27" s="306">
        <v>34246</v>
      </c>
      <c r="O27" s="306">
        <v>72344</v>
      </c>
      <c r="P27" s="306">
        <v>35228</v>
      </c>
      <c r="Q27" s="307">
        <v>75178</v>
      </c>
      <c r="R27" s="306">
        <v>35584</v>
      </c>
      <c r="S27" s="307">
        <v>76684</v>
      </c>
      <c r="T27" s="306">
        <v>35938</v>
      </c>
      <c r="U27" s="307">
        <v>77450</v>
      </c>
      <c r="V27" s="306">
        <v>36704</v>
      </c>
      <c r="W27" s="307">
        <v>79134</v>
      </c>
      <c r="X27" s="306">
        <v>37690</v>
      </c>
      <c r="Y27" s="307">
        <v>81881</v>
      </c>
    </row>
    <row r="28" spans="1:25" ht="20.149999999999999" customHeight="1" x14ac:dyDescent="0.6">
      <c r="A28" s="274" t="s">
        <v>85</v>
      </c>
      <c r="B28" s="285" t="s">
        <v>87</v>
      </c>
      <c r="C28" s="376" t="s">
        <v>51</v>
      </c>
      <c r="D28" s="306">
        <v>28546</v>
      </c>
      <c r="E28" s="306">
        <v>59500</v>
      </c>
      <c r="F28" s="306">
        <v>30168</v>
      </c>
      <c r="G28" s="306">
        <v>62670</v>
      </c>
      <c r="H28" s="306">
        <v>31066</v>
      </c>
      <c r="I28" s="306">
        <v>64544</v>
      </c>
      <c r="J28" s="306">
        <v>32608</v>
      </c>
      <c r="K28" s="306">
        <v>67760</v>
      </c>
      <c r="L28" s="306">
        <v>32608</v>
      </c>
      <c r="M28" s="306">
        <v>67760</v>
      </c>
      <c r="N28" s="306">
        <v>33854</v>
      </c>
      <c r="O28" s="306">
        <v>70412</v>
      </c>
      <c r="P28" s="306">
        <v>34694</v>
      </c>
      <c r="Q28" s="307">
        <v>72166</v>
      </c>
      <c r="R28" s="306">
        <v>35835</v>
      </c>
      <c r="S28" s="307">
        <v>74431</v>
      </c>
      <c r="T28" s="306">
        <v>36438</v>
      </c>
      <c r="U28" s="307">
        <v>75804</v>
      </c>
      <c r="V28" s="306">
        <v>37312</v>
      </c>
      <c r="W28" s="307">
        <v>77464</v>
      </c>
      <c r="X28" s="306">
        <v>38054</v>
      </c>
      <c r="Y28" s="307">
        <v>79008</v>
      </c>
    </row>
    <row r="29" spans="1:25" ht="20.149999999999999" customHeight="1" x14ac:dyDescent="0.6">
      <c r="A29" s="274" t="s">
        <v>88</v>
      </c>
      <c r="B29" s="285" t="s">
        <v>89</v>
      </c>
      <c r="C29" s="376" t="s">
        <v>51</v>
      </c>
      <c r="D29" s="306">
        <v>20375</v>
      </c>
      <c r="E29" s="306">
        <v>43838</v>
      </c>
      <c r="F29" s="306">
        <v>23431</v>
      </c>
      <c r="G29" s="306">
        <v>57100</v>
      </c>
      <c r="H29" s="306">
        <v>26946</v>
      </c>
      <c r="I29" s="306">
        <v>62713</v>
      </c>
      <c r="J29" s="306">
        <v>29916</v>
      </c>
      <c r="K29" s="306">
        <v>63870</v>
      </c>
      <c r="L29" s="306">
        <v>29916</v>
      </c>
      <c r="M29" s="306">
        <v>63916</v>
      </c>
      <c r="N29" s="306">
        <v>34703</v>
      </c>
      <c r="O29" s="306">
        <v>64169</v>
      </c>
      <c r="P29" s="306">
        <v>35141</v>
      </c>
      <c r="Q29" s="307">
        <v>63869</v>
      </c>
      <c r="R29" s="306">
        <v>35141</v>
      </c>
      <c r="S29" s="307">
        <v>63869</v>
      </c>
      <c r="T29" s="306">
        <v>35141</v>
      </c>
      <c r="U29" s="307">
        <v>63869</v>
      </c>
      <c r="V29" s="306">
        <v>35141</v>
      </c>
      <c r="W29" s="307">
        <v>63869</v>
      </c>
      <c r="X29" s="306">
        <v>35141</v>
      </c>
      <c r="Y29" s="307">
        <v>63869</v>
      </c>
    </row>
    <row r="30" spans="1:25" ht="20.149999999999999" customHeight="1" x14ac:dyDescent="0.6">
      <c r="A30" s="274" t="s">
        <v>90</v>
      </c>
      <c r="B30" s="285" t="s">
        <v>219</v>
      </c>
      <c r="C30" s="376" t="s">
        <v>54</v>
      </c>
      <c r="D30" s="306">
        <v>68730</v>
      </c>
      <c r="E30" s="306">
        <v>68730</v>
      </c>
      <c r="F30" s="306">
        <v>68730</v>
      </c>
      <c r="G30" s="306">
        <v>68730</v>
      </c>
      <c r="H30" s="306">
        <v>71540</v>
      </c>
      <c r="I30" s="306">
        <v>71540</v>
      </c>
      <c r="J30" s="306">
        <v>73040</v>
      </c>
      <c r="K30" s="306">
        <v>73040</v>
      </c>
      <c r="L30" s="306">
        <v>74590</v>
      </c>
      <c r="M30" s="306">
        <v>74590</v>
      </c>
      <c r="N30" s="306">
        <v>76490</v>
      </c>
      <c r="O30" s="306">
        <v>76490</v>
      </c>
      <c r="P30" s="306">
        <v>75810</v>
      </c>
      <c r="Q30" s="307">
        <v>75810</v>
      </c>
      <c r="R30" s="306">
        <v>77750</v>
      </c>
      <c r="S30" s="307">
        <v>77750</v>
      </c>
      <c r="T30" s="306">
        <v>79580</v>
      </c>
      <c r="U30" s="307">
        <v>79580</v>
      </c>
      <c r="V30" s="306">
        <v>81530</v>
      </c>
      <c r="W30" s="307">
        <v>81530</v>
      </c>
      <c r="X30" s="306">
        <v>84710</v>
      </c>
      <c r="Y30" s="307">
        <v>84710</v>
      </c>
    </row>
    <row r="31" spans="1:25" ht="20.149999999999999" customHeight="1" x14ac:dyDescent="0.6">
      <c r="A31" s="274" t="s">
        <v>17</v>
      </c>
      <c r="B31" s="285" t="s">
        <v>92</v>
      </c>
      <c r="C31" s="376" t="s">
        <v>51</v>
      </c>
      <c r="D31" s="306">
        <v>37893</v>
      </c>
      <c r="E31" s="306">
        <v>68770</v>
      </c>
      <c r="F31" s="306">
        <v>31566</v>
      </c>
      <c r="G31" s="306">
        <v>61331</v>
      </c>
      <c r="H31" s="306">
        <v>35521</v>
      </c>
      <c r="I31" s="306">
        <v>64441</v>
      </c>
      <c r="J31" s="306">
        <v>37269</v>
      </c>
      <c r="K31" s="306">
        <v>67635</v>
      </c>
      <c r="L31" s="306">
        <v>40075</v>
      </c>
      <c r="M31" s="306">
        <v>72870</v>
      </c>
      <c r="N31" s="306">
        <v>41995</v>
      </c>
      <c r="O31" s="306">
        <v>76430</v>
      </c>
      <c r="P31" s="306">
        <v>43999</v>
      </c>
      <c r="Q31" s="307">
        <v>80156</v>
      </c>
      <c r="R31" s="306">
        <v>43852</v>
      </c>
      <c r="S31" s="307">
        <v>80009</v>
      </c>
      <c r="T31" s="306">
        <v>46082</v>
      </c>
      <c r="U31" s="307">
        <v>84047</v>
      </c>
      <c r="V31" s="306">
        <v>48376</v>
      </c>
      <c r="W31" s="307">
        <v>88257</v>
      </c>
      <c r="X31" s="306">
        <v>50682</v>
      </c>
      <c r="Y31" s="307">
        <v>92557</v>
      </c>
    </row>
    <row r="32" spans="1:25" ht="20.149999999999999" customHeight="1" x14ac:dyDescent="0.6">
      <c r="A32" s="274" t="s">
        <v>93</v>
      </c>
      <c r="B32" s="285" t="s">
        <v>94</v>
      </c>
      <c r="C32" s="376" t="s">
        <v>54</v>
      </c>
      <c r="D32" s="306">
        <v>52227</v>
      </c>
      <c r="E32" s="306">
        <v>52227</v>
      </c>
      <c r="F32" s="306">
        <v>52652</v>
      </c>
      <c r="G32" s="306">
        <v>52652</v>
      </c>
      <c r="H32" s="306">
        <v>55977</v>
      </c>
      <c r="I32" s="306">
        <v>55977</v>
      </c>
      <c r="J32" s="306">
        <v>59615</v>
      </c>
      <c r="K32" s="306">
        <v>59615</v>
      </c>
      <c r="L32" s="306">
        <v>60660</v>
      </c>
      <c r="M32" s="306">
        <v>60660</v>
      </c>
      <c r="N32" s="306">
        <v>62035</v>
      </c>
      <c r="O32" s="306">
        <v>62035</v>
      </c>
      <c r="P32" s="306">
        <v>63845</v>
      </c>
      <c r="Q32" s="307">
        <v>63845</v>
      </c>
      <c r="R32" s="306">
        <v>65854</v>
      </c>
      <c r="S32" s="307">
        <v>65854</v>
      </c>
      <c r="T32" s="306">
        <v>67154</v>
      </c>
      <c r="U32" s="307">
        <v>67154</v>
      </c>
      <c r="V32" s="306">
        <v>68488</v>
      </c>
      <c r="W32" s="307">
        <v>68488</v>
      </c>
      <c r="X32" s="306">
        <v>68065</v>
      </c>
      <c r="Y32" s="307">
        <v>68065</v>
      </c>
    </row>
    <row r="33" spans="1:25" ht="20.149999999999999" customHeight="1" x14ac:dyDescent="0.6">
      <c r="A33" s="274" t="s">
        <v>93</v>
      </c>
      <c r="B33" s="285" t="s">
        <v>95</v>
      </c>
      <c r="C33" s="376" t="s">
        <v>54</v>
      </c>
      <c r="D33" s="306">
        <v>66184</v>
      </c>
      <c r="E33" s="306">
        <v>66184</v>
      </c>
      <c r="F33" s="306">
        <v>68698</v>
      </c>
      <c r="G33" s="306">
        <v>68698</v>
      </c>
      <c r="H33" s="306">
        <v>70700</v>
      </c>
      <c r="I33" s="306">
        <v>70700</v>
      </c>
      <c r="J33" s="306">
        <v>73200</v>
      </c>
      <c r="K33" s="306">
        <v>73200</v>
      </c>
      <c r="L33" s="306">
        <v>75700</v>
      </c>
      <c r="M33" s="306">
        <v>75700</v>
      </c>
      <c r="N33" s="306">
        <v>78450</v>
      </c>
      <c r="O33" s="306">
        <v>78450</v>
      </c>
      <c r="P33" s="306">
        <v>81482</v>
      </c>
      <c r="Q33" s="307">
        <v>81482</v>
      </c>
      <c r="R33" s="306">
        <v>84937</v>
      </c>
      <c r="S33" s="307">
        <v>84937</v>
      </c>
      <c r="T33" s="306">
        <v>87440</v>
      </c>
      <c r="U33" s="307">
        <v>87440</v>
      </c>
      <c r="V33" s="306">
        <v>90690</v>
      </c>
      <c r="W33" s="307">
        <v>90690</v>
      </c>
      <c r="X33" s="306">
        <v>93947</v>
      </c>
      <c r="Y33" s="307">
        <v>93947</v>
      </c>
    </row>
    <row r="34" spans="1:25" ht="20.149999999999999" customHeight="1" x14ac:dyDescent="0.6">
      <c r="A34" s="274" t="s">
        <v>93</v>
      </c>
      <c r="B34" s="285" t="s">
        <v>96</v>
      </c>
      <c r="C34" s="376" t="s">
        <v>54</v>
      </c>
      <c r="D34" s="306">
        <v>68209</v>
      </c>
      <c r="E34" s="306">
        <v>68209</v>
      </c>
      <c r="F34" s="306">
        <v>70349</v>
      </c>
      <c r="G34" s="306">
        <v>70349</v>
      </c>
      <c r="H34" s="306">
        <v>72645</v>
      </c>
      <c r="I34" s="306">
        <v>72645</v>
      </c>
      <c r="J34" s="306">
        <v>75061</v>
      </c>
      <c r="K34" s="306">
        <v>75061</v>
      </c>
      <c r="L34" s="306">
        <v>77603</v>
      </c>
      <c r="M34" s="306">
        <v>77603</v>
      </c>
      <c r="N34" s="306">
        <v>82067</v>
      </c>
      <c r="O34" s="306">
        <v>82067</v>
      </c>
      <c r="P34" s="306">
        <v>85729</v>
      </c>
      <c r="Q34" s="307">
        <v>85729</v>
      </c>
      <c r="R34" s="306">
        <v>87323</v>
      </c>
      <c r="S34" s="307">
        <v>87323</v>
      </c>
      <c r="T34" s="306">
        <v>89481</v>
      </c>
      <c r="U34" s="307">
        <v>89481</v>
      </c>
      <c r="V34" s="306">
        <v>91681</v>
      </c>
      <c r="W34" s="307">
        <v>91681</v>
      </c>
      <c r="X34" s="306">
        <v>96653</v>
      </c>
      <c r="Y34" s="307">
        <v>96653</v>
      </c>
    </row>
    <row r="35" spans="1:25" ht="20.149999999999999" customHeight="1" x14ac:dyDescent="0.6">
      <c r="A35" s="274" t="s">
        <v>97</v>
      </c>
      <c r="B35" s="285" t="s">
        <v>98</v>
      </c>
      <c r="C35" s="376" t="s">
        <v>54</v>
      </c>
      <c r="D35" s="306">
        <v>62755</v>
      </c>
      <c r="E35" s="306">
        <v>62755</v>
      </c>
      <c r="F35" s="306">
        <v>65195</v>
      </c>
      <c r="G35" s="306">
        <v>65195</v>
      </c>
      <c r="H35" s="306">
        <v>66998</v>
      </c>
      <c r="I35" s="306">
        <v>66998</v>
      </c>
      <c r="J35" s="306">
        <v>69188</v>
      </c>
      <c r="K35" s="306">
        <v>69188</v>
      </c>
      <c r="L35" s="306">
        <v>71051</v>
      </c>
      <c r="M35" s="306">
        <v>71051</v>
      </c>
      <c r="N35" s="306">
        <v>72815</v>
      </c>
      <c r="O35" s="306">
        <v>72815</v>
      </c>
      <c r="P35" s="306">
        <v>74630</v>
      </c>
      <c r="Q35" s="307">
        <v>74630</v>
      </c>
      <c r="R35" s="306">
        <v>76726</v>
      </c>
      <c r="S35" s="307">
        <v>76726</v>
      </c>
      <c r="T35" s="306">
        <v>81777</v>
      </c>
      <c r="U35" s="307">
        <v>81777</v>
      </c>
      <c r="V35" s="306">
        <v>83367</v>
      </c>
      <c r="W35" s="307">
        <v>83367</v>
      </c>
      <c r="X35" s="306">
        <v>85337</v>
      </c>
      <c r="Y35" s="307">
        <v>85337</v>
      </c>
    </row>
    <row r="36" spans="1:25" ht="20.149999999999999" customHeight="1" x14ac:dyDescent="0.6">
      <c r="A36" s="274" t="s">
        <v>97</v>
      </c>
      <c r="B36" s="285" t="s">
        <v>99</v>
      </c>
      <c r="C36" s="376" t="s">
        <v>51</v>
      </c>
      <c r="D36" s="306">
        <v>28538</v>
      </c>
      <c r="E36" s="306">
        <v>44532</v>
      </c>
      <c r="F36" s="306">
        <v>29990</v>
      </c>
      <c r="G36" s="306">
        <v>46656</v>
      </c>
      <c r="H36" s="306">
        <v>30774</v>
      </c>
      <c r="I36" s="306">
        <v>47905</v>
      </c>
      <c r="J36" s="306">
        <v>32745</v>
      </c>
      <c r="K36" s="306">
        <v>50511</v>
      </c>
      <c r="L36" s="306">
        <v>34052</v>
      </c>
      <c r="M36" s="306">
        <v>52547</v>
      </c>
      <c r="N36" s="306">
        <v>36516</v>
      </c>
      <c r="O36" s="306">
        <v>54365</v>
      </c>
      <c r="P36" s="306">
        <v>39330</v>
      </c>
      <c r="Q36" s="307">
        <v>56112</v>
      </c>
      <c r="R36" s="306">
        <v>41954</v>
      </c>
      <c r="S36" s="307">
        <v>57444</v>
      </c>
      <c r="T36" s="306">
        <v>43548</v>
      </c>
      <c r="U36" s="307">
        <v>58983</v>
      </c>
      <c r="V36" s="306">
        <v>45388</v>
      </c>
      <c r="W36" s="307">
        <v>61186</v>
      </c>
      <c r="X36" s="306">
        <v>47546</v>
      </c>
      <c r="Y36" s="307">
        <v>64051</v>
      </c>
    </row>
    <row r="37" spans="1:25" ht="20.149999999999999" customHeight="1" x14ac:dyDescent="0.6">
      <c r="A37" s="274" t="s">
        <v>100</v>
      </c>
      <c r="B37" s="285" t="s">
        <v>101</v>
      </c>
      <c r="C37" s="376" t="s">
        <v>51</v>
      </c>
      <c r="D37" s="306">
        <v>33791</v>
      </c>
      <c r="E37" s="306">
        <v>59111</v>
      </c>
      <c r="F37" s="306">
        <v>34794</v>
      </c>
      <c r="G37" s="306">
        <v>60870</v>
      </c>
      <c r="H37" s="306">
        <v>36277</v>
      </c>
      <c r="I37" s="306">
        <v>63848</v>
      </c>
      <c r="J37" s="306">
        <v>37535</v>
      </c>
      <c r="K37" s="306">
        <v>66987</v>
      </c>
      <c r="L37" s="306">
        <v>38953</v>
      </c>
      <c r="M37" s="306">
        <v>69877</v>
      </c>
      <c r="N37" s="306">
        <v>40087</v>
      </c>
      <c r="O37" s="306">
        <v>71937</v>
      </c>
      <c r="P37" s="306">
        <v>41333</v>
      </c>
      <c r="Q37" s="307">
        <v>74138</v>
      </c>
      <c r="R37" s="306">
        <v>42456</v>
      </c>
      <c r="S37" s="307">
        <v>76164</v>
      </c>
      <c r="T37" s="306">
        <v>43389</v>
      </c>
      <c r="U37" s="307">
        <v>78445</v>
      </c>
      <c r="V37" s="306">
        <v>45170</v>
      </c>
      <c r="W37" s="307">
        <v>81978</v>
      </c>
      <c r="X37" s="306">
        <v>47590</v>
      </c>
      <c r="Y37" s="307">
        <v>86332</v>
      </c>
    </row>
    <row r="38" spans="1:25" ht="20.149999999999999" customHeight="1" x14ac:dyDescent="0.6">
      <c r="A38" s="274" t="s">
        <v>21</v>
      </c>
      <c r="B38" s="285" t="s">
        <v>102</v>
      </c>
      <c r="C38" s="376" t="s">
        <v>51</v>
      </c>
      <c r="D38" s="306">
        <v>22530</v>
      </c>
      <c r="E38" s="306">
        <v>52495</v>
      </c>
      <c r="F38" s="306">
        <v>24310</v>
      </c>
      <c r="G38" s="306">
        <v>56643</v>
      </c>
      <c r="H38" s="306">
        <v>25525</v>
      </c>
      <c r="I38" s="306">
        <v>59475</v>
      </c>
      <c r="J38" s="306">
        <v>26800</v>
      </c>
      <c r="K38" s="306">
        <v>62450</v>
      </c>
      <c r="L38" s="306">
        <v>29523</v>
      </c>
      <c r="M38" s="306">
        <v>69357</v>
      </c>
      <c r="N38" s="306">
        <v>32903</v>
      </c>
      <c r="O38" s="306">
        <v>32903</v>
      </c>
      <c r="P38" s="306">
        <v>31167</v>
      </c>
      <c r="Q38" s="307">
        <v>31167</v>
      </c>
      <c r="R38" s="306">
        <v>31167</v>
      </c>
      <c r="S38" s="307">
        <v>31167</v>
      </c>
      <c r="T38" s="306">
        <v>31167</v>
      </c>
      <c r="U38" s="307">
        <v>31167</v>
      </c>
      <c r="V38" s="306">
        <v>31167</v>
      </c>
      <c r="W38" s="307">
        <v>31167</v>
      </c>
      <c r="X38" s="306">
        <v>37850</v>
      </c>
      <c r="Y38" s="307">
        <v>37850</v>
      </c>
    </row>
    <row r="39" spans="1:25" ht="20.149999999999999" customHeight="1" x14ac:dyDescent="0.6">
      <c r="A39" s="274" t="s">
        <v>103</v>
      </c>
      <c r="B39" s="298" t="s">
        <v>489</v>
      </c>
      <c r="C39" s="370" t="s">
        <v>54</v>
      </c>
      <c r="D39" s="306">
        <v>0</v>
      </c>
      <c r="E39" s="306">
        <v>0</v>
      </c>
      <c r="F39" s="306">
        <v>0</v>
      </c>
      <c r="G39" s="306">
        <v>0</v>
      </c>
      <c r="H39" s="306">
        <v>0</v>
      </c>
      <c r="I39" s="306">
        <v>0</v>
      </c>
      <c r="J39" s="306">
        <v>0</v>
      </c>
      <c r="K39" s="306">
        <v>0</v>
      </c>
      <c r="L39" s="306">
        <v>0</v>
      </c>
      <c r="M39" s="306">
        <v>0</v>
      </c>
      <c r="N39" s="306">
        <v>0</v>
      </c>
      <c r="O39" s="306">
        <v>0</v>
      </c>
      <c r="P39" s="306">
        <v>0</v>
      </c>
      <c r="Q39" s="307">
        <v>0</v>
      </c>
      <c r="R39" s="306">
        <v>0</v>
      </c>
      <c r="S39" s="307">
        <v>0</v>
      </c>
      <c r="T39" s="306">
        <v>0</v>
      </c>
      <c r="U39" s="307">
        <v>0</v>
      </c>
      <c r="V39" s="306">
        <v>0</v>
      </c>
      <c r="W39" s="307">
        <v>0</v>
      </c>
      <c r="X39" s="306">
        <v>101746</v>
      </c>
      <c r="Y39" s="307">
        <v>101746</v>
      </c>
    </row>
    <row r="40" spans="1:25" ht="20.149999999999999" customHeight="1" x14ac:dyDescent="0.6">
      <c r="A40" s="274" t="s">
        <v>103</v>
      </c>
      <c r="B40" s="285" t="s">
        <v>104</v>
      </c>
      <c r="C40" s="376" t="s">
        <v>51</v>
      </c>
      <c r="D40" s="306">
        <v>28565</v>
      </c>
      <c r="E40" s="306">
        <v>55426</v>
      </c>
      <c r="F40" s="306">
        <v>29892</v>
      </c>
      <c r="G40" s="306">
        <v>56753</v>
      </c>
      <c r="H40" s="306">
        <v>30783</v>
      </c>
      <c r="I40" s="306">
        <v>57643</v>
      </c>
      <c r="J40" s="306">
        <v>31622</v>
      </c>
      <c r="K40" s="306">
        <v>61486</v>
      </c>
      <c r="L40" s="306">
        <v>33207</v>
      </c>
      <c r="M40" s="306">
        <v>64565</v>
      </c>
      <c r="N40" s="306">
        <v>34814</v>
      </c>
      <c r="O40" s="306">
        <v>67740</v>
      </c>
      <c r="P40" s="306">
        <v>35159</v>
      </c>
      <c r="Q40" s="307">
        <v>69072</v>
      </c>
      <c r="R40" s="306">
        <v>37540</v>
      </c>
      <c r="S40" s="307">
        <v>73150</v>
      </c>
      <c r="T40" s="306">
        <v>38488</v>
      </c>
      <c r="U40" s="307">
        <v>74809</v>
      </c>
      <c r="V40" s="306">
        <v>40631</v>
      </c>
      <c r="W40" s="307">
        <v>78769</v>
      </c>
      <c r="X40" s="306">
        <v>54079</v>
      </c>
      <c r="Y40" s="307">
        <v>115743</v>
      </c>
    </row>
    <row r="41" spans="1:25" ht="20.149999999999999" customHeight="1" x14ac:dyDescent="0.6">
      <c r="A41" s="274" t="s">
        <v>103</v>
      </c>
      <c r="B41" s="298" t="s">
        <v>220</v>
      </c>
      <c r="C41" s="376" t="s">
        <v>54</v>
      </c>
      <c r="D41" s="306">
        <v>64875</v>
      </c>
      <c r="E41" s="306">
        <v>64875</v>
      </c>
      <c r="F41" s="306">
        <v>66598</v>
      </c>
      <c r="G41" s="306">
        <v>66598</v>
      </c>
      <c r="H41" s="306">
        <v>67157</v>
      </c>
      <c r="I41" s="306">
        <v>67157</v>
      </c>
      <c r="J41" s="306">
        <v>69382</v>
      </c>
      <c r="K41" s="306">
        <v>69382</v>
      </c>
      <c r="L41" s="306">
        <v>72116</v>
      </c>
      <c r="M41" s="306">
        <v>72116</v>
      </c>
      <c r="N41" s="306">
        <v>77165</v>
      </c>
      <c r="O41" s="306">
        <v>77165</v>
      </c>
      <c r="P41" s="306">
        <v>80121</v>
      </c>
      <c r="Q41" s="307">
        <v>80121</v>
      </c>
      <c r="R41" s="306">
        <v>79932</v>
      </c>
      <c r="S41" s="307">
        <v>79932</v>
      </c>
      <c r="T41" s="306">
        <v>83008</v>
      </c>
      <c r="U41" s="307">
        <v>83008</v>
      </c>
      <c r="V41" s="306">
        <v>83140</v>
      </c>
      <c r="W41" s="307">
        <v>83140</v>
      </c>
      <c r="X41" s="306">
        <v>89789</v>
      </c>
      <c r="Y41" s="307">
        <v>89789</v>
      </c>
    </row>
    <row r="42" spans="1:25" ht="20.149999999999999" customHeight="1" x14ac:dyDescent="0.6">
      <c r="A42" s="274" t="s">
        <v>106</v>
      </c>
      <c r="B42" s="285" t="s">
        <v>107</v>
      </c>
      <c r="C42" s="376" t="s">
        <v>54</v>
      </c>
      <c r="D42" s="306">
        <v>54404</v>
      </c>
      <c r="E42" s="306">
        <v>54404</v>
      </c>
      <c r="F42" s="306">
        <v>56038</v>
      </c>
      <c r="G42" s="306">
        <v>56038</v>
      </c>
      <c r="H42" s="306">
        <v>56968</v>
      </c>
      <c r="I42" s="306">
        <v>56968</v>
      </c>
      <c r="J42" s="306">
        <v>58758</v>
      </c>
      <c r="K42" s="306">
        <v>58758</v>
      </c>
      <c r="L42" s="306">
        <v>60902</v>
      </c>
      <c r="M42" s="306">
        <v>60902</v>
      </c>
      <c r="N42" s="306">
        <v>66225</v>
      </c>
      <c r="O42" s="306">
        <v>66225</v>
      </c>
      <c r="P42" s="306">
        <v>70729</v>
      </c>
      <c r="Q42" s="307">
        <v>70729</v>
      </c>
      <c r="R42" s="306">
        <v>69836</v>
      </c>
      <c r="S42" s="307">
        <v>69836</v>
      </c>
      <c r="T42" s="306">
        <v>71600</v>
      </c>
      <c r="U42" s="307">
        <v>71600</v>
      </c>
      <c r="V42" s="306">
        <v>73389</v>
      </c>
      <c r="W42" s="307">
        <v>73389</v>
      </c>
      <c r="X42" s="306">
        <v>75222</v>
      </c>
      <c r="Y42" s="307">
        <v>75222</v>
      </c>
    </row>
    <row r="43" spans="1:25" ht="20.149999999999999" customHeight="1" x14ac:dyDescent="0.6">
      <c r="A43" s="274" t="s">
        <v>106</v>
      </c>
      <c r="B43" s="285" t="s">
        <v>108</v>
      </c>
      <c r="C43" s="376" t="s">
        <v>51</v>
      </c>
      <c r="D43" s="306">
        <v>30008</v>
      </c>
      <c r="E43" s="306">
        <v>69669</v>
      </c>
      <c r="F43" s="306">
        <v>30061</v>
      </c>
      <c r="G43" s="306">
        <v>71772</v>
      </c>
      <c r="H43" s="306">
        <v>30620</v>
      </c>
      <c r="I43" s="306">
        <v>73061</v>
      </c>
      <c r="J43" s="306">
        <v>31380</v>
      </c>
      <c r="K43" s="306">
        <v>74881</v>
      </c>
      <c r="L43" s="306">
        <v>37839</v>
      </c>
      <c r="M43" s="306">
        <v>81595</v>
      </c>
      <c r="N43" s="306">
        <v>41601</v>
      </c>
      <c r="O43" s="306">
        <v>83156</v>
      </c>
      <c r="P43" s="306">
        <v>51890</v>
      </c>
      <c r="Q43" s="307">
        <v>94776</v>
      </c>
      <c r="R43" s="306">
        <v>52400</v>
      </c>
      <c r="S43" s="307">
        <v>97042</v>
      </c>
      <c r="T43" s="306">
        <v>50665</v>
      </c>
      <c r="U43" s="307">
        <v>94540</v>
      </c>
      <c r="V43" s="306">
        <v>50685</v>
      </c>
      <c r="W43" s="307">
        <v>94560</v>
      </c>
      <c r="X43" s="306">
        <v>52170</v>
      </c>
      <c r="Y43" s="307">
        <v>97360</v>
      </c>
    </row>
    <row r="44" spans="1:25" ht="20.149999999999999" customHeight="1" x14ac:dyDescent="0.6">
      <c r="A44" s="274" t="s">
        <v>109</v>
      </c>
      <c r="B44" s="285" t="s">
        <v>110</v>
      </c>
      <c r="C44" s="376" t="s">
        <v>51</v>
      </c>
      <c r="D44" s="306">
        <v>55788</v>
      </c>
      <c r="E44" s="306">
        <v>91368</v>
      </c>
      <c r="F44" s="306">
        <v>55788</v>
      </c>
      <c r="G44" s="306">
        <v>91368</v>
      </c>
      <c r="H44" s="306">
        <v>55305</v>
      </c>
      <c r="I44" s="306">
        <v>92518</v>
      </c>
      <c r="J44" s="306">
        <v>55521</v>
      </c>
      <c r="K44" s="306">
        <v>93969</v>
      </c>
      <c r="L44" s="306">
        <v>56697</v>
      </c>
      <c r="M44" s="306">
        <v>95912</v>
      </c>
      <c r="N44" s="306">
        <v>59597</v>
      </c>
      <c r="O44" s="306">
        <v>99332</v>
      </c>
      <c r="P44" s="306">
        <v>68054</v>
      </c>
      <c r="Q44" s="307">
        <v>107789</v>
      </c>
      <c r="R44" s="306">
        <v>68054</v>
      </c>
      <c r="S44" s="307">
        <v>107789</v>
      </c>
      <c r="T44" s="306">
        <v>60199</v>
      </c>
      <c r="U44" s="307">
        <v>99934</v>
      </c>
      <c r="V44" s="306">
        <v>68920</v>
      </c>
      <c r="W44" s="307">
        <v>108654</v>
      </c>
      <c r="X44" s="306">
        <v>58838</v>
      </c>
      <c r="Y44" s="307">
        <v>99906</v>
      </c>
    </row>
    <row r="45" spans="1:25" ht="20.149999999999999" customHeight="1" x14ac:dyDescent="0.6">
      <c r="A45" s="274" t="s">
        <v>111</v>
      </c>
      <c r="B45" s="285" t="s">
        <v>112</v>
      </c>
      <c r="C45" s="376" t="s">
        <v>51</v>
      </c>
      <c r="D45" s="306">
        <v>37687</v>
      </c>
      <c r="E45" s="306">
        <v>59343</v>
      </c>
      <c r="F45" s="306">
        <v>39237</v>
      </c>
      <c r="G45" s="306">
        <v>62194</v>
      </c>
      <c r="H45" s="306">
        <v>40005</v>
      </c>
      <c r="I45" s="306">
        <v>64123</v>
      </c>
      <c r="J45" s="306">
        <v>40831</v>
      </c>
      <c r="K45" s="306">
        <v>65431</v>
      </c>
      <c r="L45" s="306">
        <v>55556</v>
      </c>
      <c r="M45" s="306">
        <v>82861</v>
      </c>
      <c r="N45" s="306">
        <v>60009</v>
      </c>
      <c r="O45" s="306">
        <v>89635</v>
      </c>
      <c r="P45" s="306">
        <v>62642</v>
      </c>
      <c r="Q45" s="307">
        <v>93750</v>
      </c>
      <c r="R45" s="306">
        <v>53524</v>
      </c>
      <c r="S45" s="307">
        <v>86497</v>
      </c>
      <c r="T45" s="306">
        <v>55650</v>
      </c>
      <c r="U45" s="307">
        <v>89943</v>
      </c>
      <c r="V45" s="306">
        <v>58405</v>
      </c>
      <c r="W45" s="307">
        <v>94412</v>
      </c>
      <c r="X45" s="306">
        <v>60166</v>
      </c>
      <c r="Y45" s="307">
        <v>97254</v>
      </c>
    </row>
    <row r="46" spans="1:25" ht="20.149999999999999" customHeight="1" x14ac:dyDescent="0.6">
      <c r="A46" s="274" t="s">
        <v>113</v>
      </c>
      <c r="B46" s="285" t="s">
        <v>114</v>
      </c>
      <c r="C46" s="376" t="s">
        <v>54</v>
      </c>
      <c r="D46" s="306">
        <v>65607</v>
      </c>
      <c r="E46" s="306">
        <v>65607</v>
      </c>
      <c r="F46" s="306">
        <v>71081</v>
      </c>
      <c r="G46" s="306">
        <v>71081</v>
      </c>
      <c r="H46" s="306">
        <v>70861</v>
      </c>
      <c r="I46" s="306">
        <v>70861</v>
      </c>
      <c r="J46" s="306">
        <v>76279</v>
      </c>
      <c r="K46" s="306">
        <v>76279</v>
      </c>
      <c r="L46" s="306">
        <v>77523</v>
      </c>
      <c r="M46" s="306">
        <v>77523</v>
      </c>
      <c r="N46" s="306">
        <v>79834</v>
      </c>
      <c r="O46" s="306">
        <v>79834</v>
      </c>
      <c r="P46" s="306">
        <v>85223</v>
      </c>
      <c r="Q46" s="307">
        <v>85223</v>
      </c>
      <c r="R46" s="306">
        <v>87767</v>
      </c>
      <c r="S46" s="307">
        <v>87767</v>
      </c>
      <c r="T46" s="306">
        <v>90389</v>
      </c>
      <c r="U46" s="307">
        <v>90389</v>
      </c>
      <c r="V46" s="306">
        <v>93075</v>
      </c>
      <c r="W46" s="307">
        <v>93075</v>
      </c>
      <c r="X46" s="306">
        <v>96775</v>
      </c>
      <c r="Y46" s="307">
        <v>96775</v>
      </c>
    </row>
    <row r="47" spans="1:25" ht="20.149999999999999" customHeight="1" x14ac:dyDescent="0.6">
      <c r="A47" s="274" t="s">
        <v>113</v>
      </c>
      <c r="B47" s="285" t="s">
        <v>115</v>
      </c>
      <c r="C47" s="376" t="s">
        <v>54</v>
      </c>
      <c r="D47" s="306">
        <v>67423</v>
      </c>
      <c r="E47" s="306">
        <v>67423</v>
      </c>
      <c r="F47" s="306">
        <v>70024</v>
      </c>
      <c r="G47" s="306">
        <v>70024</v>
      </c>
      <c r="H47" s="306">
        <v>74460</v>
      </c>
      <c r="I47" s="306">
        <v>74460</v>
      </c>
      <c r="J47" s="306">
        <v>77720</v>
      </c>
      <c r="K47" s="306">
        <v>77720</v>
      </c>
      <c r="L47" s="306">
        <v>79004</v>
      </c>
      <c r="M47" s="306">
        <v>79004</v>
      </c>
      <c r="N47" s="306">
        <v>85533</v>
      </c>
      <c r="O47" s="306">
        <v>85533</v>
      </c>
      <c r="P47" s="306">
        <v>85356</v>
      </c>
      <c r="Q47" s="307">
        <v>85356</v>
      </c>
      <c r="R47" s="306">
        <v>90198</v>
      </c>
      <c r="S47" s="307">
        <v>90198</v>
      </c>
      <c r="T47" s="306">
        <v>91821</v>
      </c>
      <c r="U47" s="307">
        <v>91821</v>
      </c>
      <c r="V47" s="306">
        <v>95427</v>
      </c>
      <c r="W47" s="307">
        <v>95427</v>
      </c>
      <c r="X47" s="306">
        <v>99229</v>
      </c>
      <c r="Y47" s="307">
        <v>99229</v>
      </c>
    </row>
    <row r="48" spans="1:25" ht="20.149999999999999" customHeight="1" x14ac:dyDescent="0.6">
      <c r="A48" s="274" t="s">
        <v>113</v>
      </c>
      <c r="B48" s="285" t="s">
        <v>116</v>
      </c>
      <c r="C48" s="376" t="s">
        <v>51</v>
      </c>
      <c r="D48" s="306">
        <v>28995</v>
      </c>
      <c r="E48" s="306">
        <v>64205</v>
      </c>
      <c r="F48" s="306">
        <v>31904</v>
      </c>
      <c r="G48" s="306">
        <v>64614</v>
      </c>
      <c r="H48" s="306">
        <v>34734</v>
      </c>
      <c r="I48" s="306">
        <v>64724</v>
      </c>
      <c r="J48" s="306">
        <v>36079</v>
      </c>
      <c r="K48" s="306">
        <v>64589</v>
      </c>
      <c r="L48" s="306">
        <v>36880</v>
      </c>
      <c r="M48" s="306">
        <v>64700</v>
      </c>
      <c r="N48" s="306">
        <v>37380</v>
      </c>
      <c r="O48" s="306">
        <v>64500</v>
      </c>
      <c r="P48" s="306">
        <v>38770</v>
      </c>
      <c r="Q48" s="307">
        <v>64820</v>
      </c>
      <c r="R48" s="306">
        <v>39367</v>
      </c>
      <c r="S48" s="307">
        <v>65417</v>
      </c>
      <c r="T48" s="306">
        <v>39393</v>
      </c>
      <c r="U48" s="307">
        <v>65443</v>
      </c>
      <c r="V48" s="306">
        <v>39533</v>
      </c>
      <c r="W48" s="307">
        <v>65583</v>
      </c>
      <c r="X48" s="306">
        <v>40273</v>
      </c>
      <c r="Y48" s="307">
        <v>67483</v>
      </c>
    </row>
    <row r="49" spans="1:25" ht="20.149999999999999" customHeight="1" x14ac:dyDescent="0.6">
      <c r="A49" s="274" t="s">
        <v>113</v>
      </c>
      <c r="B49" s="298" t="s">
        <v>221</v>
      </c>
      <c r="C49" s="376" t="s">
        <v>54</v>
      </c>
      <c r="D49" s="306">
        <v>0</v>
      </c>
      <c r="E49" s="306">
        <v>0</v>
      </c>
      <c r="F49" s="306">
        <v>0</v>
      </c>
      <c r="G49" s="306">
        <v>0</v>
      </c>
      <c r="H49" s="306">
        <v>0</v>
      </c>
      <c r="I49" s="306">
        <v>0</v>
      </c>
      <c r="J49" s="306">
        <v>60000</v>
      </c>
      <c r="K49" s="306">
        <v>60000</v>
      </c>
      <c r="L49" s="306">
        <v>63750</v>
      </c>
      <c r="M49" s="306">
        <v>63750</v>
      </c>
      <c r="N49" s="306">
        <v>66640</v>
      </c>
      <c r="O49" s="306">
        <v>66640</v>
      </c>
      <c r="P49" s="306">
        <v>71955</v>
      </c>
      <c r="Q49" s="307">
        <v>71955</v>
      </c>
      <c r="R49" s="306">
        <v>77130</v>
      </c>
      <c r="S49" s="307">
        <v>77130</v>
      </c>
      <c r="T49" s="306">
        <v>82400</v>
      </c>
      <c r="U49" s="307">
        <v>82400</v>
      </c>
      <c r="V49" s="306">
        <v>73240</v>
      </c>
      <c r="W49" s="307">
        <v>73240</v>
      </c>
      <c r="X49" s="306">
        <v>91305</v>
      </c>
      <c r="Y49" s="307">
        <v>91305</v>
      </c>
    </row>
    <row r="50" spans="1:25" ht="20.149999999999999" customHeight="1" x14ac:dyDescent="0.6">
      <c r="A50" s="274" t="s">
        <v>113</v>
      </c>
      <c r="B50" s="285" t="s">
        <v>118</v>
      </c>
      <c r="C50" s="376" t="s">
        <v>51</v>
      </c>
      <c r="D50" s="306">
        <v>30324</v>
      </c>
      <c r="E50" s="306">
        <v>65544</v>
      </c>
      <c r="F50" s="306">
        <v>32674</v>
      </c>
      <c r="G50" s="306">
        <v>65384</v>
      </c>
      <c r="H50" s="306">
        <v>35704</v>
      </c>
      <c r="I50" s="306">
        <v>65694</v>
      </c>
      <c r="J50" s="306">
        <v>45875</v>
      </c>
      <c r="K50" s="306">
        <v>74025</v>
      </c>
      <c r="L50" s="306">
        <v>47452</v>
      </c>
      <c r="M50" s="306">
        <v>75272</v>
      </c>
      <c r="N50" s="306">
        <v>50426</v>
      </c>
      <c r="O50" s="306">
        <v>77546</v>
      </c>
      <c r="P50" s="306">
        <v>50678</v>
      </c>
      <c r="Q50" s="307">
        <v>76728</v>
      </c>
      <c r="R50" s="306">
        <v>50678</v>
      </c>
      <c r="S50" s="307">
        <v>76728</v>
      </c>
      <c r="T50" s="306">
        <v>50678</v>
      </c>
      <c r="U50" s="307">
        <v>77358</v>
      </c>
      <c r="V50" s="306">
        <v>50678</v>
      </c>
      <c r="W50" s="307">
        <v>77358</v>
      </c>
      <c r="X50" s="306">
        <v>51626</v>
      </c>
      <c r="Y50" s="307">
        <v>78836</v>
      </c>
    </row>
    <row r="51" spans="1:25" ht="20.149999999999999" customHeight="1" x14ac:dyDescent="0.6">
      <c r="A51" s="274" t="s">
        <v>119</v>
      </c>
      <c r="B51" s="285" t="s">
        <v>120</v>
      </c>
      <c r="C51" s="376" t="s">
        <v>51</v>
      </c>
      <c r="D51" s="306">
        <v>31346</v>
      </c>
      <c r="E51" s="306">
        <v>59683</v>
      </c>
      <c r="F51" s="306">
        <v>32486</v>
      </c>
      <c r="G51" s="306">
        <v>64267</v>
      </c>
      <c r="H51" s="306">
        <v>37950</v>
      </c>
      <c r="I51" s="306">
        <v>70245</v>
      </c>
      <c r="J51" s="306">
        <v>44719</v>
      </c>
      <c r="K51" s="306">
        <v>77899</v>
      </c>
      <c r="L51" s="306">
        <v>46545</v>
      </c>
      <c r="M51" s="306">
        <v>79072</v>
      </c>
      <c r="N51" s="306">
        <v>48620</v>
      </c>
      <c r="O51" s="306">
        <v>86770</v>
      </c>
      <c r="P51" s="306">
        <v>45748</v>
      </c>
      <c r="Q51" s="307">
        <v>87784</v>
      </c>
      <c r="R51" s="306">
        <v>45687</v>
      </c>
      <c r="S51" s="307">
        <v>72202</v>
      </c>
      <c r="T51" s="306">
        <v>46770</v>
      </c>
      <c r="U51" s="307">
        <v>88858</v>
      </c>
      <c r="V51" s="306">
        <v>45123</v>
      </c>
      <c r="W51" s="307">
        <v>82544</v>
      </c>
      <c r="X51" s="306">
        <v>46600</v>
      </c>
      <c r="Y51" s="307">
        <v>83100</v>
      </c>
    </row>
    <row r="52" spans="1:25" ht="20.149999999999999" customHeight="1" x14ac:dyDescent="0.6">
      <c r="A52" s="274" t="s">
        <v>119</v>
      </c>
      <c r="B52" s="285" t="s">
        <v>222</v>
      </c>
      <c r="C52" s="376" t="s">
        <v>51</v>
      </c>
      <c r="D52" s="306">
        <v>25665</v>
      </c>
      <c r="E52" s="306">
        <v>25665</v>
      </c>
      <c r="F52" s="306">
        <v>26378</v>
      </c>
      <c r="G52" s="306">
        <v>26378</v>
      </c>
      <c r="H52" s="306">
        <v>29500</v>
      </c>
      <c r="I52" s="306">
        <v>29500</v>
      </c>
      <c r="J52" s="306">
        <v>30637</v>
      </c>
      <c r="K52" s="306">
        <v>30637</v>
      </c>
      <c r="L52" s="306">
        <v>31837</v>
      </c>
      <c r="M52" s="306">
        <v>31837</v>
      </c>
      <c r="N52" s="306">
        <v>32882</v>
      </c>
      <c r="O52" s="306">
        <v>32882</v>
      </c>
      <c r="P52" s="306">
        <v>40826</v>
      </c>
      <c r="Q52" s="307">
        <v>40826</v>
      </c>
      <c r="R52" s="306">
        <v>34283</v>
      </c>
      <c r="S52" s="307">
        <v>34283</v>
      </c>
      <c r="T52" s="306">
        <v>34371</v>
      </c>
      <c r="U52" s="307">
        <v>34371</v>
      </c>
      <c r="V52" s="306">
        <v>34747</v>
      </c>
      <c r="W52" s="307">
        <v>34747</v>
      </c>
      <c r="X52" s="306">
        <v>36677</v>
      </c>
      <c r="Y52" s="307">
        <v>36677</v>
      </c>
    </row>
    <row r="53" spans="1:25" ht="20.149999999999999" customHeight="1" x14ac:dyDescent="0.6">
      <c r="A53" s="274" t="s">
        <v>122</v>
      </c>
      <c r="B53" s="285" t="s">
        <v>123</v>
      </c>
      <c r="C53" s="376" t="s">
        <v>51</v>
      </c>
      <c r="D53" s="306">
        <v>32057</v>
      </c>
      <c r="E53" s="306">
        <v>67945</v>
      </c>
      <c r="F53" s="306">
        <v>32681</v>
      </c>
      <c r="G53" s="306">
        <v>70361</v>
      </c>
      <c r="H53" s="306">
        <v>33290</v>
      </c>
      <c r="I53" s="306">
        <v>72478</v>
      </c>
      <c r="J53" s="306">
        <v>36886</v>
      </c>
      <c r="K53" s="306">
        <v>76086</v>
      </c>
      <c r="L53" s="306">
        <v>37548</v>
      </c>
      <c r="M53" s="306">
        <v>77532</v>
      </c>
      <c r="N53" s="306">
        <v>38588</v>
      </c>
      <c r="O53" s="306">
        <v>44135</v>
      </c>
      <c r="P53" s="306">
        <v>41347</v>
      </c>
      <c r="Q53" s="307">
        <v>46556</v>
      </c>
      <c r="R53" s="306">
        <v>44209</v>
      </c>
      <c r="S53" s="307">
        <v>49109</v>
      </c>
      <c r="T53" s="306">
        <v>45770</v>
      </c>
      <c r="U53" s="307">
        <v>90774</v>
      </c>
      <c r="V53" s="306">
        <v>48164</v>
      </c>
      <c r="W53" s="307">
        <v>48257</v>
      </c>
      <c r="X53" s="306">
        <v>49958</v>
      </c>
      <c r="Y53" s="307">
        <v>99121</v>
      </c>
    </row>
    <row r="54" spans="1:25" ht="20.149999999999999" customHeight="1" x14ac:dyDescent="0.6">
      <c r="A54" s="274" t="s">
        <v>122</v>
      </c>
      <c r="B54" s="285" t="s">
        <v>124</v>
      </c>
      <c r="C54" s="376" t="s">
        <v>54</v>
      </c>
      <c r="D54" s="306">
        <v>59120</v>
      </c>
      <c r="E54" s="306">
        <v>59120</v>
      </c>
      <c r="F54" s="306">
        <v>60870</v>
      </c>
      <c r="G54" s="306">
        <v>60870</v>
      </c>
      <c r="H54" s="306">
        <v>61107</v>
      </c>
      <c r="I54" s="306">
        <v>61107</v>
      </c>
      <c r="J54" s="306">
        <v>64773</v>
      </c>
      <c r="K54" s="306">
        <v>64773</v>
      </c>
      <c r="L54" s="306">
        <v>68285</v>
      </c>
      <c r="M54" s="306">
        <v>68285</v>
      </c>
      <c r="N54" s="306">
        <v>70875</v>
      </c>
      <c r="O54" s="306">
        <v>70875</v>
      </c>
      <c r="P54" s="306">
        <v>73435</v>
      </c>
      <c r="Q54" s="307">
        <v>75435</v>
      </c>
      <c r="R54" s="306">
        <v>76341</v>
      </c>
      <c r="S54" s="307">
        <v>76341</v>
      </c>
      <c r="T54" s="306">
        <v>79041</v>
      </c>
      <c r="U54" s="307">
        <v>79041</v>
      </c>
      <c r="V54" s="306">
        <v>82005</v>
      </c>
      <c r="W54" s="307">
        <v>82005</v>
      </c>
      <c r="X54" s="306">
        <v>85121</v>
      </c>
      <c r="Y54" s="307">
        <v>85121</v>
      </c>
    </row>
    <row r="55" spans="1:25" ht="20.149999999999999" customHeight="1" x14ac:dyDescent="0.6">
      <c r="A55" s="274" t="s">
        <v>125</v>
      </c>
      <c r="B55" s="285" t="s">
        <v>126</v>
      </c>
      <c r="C55" s="376" t="s">
        <v>51</v>
      </c>
      <c r="D55" s="306">
        <v>22916</v>
      </c>
      <c r="E55" s="306">
        <v>50824</v>
      </c>
      <c r="F55" s="306">
        <v>23634</v>
      </c>
      <c r="G55" s="306">
        <v>52379</v>
      </c>
      <c r="H55" s="306">
        <v>25766</v>
      </c>
      <c r="I55" s="306">
        <v>57242</v>
      </c>
      <c r="J55" s="306">
        <v>25929</v>
      </c>
      <c r="K55" s="306">
        <v>57405</v>
      </c>
      <c r="L55" s="306">
        <v>29647</v>
      </c>
      <c r="M55" s="306">
        <v>65672</v>
      </c>
      <c r="N55" s="306">
        <v>30137</v>
      </c>
      <c r="O55" s="306">
        <v>66162</v>
      </c>
      <c r="P55" s="306">
        <v>32629</v>
      </c>
      <c r="Q55" s="307">
        <v>72077</v>
      </c>
      <c r="R55" s="306">
        <v>33840</v>
      </c>
      <c r="S55" s="307">
        <v>74866</v>
      </c>
      <c r="T55" s="306">
        <v>33818</v>
      </c>
      <c r="U55" s="307">
        <v>74844</v>
      </c>
      <c r="V55" s="306">
        <v>33880</v>
      </c>
      <c r="W55" s="307">
        <v>74906</v>
      </c>
      <c r="X55" s="306">
        <v>33878</v>
      </c>
      <c r="Y55" s="307">
        <v>74905</v>
      </c>
    </row>
    <row r="56" spans="1:25" ht="20.149999999999999" customHeight="1" x14ac:dyDescent="0.6">
      <c r="A56" s="274" t="s">
        <v>127</v>
      </c>
      <c r="B56" s="285" t="s">
        <v>128</v>
      </c>
      <c r="C56" s="376" t="s">
        <v>51</v>
      </c>
      <c r="D56" s="306">
        <v>42501</v>
      </c>
      <c r="E56" s="306">
        <v>67189</v>
      </c>
      <c r="F56" s="306">
        <v>45132</v>
      </c>
      <c r="G56" s="306">
        <v>71548</v>
      </c>
      <c r="H56" s="306">
        <v>45564</v>
      </c>
      <c r="I56" s="306">
        <v>72244</v>
      </c>
      <c r="J56" s="306">
        <v>46004</v>
      </c>
      <c r="K56" s="306">
        <v>72948</v>
      </c>
      <c r="L56" s="306">
        <v>46604</v>
      </c>
      <c r="M56" s="306">
        <v>73816</v>
      </c>
      <c r="N56" s="306">
        <v>47116</v>
      </c>
      <c r="O56" s="306">
        <v>74600</v>
      </c>
      <c r="P56" s="306">
        <v>47568</v>
      </c>
      <c r="Q56" s="307">
        <v>75328</v>
      </c>
      <c r="R56" s="306">
        <v>48516</v>
      </c>
      <c r="S56" s="307">
        <v>76832</v>
      </c>
      <c r="T56" s="306">
        <v>49440</v>
      </c>
      <c r="U56" s="307">
        <v>78324</v>
      </c>
      <c r="V56" s="306">
        <v>50380</v>
      </c>
      <c r="W56" s="307">
        <v>79840</v>
      </c>
      <c r="X56" s="306">
        <v>51340</v>
      </c>
      <c r="Y56" s="307">
        <v>81362</v>
      </c>
    </row>
    <row r="57" spans="1:25" ht="20.149999999999999" customHeight="1" x14ac:dyDescent="0.6">
      <c r="A57" s="274" t="s">
        <v>129</v>
      </c>
      <c r="B57" s="285" t="s">
        <v>130</v>
      </c>
      <c r="C57" s="376" t="s">
        <v>223</v>
      </c>
      <c r="D57" s="306">
        <v>48076</v>
      </c>
      <c r="E57" s="306">
        <v>56040</v>
      </c>
      <c r="F57" s="306">
        <v>49498</v>
      </c>
      <c r="G57" s="306">
        <v>57702</v>
      </c>
      <c r="H57" s="306">
        <v>51308</v>
      </c>
      <c r="I57" s="306">
        <v>59512</v>
      </c>
      <c r="J57" s="306">
        <v>54024</v>
      </c>
      <c r="K57" s="306">
        <v>61170</v>
      </c>
      <c r="L57" s="306">
        <v>56586</v>
      </c>
      <c r="M57" s="306">
        <v>63788</v>
      </c>
      <c r="N57" s="306">
        <v>58814</v>
      </c>
      <c r="O57" s="306">
        <v>66304</v>
      </c>
      <c r="P57" s="306">
        <v>59972</v>
      </c>
      <c r="Q57" s="307">
        <v>67612</v>
      </c>
      <c r="R57" s="306">
        <v>62342</v>
      </c>
      <c r="S57" s="307">
        <v>70288</v>
      </c>
      <c r="T57" s="306">
        <v>64184</v>
      </c>
      <c r="U57" s="307">
        <v>72022</v>
      </c>
      <c r="V57" s="306">
        <v>66397</v>
      </c>
      <c r="W57" s="307">
        <v>75183</v>
      </c>
      <c r="X57" s="306">
        <v>69029</v>
      </c>
      <c r="Y57" s="307">
        <v>78537</v>
      </c>
    </row>
    <row r="58" spans="1:25" ht="20.149999999999999" customHeight="1" x14ac:dyDescent="0.6">
      <c r="A58" s="274" t="s">
        <v>129</v>
      </c>
      <c r="B58" s="285" t="s">
        <v>132</v>
      </c>
      <c r="C58" s="376" t="s">
        <v>54</v>
      </c>
      <c r="D58" s="306">
        <v>68814</v>
      </c>
      <c r="E58" s="306">
        <v>68814</v>
      </c>
      <c r="F58" s="306">
        <v>70864</v>
      </c>
      <c r="G58" s="306">
        <v>70864</v>
      </c>
      <c r="H58" s="306">
        <v>72980</v>
      </c>
      <c r="I58" s="306">
        <v>72980</v>
      </c>
      <c r="J58" s="306">
        <v>74488</v>
      </c>
      <c r="K58" s="306">
        <v>74488</v>
      </c>
      <c r="L58" s="306">
        <v>76118</v>
      </c>
      <c r="M58" s="306">
        <v>76118</v>
      </c>
      <c r="N58" s="306">
        <v>77760</v>
      </c>
      <c r="O58" s="306">
        <v>77760</v>
      </c>
      <c r="P58" s="306">
        <v>79409</v>
      </c>
      <c r="Q58" s="307">
        <v>79409</v>
      </c>
      <c r="R58" s="306">
        <v>81064</v>
      </c>
      <c r="S58" s="307">
        <v>81064</v>
      </c>
      <c r="T58" s="306">
        <v>82718</v>
      </c>
      <c r="U58" s="307">
        <v>82718</v>
      </c>
      <c r="V58" s="306">
        <v>86782</v>
      </c>
      <c r="W58" s="307">
        <v>86782</v>
      </c>
      <c r="X58" s="306">
        <v>90250</v>
      </c>
      <c r="Y58" s="307">
        <v>90250</v>
      </c>
    </row>
    <row r="59" spans="1:25" ht="20.149999999999999" customHeight="1" x14ac:dyDescent="0.6">
      <c r="A59" s="274" t="s">
        <v>129</v>
      </c>
      <c r="B59" s="285" t="s">
        <v>133</v>
      </c>
      <c r="C59" s="376" t="s">
        <v>223</v>
      </c>
      <c r="D59" s="306">
        <v>42628</v>
      </c>
      <c r="E59" s="306">
        <v>49188</v>
      </c>
      <c r="F59" s="306">
        <v>44246</v>
      </c>
      <c r="G59" s="306">
        <v>51062</v>
      </c>
      <c r="H59" s="306">
        <v>45327</v>
      </c>
      <c r="I59" s="306">
        <v>52510</v>
      </c>
      <c r="J59" s="306">
        <v>46340</v>
      </c>
      <c r="K59" s="306">
        <v>53922</v>
      </c>
      <c r="L59" s="306">
        <v>47588</v>
      </c>
      <c r="M59" s="306">
        <v>55624</v>
      </c>
      <c r="N59" s="306">
        <v>49010</v>
      </c>
      <c r="O59" s="306">
        <v>58236</v>
      </c>
      <c r="P59" s="306">
        <v>51778</v>
      </c>
      <c r="Q59" s="307">
        <v>61806</v>
      </c>
      <c r="R59" s="306">
        <v>51796</v>
      </c>
      <c r="S59" s="307">
        <v>61822</v>
      </c>
      <c r="T59" s="306">
        <v>53321</v>
      </c>
      <c r="U59" s="307">
        <v>63599</v>
      </c>
      <c r="V59" s="306">
        <v>54614</v>
      </c>
      <c r="W59" s="307">
        <v>65148</v>
      </c>
      <c r="X59" s="306">
        <v>57147</v>
      </c>
      <c r="Y59" s="307">
        <v>68157</v>
      </c>
    </row>
    <row r="60" spans="1:25" ht="20.149999999999999" customHeight="1" x14ac:dyDescent="0.6">
      <c r="A60" s="274" t="s">
        <v>134</v>
      </c>
      <c r="B60" s="285" t="s">
        <v>135</v>
      </c>
      <c r="C60" s="376" t="s">
        <v>51</v>
      </c>
      <c r="D60" s="306">
        <v>59041</v>
      </c>
      <c r="E60" s="306">
        <v>91855</v>
      </c>
      <c r="F60" s="306">
        <v>60769</v>
      </c>
      <c r="G60" s="306">
        <v>94567</v>
      </c>
      <c r="H60" s="306">
        <v>63865</v>
      </c>
      <c r="I60" s="306">
        <v>98755</v>
      </c>
      <c r="J60" s="306">
        <v>63495</v>
      </c>
      <c r="K60" s="306">
        <v>99170</v>
      </c>
      <c r="L60" s="306">
        <v>63760</v>
      </c>
      <c r="M60" s="306">
        <v>99635</v>
      </c>
      <c r="N60" s="306">
        <v>63760</v>
      </c>
      <c r="O60" s="306">
        <v>99635</v>
      </c>
      <c r="P60" s="306">
        <v>63760</v>
      </c>
      <c r="Q60" s="307">
        <v>99635</v>
      </c>
      <c r="R60" s="306">
        <v>62760</v>
      </c>
      <c r="S60" s="307">
        <v>98635</v>
      </c>
      <c r="T60" s="306">
        <v>62760</v>
      </c>
      <c r="U60" s="307">
        <v>98635</v>
      </c>
      <c r="V60" s="306">
        <v>62760</v>
      </c>
      <c r="W60" s="307">
        <v>98635</v>
      </c>
      <c r="X60" s="306">
        <v>63160</v>
      </c>
      <c r="Y60" s="307">
        <v>99035</v>
      </c>
    </row>
    <row r="61" spans="1:25" ht="20.149999999999999" customHeight="1" x14ac:dyDescent="0.6">
      <c r="A61" s="274" t="s">
        <v>136</v>
      </c>
      <c r="B61" s="298" t="s">
        <v>137</v>
      </c>
      <c r="C61" s="370" t="s">
        <v>54</v>
      </c>
      <c r="D61" s="306">
        <v>0</v>
      </c>
      <c r="E61" s="306">
        <v>0</v>
      </c>
      <c r="F61" s="306">
        <v>0</v>
      </c>
      <c r="G61" s="306">
        <v>0</v>
      </c>
      <c r="H61" s="306">
        <v>0</v>
      </c>
      <c r="I61" s="306">
        <v>0</v>
      </c>
      <c r="J61" s="306">
        <v>0</v>
      </c>
      <c r="K61" s="306">
        <v>0</v>
      </c>
      <c r="L61" s="306">
        <v>0</v>
      </c>
      <c r="M61" s="306">
        <v>0</v>
      </c>
      <c r="N61" s="306">
        <v>0</v>
      </c>
      <c r="O61" s="306">
        <v>0</v>
      </c>
      <c r="P61" s="306">
        <v>0</v>
      </c>
      <c r="Q61" s="306">
        <v>0</v>
      </c>
      <c r="R61" s="306">
        <v>0</v>
      </c>
      <c r="S61" s="306">
        <v>0</v>
      </c>
      <c r="T61" s="306">
        <v>0</v>
      </c>
      <c r="U61" s="306">
        <v>0</v>
      </c>
      <c r="V61" s="306">
        <v>65085</v>
      </c>
      <c r="W61" s="307">
        <v>65085</v>
      </c>
      <c r="X61" s="306">
        <v>70160</v>
      </c>
      <c r="Y61" s="307">
        <v>70160</v>
      </c>
    </row>
    <row r="62" spans="1:25" ht="20.149999999999999" customHeight="1" x14ac:dyDescent="0.6">
      <c r="A62" s="274" t="s">
        <v>136</v>
      </c>
      <c r="B62" s="285" t="s">
        <v>138</v>
      </c>
      <c r="C62" s="376" t="s">
        <v>54</v>
      </c>
      <c r="D62" s="306">
        <v>54312</v>
      </c>
      <c r="E62" s="306">
        <v>54312</v>
      </c>
      <c r="F62" s="306">
        <v>46619</v>
      </c>
      <c r="G62" s="306">
        <v>46619</v>
      </c>
      <c r="H62" s="306">
        <v>54727</v>
      </c>
      <c r="I62" s="306">
        <v>54727</v>
      </c>
      <c r="J62" s="306">
        <v>54445</v>
      </c>
      <c r="K62" s="306">
        <v>54445</v>
      </c>
      <c r="L62" s="306">
        <v>58685</v>
      </c>
      <c r="M62" s="306">
        <v>58685</v>
      </c>
      <c r="N62" s="306">
        <v>54734</v>
      </c>
      <c r="O62" s="306">
        <v>54734</v>
      </c>
      <c r="P62" s="306">
        <v>66503</v>
      </c>
      <c r="Q62" s="307">
        <v>66503</v>
      </c>
      <c r="R62" s="306">
        <v>62939</v>
      </c>
      <c r="S62" s="307">
        <v>62939</v>
      </c>
      <c r="T62" s="306">
        <v>64277</v>
      </c>
      <c r="U62" s="307">
        <v>64277</v>
      </c>
      <c r="V62" s="306">
        <v>64379</v>
      </c>
      <c r="W62" s="307">
        <v>64379</v>
      </c>
      <c r="X62" s="306">
        <v>59454</v>
      </c>
      <c r="Y62" s="307">
        <v>59454</v>
      </c>
    </row>
    <row r="63" spans="1:25" ht="20.149999999999999" customHeight="1" x14ac:dyDescent="0.6">
      <c r="A63" s="274" t="s">
        <v>136</v>
      </c>
      <c r="B63" s="285" t="s">
        <v>224</v>
      </c>
      <c r="C63" s="376" t="s">
        <v>51</v>
      </c>
      <c r="D63" s="306">
        <v>28508</v>
      </c>
      <c r="E63" s="306">
        <v>66656</v>
      </c>
      <c r="F63" s="306">
        <v>29008</v>
      </c>
      <c r="G63" s="306">
        <v>67178</v>
      </c>
      <c r="H63" s="306">
        <v>30174</v>
      </c>
      <c r="I63" s="306">
        <v>69840</v>
      </c>
      <c r="J63" s="306">
        <v>31437</v>
      </c>
      <c r="K63" s="306">
        <v>71103</v>
      </c>
      <c r="L63" s="306">
        <v>33064</v>
      </c>
      <c r="M63" s="306">
        <v>71824</v>
      </c>
      <c r="N63" s="306">
        <v>33956</v>
      </c>
      <c r="O63" s="306">
        <v>72716</v>
      </c>
      <c r="P63" s="306">
        <v>39819</v>
      </c>
      <c r="Q63" s="307">
        <v>78579</v>
      </c>
      <c r="R63" s="306">
        <v>34955</v>
      </c>
      <c r="S63" s="307">
        <v>73715</v>
      </c>
      <c r="T63" s="306">
        <v>34955</v>
      </c>
      <c r="U63" s="307">
        <v>73715</v>
      </c>
      <c r="V63" s="306">
        <v>40289</v>
      </c>
      <c r="W63" s="307">
        <v>79049</v>
      </c>
      <c r="X63" s="306">
        <v>36811</v>
      </c>
      <c r="Y63" s="307">
        <v>76153</v>
      </c>
    </row>
    <row r="64" spans="1:25" ht="20.149999999999999" customHeight="1" x14ac:dyDescent="0.6">
      <c r="A64" s="274" t="s">
        <v>140</v>
      </c>
      <c r="B64" s="285" t="s">
        <v>141</v>
      </c>
      <c r="C64" s="376" t="s">
        <v>51</v>
      </c>
      <c r="D64" s="306">
        <v>15655</v>
      </c>
      <c r="E64" s="306">
        <v>26455</v>
      </c>
      <c r="F64" s="306">
        <v>17649</v>
      </c>
      <c r="G64" s="306">
        <v>28449</v>
      </c>
      <c r="H64" s="306">
        <v>19411</v>
      </c>
      <c r="I64" s="306">
        <v>30211</v>
      </c>
      <c r="J64" s="306">
        <v>19292</v>
      </c>
      <c r="K64" s="306">
        <v>30092</v>
      </c>
      <c r="L64" s="306">
        <v>21412</v>
      </c>
      <c r="M64" s="306">
        <v>32212</v>
      </c>
      <c r="N64" s="306">
        <v>21332</v>
      </c>
      <c r="O64" s="306">
        <v>32132</v>
      </c>
      <c r="P64" s="306">
        <v>24675</v>
      </c>
      <c r="Q64" s="307">
        <v>35475</v>
      </c>
      <c r="R64" s="306">
        <v>25832</v>
      </c>
      <c r="S64" s="307">
        <v>36632</v>
      </c>
      <c r="T64" s="306">
        <v>30631</v>
      </c>
      <c r="U64" s="307">
        <v>41431</v>
      </c>
      <c r="V64" s="306">
        <v>30390</v>
      </c>
      <c r="W64" s="307">
        <v>41190</v>
      </c>
      <c r="X64" s="306">
        <v>30486</v>
      </c>
      <c r="Y64" s="307">
        <v>41286</v>
      </c>
    </row>
    <row r="65" spans="1:25" ht="20.149999999999999" customHeight="1" x14ac:dyDescent="0.6">
      <c r="A65" s="274" t="s">
        <v>140</v>
      </c>
      <c r="B65" s="298" t="s">
        <v>225</v>
      </c>
      <c r="C65" s="376" t="s">
        <v>51</v>
      </c>
      <c r="D65" s="306">
        <v>0</v>
      </c>
      <c r="E65" s="306">
        <v>0</v>
      </c>
      <c r="F65" s="306">
        <v>0</v>
      </c>
      <c r="G65" s="306">
        <v>0</v>
      </c>
      <c r="H65" s="306">
        <v>0</v>
      </c>
      <c r="I65" s="306">
        <v>0</v>
      </c>
      <c r="J65" s="306">
        <v>0</v>
      </c>
      <c r="K65" s="306">
        <v>0</v>
      </c>
      <c r="L65" s="306">
        <v>0</v>
      </c>
      <c r="M65" s="306">
        <v>0</v>
      </c>
      <c r="N65" s="306">
        <v>0</v>
      </c>
      <c r="O65" s="306">
        <v>0</v>
      </c>
      <c r="P65" s="306">
        <v>0</v>
      </c>
      <c r="Q65" s="307">
        <v>0</v>
      </c>
      <c r="R65" s="306">
        <v>0</v>
      </c>
      <c r="S65" s="307">
        <v>0</v>
      </c>
      <c r="T65" s="306">
        <v>38323</v>
      </c>
      <c r="U65" s="307">
        <v>58323</v>
      </c>
      <c r="V65" s="306">
        <v>25500</v>
      </c>
      <c r="W65" s="307">
        <v>49550</v>
      </c>
      <c r="X65" s="306">
        <v>39171</v>
      </c>
      <c r="Y65" s="307">
        <v>59171</v>
      </c>
    </row>
    <row r="66" spans="1:25" ht="20.149999999999999" customHeight="1" x14ac:dyDescent="0.6">
      <c r="A66" s="274" t="s">
        <v>140</v>
      </c>
      <c r="B66" s="285" t="s">
        <v>142</v>
      </c>
      <c r="C66" s="376" t="s">
        <v>51</v>
      </c>
      <c r="D66" s="306">
        <v>19763</v>
      </c>
      <c r="E66" s="306">
        <v>31355</v>
      </c>
      <c r="F66" s="306">
        <v>22063</v>
      </c>
      <c r="G66" s="306">
        <v>33655</v>
      </c>
      <c r="H66" s="306">
        <v>28513</v>
      </c>
      <c r="I66" s="306">
        <v>39655</v>
      </c>
      <c r="J66" s="306">
        <v>28083</v>
      </c>
      <c r="K66" s="306">
        <v>39675</v>
      </c>
      <c r="L66" s="306">
        <v>28094</v>
      </c>
      <c r="M66" s="306">
        <v>39686</v>
      </c>
      <c r="N66" s="306">
        <v>30460</v>
      </c>
      <c r="O66" s="306">
        <v>43735</v>
      </c>
      <c r="P66" s="306">
        <v>32289</v>
      </c>
      <c r="Q66" s="307">
        <v>47247</v>
      </c>
      <c r="R66" s="306">
        <v>34124</v>
      </c>
      <c r="S66" s="307">
        <v>50765</v>
      </c>
      <c r="T66" s="306">
        <v>35958</v>
      </c>
      <c r="U66" s="307">
        <v>54282</v>
      </c>
      <c r="V66" s="306">
        <v>38149</v>
      </c>
      <c r="W66" s="307">
        <v>58156</v>
      </c>
      <c r="X66" s="306">
        <v>38678</v>
      </c>
      <c r="Y66" s="307">
        <v>58685</v>
      </c>
    </row>
    <row r="67" spans="1:25" ht="20.149999999999999" customHeight="1" x14ac:dyDescent="0.6">
      <c r="A67" s="274" t="s">
        <v>140</v>
      </c>
      <c r="B67" s="285" t="s">
        <v>143</v>
      </c>
      <c r="C67" s="376" t="s">
        <v>51</v>
      </c>
      <c r="D67" s="306">
        <v>20538</v>
      </c>
      <c r="E67" s="306">
        <v>31338</v>
      </c>
      <c r="F67" s="306">
        <v>22173</v>
      </c>
      <c r="G67" s="306">
        <v>32973</v>
      </c>
      <c r="H67" s="306">
        <v>28331</v>
      </c>
      <c r="I67" s="306">
        <v>39131</v>
      </c>
      <c r="J67" s="306">
        <v>28341</v>
      </c>
      <c r="K67" s="306">
        <v>39141</v>
      </c>
      <c r="L67" s="306">
        <v>28357</v>
      </c>
      <c r="M67" s="306">
        <v>39157</v>
      </c>
      <c r="N67" s="306">
        <v>30874</v>
      </c>
      <c r="O67" s="306">
        <v>41674</v>
      </c>
      <c r="P67" s="306">
        <v>31643</v>
      </c>
      <c r="Q67" s="307">
        <v>42443</v>
      </c>
      <c r="R67" s="306">
        <v>29031</v>
      </c>
      <c r="S67" s="307">
        <v>39831</v>
      </c>
      <c r="T67" s="306">
        <v>29031</v>
      </c>
      <c r="U67" s="307">
        <v>39831</v>
      </c>
      <c r="V67" s="306">
        <v>29031</v>
      </c>
      <c r="W67" s="307">
        <v>39831</v>
      </c>
      <c r="X67" s="306">
        <v>29884</v>
      </c>
      <c r="Y67" s="307">
        <v>40684</v>
      </c>
    </row>
    <row r="68" spans="1:25" ht="20.149999999999999" customHeight="1" x14ac:dyDescent="0.6">
      <c r="A68" s="274" t="s">
        <v>144</v>
      </c>
      <c r="B68" s="285" t="s">
        <v>145</v>
      </c>
      <c r="C68" s="376" t="s">
        <v>54</v>
      </c>
      <c r="D68" s="306">
        <v>63336</v>
      </c>
      <c r="E68" s="306">
        <v>63336</v>
      </c>
      <c r="F68" s="306">
        <v>71306</v>
      </c>
      <c r="G68" s="306">
        <v>71306</v>
      </c>
      <c r="H68" s="306">
        <v>68431</v>
      </c>
      <c r="I68" s="306">
        <v>68431</v>
      </c>
      <c r="J68" s="306">
        <v>71140</v>
      </c>
      <c r="K68" s="306">
        <v>71140</v>
      </c>
      <c r="L68" s="306">
        <v>75888</v>
      </c>
      <c r="M68" s="306">
        <v>75888</v>
      </c>
      <c r="N68" s="306">
        <v>77783</v>
      </c>
      <c r="O68" s="306">
        <v>77783</v>
      </c>
      <c r="P68" s="306">
        <v>79304</v>
      </c>
      <c r="Q68" s="307">
        <v>79304</v>
      </c>
      <c r="R68" s="306">
        <v>79209</v>
      </c>
      <c r="S68" s="307">
        <v>79209</v>
      </c>
      <c r="T68" s="306">
        <v>81520</v>
      </c>
      <c r="U68" s="307">
        <v>81520</v>
      </c>
      <c r="V68" s="306">
        <v>83918</v>
      </c>
      <c r="W68" s="307">
        <v>83918</v>
      </c>
      <c r="X68" s="306">
        <v>88888</v>
      </c>
      <c r="Y68" s="307">
        <v>88888</v>
      </c>
    </row>
    <row r="69" spans="1:25" ht="20.149999999999999" customHeight="1" x14ac:dyDescent="0.6">
      <c r="A69" s="274" t="s">
        <v>144</v>
      </c>
      <c r="B69" s="285" t="s">
        <v>226</v>
      </c>
      <c r="C69" s="376" t="s">
        <v>51</v>
      </c>
      <c r="D69" s="306">
        <v>32934</v>
      </c>
      <c r="E69" s="306">
        <v>61500</v>
      </c>
      <c r="F69" s="306">
        <v>32934</v>
      </c>
      <c r="G69" s="306">
        <v>61500</v>
      </c>
      <c r="H69" s="306">
        <v>36094</v>
      </c>
      <c r="I69" s="306">
        <v>67374</v>
      </c>
      <c r="J69" s="306">
        <v>38061</v>
      </c>
      <c r="K69" s="306">
        <v>70561</v>
      </c>
      <c r="L69" s="306">
        <v>39496</v>
      </c>
      <c r="M69" s="306">
        <v>73264</v>
      </c>
      <c r="N69" s="306">
        <v>41117</v>
      </c>
      <c r="O69" s="306">
        <v>76202</v>
      </c>
      <c r="P69" s="306">
        <v>42416</v>
      </c>
      <c r="Q69" s="307">
        <v>78624</v>
      </c>
      <c r="R69" s="306">
        <v>42416</v>
      </c>
      <c r="S69" s="307">
        <v>78624</v>
      </c>
      <c r="T69" s="306">
        <v>42382</v>
      </c>
      <c r="U69" s="307">
        <v>80237</v>
      </c>
      <c r="V69" s="306">
        <v>44713</v>
      </c>
      <c r="W69" s="307">
        <v>84689</v>
      </c>
      <c r="X69" s="306">
        <v>46487</v>
      </c>
      <c r="Y69" s="307">
        <v>86424</v>
      </c>
    </row>
    <row r="70" spans="1:25" ht="20.149999999999999" customHeight="1" x14ac:dyDescent="0.6">
      <c r="A70" s="274" t="s">
        <v>147</v>
      </c>
      <c r="B70" s="285" t="s">
        <v>148</v>
      </c>
      <c r="C70" s="376" t="s">
        <v>51</v>
      </c>
      <c r="D70" s="306">
        <v>32204</v>
      </c>
      <c r="E70" s="306">
        <v>56427</v>
      </c>
      <c r="F70" s="306">
        <v>35707</v>
      </c>
      <c r="G70" s="306">
        <v>60326</v>
      </c>
      <c r="H70" s="306">
        <v>42756</v>
      </c>
      <c r="I70" s="306">
        <v>68370</v>
      </c>
      <c r="J70" s="306">
        <v>43716</v>
      </c>
      <c r="K70" s="306">
        <v>70355</v>
      </c>
      <c r="L70" s="306">
        <v>46171</v>
      </c>
      <c r="M70" s="306">
        <v>74675</v>
      </c>
      <c r="N70" s="306">
        <v>45152</v>
      </c>
      <c r="O70" s="306">
        <v>75647</v>
      </c>
      <c r="P70" s="306">
        <v>44113</v>
      </c>
      <c r="Q70" s="307">
        <v>75823</v>
      </c>
      <c r="R70" s="306">
        <v>45617</v>
      </c>
      <c r="S70" s="307">
        <v>78596</v>
      </c>
      <c r="T70" s="306">
        <v>41667</v>
      </c>
      <c r="U70" s="307">
        <v>74646</v>
      </c>
      <c r="V70" s="306">
        <v>41105</v>
      </c>
      <c r="W70" s="307">
        <v>74084</v>
      </c>
      <c r="X70" s="306">
        <v>55232</v>
      </c>
      <c r="Y70" s="307">
        <v>89688</v>
      </c>
    </row>
    <row r="71" spans="1:25" ht="20.149999999999999" customHeight="1" x14ac:dyDescent="0.6">
      <c r="A71" s="274" t="s">
        <v>149</v>
      </c>
      <c r="B71" s="285" t="s">
        <v>150</v>
      </c>
      <c r="C71" s="376" t="s">
        <v>51</v>
      </c>
      <c r="D71" s="306">
        <v>36150</v>
      </c>
      <c r="E71" s="306">
        <v>56667</v>
      </c>
      <c r="F71" s="306">
        <v>39426</v>
      </c>
      <c r="G71" s="306">
        <v>60327</v>
      </c>
      <c r="H71" s="306">
        <v>49615</v>
      </c>
      <c r="I71" s="306">
        <v>75819</v>
      </c>
      <c r="J71" s="306">
        <v>53258</v>
      </c>
      <c r="K71" s="306">
        <v>81626</v>
      </c>
      <c r="L71" s="306">
        <v>55668</v>
      </c>
      <c r="M71" s="306">
        <v>85060</v>
      </c>
      <c r="N71" s="306">
        <v>63795</v>
      </c>
      <c r="O71" s="306">
        <v>93294</v>
      </c>
      <c r="P71" s="306">
        <v>63474</v>
      </c>
      <c r="Q71" s="307">
        <v>92978</v>
      </c>
      <c r="R71" s="306">
        <v>64278</v>
      </c>
      <c r="S71" s="307">
        <v>93782</v>
      </c>
      <c r="T71" s="306">
        <v>64278</v>
      </c>
      <c r="U71" s="307">
        <v>93782</v>
      </c>
      <c r="V71" s="306">
        <v>64278</v>
      </c>
      <c r="W71" s="307">
        <v>93782</v>
      </c>
      <c r="X71" s="306">
        <v>65386</v>
      </c>
      <c r="Y71" s="307">
        <v>93782</v>
      </c>
    </row>
    <row r="72" spans="1:25" ht="20.149999999999999" customHeight="1" x14ac:dyDescent="0.6">
      <c r="A72" s="274" t="s">
        <v>151</v>
      </c>
      <c r="B72" s="285" t="s">
        <v>152</v>
      </c>
      <c r="C72" s="376" t="s">
        <v>51</v>
      </c>
      <c r="D72" s="306">
        <v>25272</v>
      </c>
      <c r="E72" s="306">
        <v>63909</v>
      </c>
      <c r="F72" s="306">
        <v>28080</v>
      </c>
      <c r="G72" s="306">
        <v>67338</v>
      </c>
      <c r="H72" s="306">
        <v>30051</v>
      </c>
      <c r="I72" s="306">
        <v>68904</v>
      </c>
      <c r="J72" s="306">
        <v>31995</v>
      </c>
      <c r="K72" s="306">
        <v>73224</v>
      </c>
      <c r="L72" s="306">
        <v>34533</v>
      </c>
      <c r="M72" s="306">
        <v>78813</v>
      </c>
      <c r="N72" s="306">
        <v>37584</v>
      </c>
      <c r="O72" s="306">
        <v>83106</v>
      </c>
      <c r="P72" s="306">
        <v>38259</v>
      </c>
      <c r="Q72" s="307">
        <v>84861</v>
      </c>
      <c r="R72" s="306">
        <v>38259</v>
      </c>
      <c r="S72" s="307">
        <v>84861</v>
      </c>
      <c r="T72" s="306">
        <v>39015</v>
      </c>
      <c r="U72" s="307">
        <v>86562</v>
      </c>
      <c r="V72" s="306">
        <v>40014</v>
      </c>
      <c r="W72" s="307">
        <v>88884</v>
      </c>
      <c r="X72" s="306">
        <v>41202</v>
      </c>
      <c r="Y72" s="307">
        <v>91530</v>
      </c>
    </row>
    <row r="73" spans="1:25" ht="20.149999999999999" customHeight="1" x14ac:dyDescent="0.6">
      <c r="A73" s="274" t="s">
        <v>153</v>
      </c>
      <c r="B73" s="285" t="s">
        <v>154</v>
      </c>
      <c r="C73" s="376" t="s">
        <v>54</v>
      </c>
      <c r="D73" s="306">
        <v>43220</v>
      </c>
      <c r="E73" s="306">
        <v>51880</v>
      </c>
      <c r="F73" s="306">
        <v>45560</v>
      </c>
      <c r="G73" s="306">
        <v>54220</v>
      </c>
      <c r="H73" s="306">
        <v>47830</v>
      </c>
      <c r="I73" s="306">
        <v>56490</v>
      </c>
      <c r="J73" s="306">
        <v>50090</v>
      </c>
      <c r="K73" s="306">
        <v>58750</v>
      </c>
      <c r="L73" s="306">
        <v>52000</v>
      </c>
      <c r="M73" s="306">
        <v>60660</v>
      </c>
      <c r="N73" s="306">
        <v>53855</v>
      </c>
      <c r="O73" s="306">
        <v>62515</v>
      </c>
      <c r="P73" s="306">
        <v>55415</v>
      </c>
      <c r="Q73" s="307">
        <v>64075</v>
      </c>
      <c r="R73" s="306">
        <v>56695</v>
      </c>
      <c r="S73" s="307">
        <v>65355</v>
      </c>
      <c r="T73" s="306">
        <v>57545</v>
      </c>
      <c r="U73" s="307">
        <v>66205</v>
      </c>
      <c r="V73" s="306">
        <v>57450</v>
      </c>
      <c r="W73" s="307">
        <v>66110</v>
      </c>
      <c r="X73" s="306">
        <v>58440</v>
      </c>
      <c r="Y73" s="307">
        <v>67100</v>
      </c>
    </row>
    <row r="74" spans="1:25" ht="20.149999999999999" customHeight="1" thickBot="1" x14ac:dyDescent="0.75">
      <c r="A74" s="571" t="s">
        <v>155</v>
      </c>
      <c r="B74" s="572" t="s">
        <v>156</v>
      </c>
      <c r="C74" s="573" t="s">
        <v>51</v>
      </c>
      <c r="D74" s="574">
        <v>10122</v>
      </c>
      <c r="E74" s="574">
        <v>20134</v>
      </c>
      <c r="F74" s="574">
        <v>9317</v>
      </c>
      <c r="G74" s="574">
        <v>19329</v>
      </c>
      <c r="H74" s="574">
        <v>9975</v>
      </c>
      <c r="I74" s="574">
        <v>19987</v>
      </c>
      <c r="J74" s="574">
        <v>10183</v>
      </c>
      <c r="K74" s="574">
        <v>20395</v>
      </c>
      <c r="L74" s="574">
        <v>10396</v>
      </c>
      <c r="M74" s="574">
        <v>20812</v>
      </c>
      <c r="N74" s="574">
        <v>12955</v>
      </c>
      <c r="O74" s="574">
        <v>24955</v>
      </c>
      <c r="P74" s="574">
        <v>17255</v>
      </c>
      <c r="Q74" s="575">
        <v>49255</v>
      </c>
      <c r="R74" s="574">
        <v>13022</v>
      </c>
      <c r="S74" s="575">
        <v>33022</v>
      </c>
      <c r="T74" s="574">
        <v>20400</v>
      </c>
      <c r="U74" s="575">
        <v>69400</v>
      </c>
      <c r="V74" s="574">
        <v>20500</v>
      </c>
      <c r="W74" s="575">
        <v>37500</v>
      </c>
      <c r="X74" s="574">
        <v>20500</v>
      </c>
      <c r="Y74" s="575">
        <v>37500</v>
      </c>
    </row>
    <row r="75" spans="1:25" ht="20.149999999999999" customHeight="1" thickTop="1" x14ac:dyDescent="0.6">
      <c r="A75" s="427"/>
      <c r="B75" s="428" t="s">
        <v>227</v>
      </c>
      <c r="C75" s="428"/>
      <c r="D75" s="429">
        <v>31322.410256410258</v>
      </c>
      <c r="E75" s="429">
        <v>57927.076923076922</v>
      </c>
      <c r="F75" s="429">
        <v>32426.179487179488</v>
      </c>
      <c r="G75" s="429">
        <v>59766.461538461539</v>
      </c>
      <c r="H75" s="429">
        <v>34695.564102564102</v>
      </c>
      <c r="I75" s="429">
        <v>62281.846153846156</v>
      </c>
      <c r="J75" s="429">
        <v>35916.948717948719</v>
      </c>
      <c r="K75" s="429">
        <v>64096.230769230766</v>
      </c>
      <c r="L75" s="429">
        <v>37877.205128205125</v>
      </c>
      <c r="M75" s="429">
        <v>67086.743589743593</v>
      </c>
      <c r="N75" s="429">
        <v>39661.923076923078</v>
      </c>
      <c r="O75" s="429">
        <v>67471.666666666672</v>
      </c>
      <c r="P75" s="429">
        <v>41711.282051282054</v>
      </c>
      <c r="Q75" s="430">
        <v>69436.025641025641</v>
      </c>
      <c r="R75" s="429">
        <v>41032.692307692305</v>
      </c>
      <c r="S75" s="430">
        <v>68076.128205128203</v>
      </c>
      <c r="T75" s="429">
        <v>41927.375</v>
      </c>
      <c r="U75" s="430">
        <v>71669.074999999997</v>
      </c>
      <c r="V75" s="429">
        <v>42820.85</v>
      </c>
      <c r="W75" s="430">
        <v>71151.78</v>
      </c>
      <c r="X75" s="429">
        <v>44607.93</v>
      </c>
      <c r="Y75" s="430">
        <v>75162.63</v>
      </c>
    </row>
    <row r="76" spans="1:25" ht="20.149999999999999" customHeight="1" x14ac:dyDescent="0.6">
      <c r="A76" s="427"/>
      <c r="B76" s="428" t="s">
        <v>228</v>
      </c>
      <c r="C76" s="428"/>
      <c r="D76" s="429">
        <v>61143.192307692305</v>
      </c>
      <c r="E76" s="429">
        <v>62099.269230769234</v>
      </c>
      <c r="F76" s="429">
        <v>64004.423076923078</v>
      </c>
      <c r="G76" s="429">
        <v>64948.5</v>
      </c>
      <c r="H76" s="429">
        <v>65437.269230769234</v>
      </c>
      <c r="I76" s="429">
        <v>66381.38461538461</v>
      </c>
      <c r="J76" s="429">
        <v>67398.888888888891</v>
      </c>
      <c r="K76" s="429">
        <v>68283.962962962964</v>
      </c>
      <c r="L76" s="429">
        <v>69392.481481481474</v>
      </c>
      <c r="M76" s="429">
        <v>70305.370370370365</v>
      </c>
      <c r="N76" s="429">
        <v>72270.851851851854</v>
      </c>
      <c r="O76" s="429">
        <v>73419.481481481474</v>
      </c>
      <c r="P76" s="429">
        <v>75160.740740740745</v>
      </c>
      <c r="Q76" s="430">
        <v>76239.296296296292</v>
      </c>
      <c r="R76" s="429">
        <v>76447.333333333328</v>
      </c>
      <c r="S76" s="430">
        <v>77463.666666666672</v>
      </c>
      <c r="T76" s="429">
        <v>78581.111111111109</v>
      </c>
      <c r="U76" s="430">
        <v>79603.370370370365</v>
      </c>
      <c r="V76" s="429">
        <v>79768.41</v>
      </c>
      <c r="W76" s="430">
        <v>80761.48</v>
      </c>
      <c r="X76" s="429">
        <v>83869.5</v>
      </c>
      <c r="Y76" s="430">
        <v>84842.1</v>
      </c>
    </row>
    <row r="77" spans="1:25" ht="25.5" customHeight="1" x14ac:dyDescent="0.6">
      <c r="A77" s="12"/>
      <c r="B77" s="13" t="s">
        <v>229</v>
      </c>
      <c r="C77" s="13"/>
      <c r="D77" s="42">
        <v>42595</v>
      </c>
      <c r="E77" s="42">
        <v>58693</v>
      </c>
      <c r="F77" s="42">
        <v>44375</v>
      </c>
      <c r="G77" s="42">
        <v>60902</v>
      </c>
      <c r="H77" s="42">
        <v>46280</v>
      </c>
      <c r="I77" s="42">
        <v>62953</v>
      </c>
      <c r="J77" s="42">
        <v>48796</v>
      </c>
      <c r="K77" s="42">
        <v>65809</v>
      </c>
      <c r="L77" s="42">
        <v>50770</v>
      </c>
      <c r="M77" s="42">
        <v>68403</v>
      </c>
      <c r="N77" s="42">
        <v>53002</v>
      </c>
      <c r="O77" s="42">
        <v>69905</v>
      </c>
      <c r="P77" s="42">
        <v>55395</v>
      </c>
      <c r="Q77" s="43">
        <v>72219</v>
      </c>
      <c r="R77" s="42">
        <v>55521</v>
      </c>
      <c r="S77" s="43">
        <v>71916</v>
      </c>
      <c r="T77" s="42">
        <v>56698.28</v>
      </c>
      <c r="U77" s="43">
        <v>74866.48</v>
      </c>
      <c r="V77" s="42">
        <v>58349.54</v>
      </c>
      <c r="W77" s="43">
        <v>75190.64</v>
      </c>
      <c r="X77" s="42">
        <v>61434</v>
      </c>
      <c r="Y77" s="43">
        <v>79311</v>
      </c>
    </row>
    <row r="78" spans="1:25" s="106" customFormat="1" ht="27" customHeight="1" x14ac:dyDescent="0.6">
      <c r="A78" s="653" t="s">
        <v>162</v>
      </c>
      <c r="B78" s="653"/>
      <c r="C78" s="653"/>
      <c r="D78" s="141"/>
      <c r="E78" s="141"/>
      <c r="F78" s="141"/>
      <c r="G78" s="141"/>
      <c r="H78" s="141"/>
      <c r="I78" s="141"/>
      <c r="J78" s="141"/>
      <c r="K78" s="141"/>
      <c r="L78" s="141"/>
      <c r="M78" s="141"/>
      <c r="N78" s="141"/>
      <c r="O78" s="141"/>
      <c r="P78" s="141"/>
      <c r="Q78" s="141"/>
      <c r="R78" s="141"/>
      <c r="S78" s="141"/>
      <c r="T78" s="141"/>
      <c r="U78" s="141"/>
      <c r="V78" s="141"/>
      <c r="W78" s="141"/>
      <c r="X78" s="141"/>
      <c r="Y78" s="141"/>
    </row>
    <row r="79" spans="1:25" ht="13.5" x14ac:dyDescent="0.6">
      <c r="A79" s="44" t="s">
        <v>230</v>
      </c>
      <c r="B79" s="45"/>
      <c r="C79" s="45"/>
      <c r="I79" s="106"/>
      <c r="J79" s="106"/>
      <c r="K79" s="106"/>
      <c r="L79" s="106"/>
      <c r="M79" s="106"/>
      <c r="N79" s="106"/>
      <c r="O79" s="106"/>
      <c r="P79" s="106"/>
      <c r="Q79" s="106"/>
      <c r="R79" s="106"/>
      <c r="S79" s="106"/>
      <c r="T79" s="106"/>
      <c r="U79" s="106"/>
    </row>
    <row r="80" spans="1:25" x14ac:dyDescent="0.6">
      <c r="A80" s="44"/>
      <c r="B80" s="44" t="s">
        <v>488</v>
      </c>
      <c r="C80" s="45"/>
      <c r="I80" s="106"/>
      <c r="J80" s="106"/>
      <c r="K80" s="106"/>
      <c r="L80" s="106"/>
      <c r="M80" s="106"/>
      <c r="N80" s="106"/>
      <c r="O80" s="106"/>
      <c r="P80" s="106"/>
      <c r="Q80" s="106"/>
      <c r="R80" s="106"/>
      <c r="S80" s="106"/>
      <c r="T80" s="106"/>
      <c r="U80" s="106"/>
    </row>
    <row r="81" spans="1:24" x14ac:dyDescent="0.6">
      <c r="A81" s="44"/>
      <c r="B81" s="44" t="s">
        <v>231</v>
      </c>
      <c r="C81" s="45"/>
      <c r="I81" s="106"/>
      <c r="J81" s="106"/>
      <c r="K81" s="106"/>
      <c r="L81" s="202"/>
      <c r="M81" s="202"/>
      <c r="N81" s="202"/>
      <c r="O81" s="106"/>
      <c r="P81" s="200"/>
      <c r="Q81" s="22"/>
      <c r="R81" s="22"/>
      <c r="S81" s="22"/>
      <c r="T81" s="22"/>
      <c r="U81" s="22"/>
    </row>
    <row r="82" spans="1:24" x14ac:dyDescent="0.6">
      <c r="A82" s="44"/>
      <c r="B82" s="44" t="s">
        <v>232</v>
      </c>
      <c r="C82" s="44"/>
      <c r="I82" s="106"/>
      <c r="J82" s="106"/>
      <c r="K82" s="106"/>
      <c r="L82" s="106"/>
      <c r="M82" s="106"/>
      <c r="N82" s="106"/>
      <c r="O82" s="106"/>
      <c r="P82" s="201"/>
      <c r="Q82" s="22"/>
      <c r="R82" s="22"/>
      <c r="S82" s="22"/>
      <c r="T82" s="22"/>
      <c r="U82" s="22"/>
    </row>
    <row r="83" spans="1:24" x14ac:dyDescent="0.6">
      <c r="A83" s="45"/>
      <c r="B83" s="44" t="s">
        <v>233</v>
      </c>
      <c r="C83" s="44"/>
      <c r="I83" s="106"/>
      <c r="J83" s="107"/>
      <c r="K83" s="107"/>
      <c r="L83" s="107"/>
      <c r="M83" s="107"/>
      <c r="N83" s="107"/>
      <c r="O83" s="107"/>
      <c r="P83" s="107"/>
      <c r="Q83" s="107"/>
      <c r="R83" s="107"/>
      <c r="S83" s="107"/>
      <c r="T83" s="107"/>
      <c r="U83" s="107"/>
    </row>
    <row r="84" spans="1:24" x14ac:dyDescent="0.6">
      <c r="A84" s="44"/>
      <c r="B84" s="45"/>
      <c r="C84" s="45"/>
      <c r="I84" s="106"/>
      <c r="J84" s="108"/>
      <c r="K84" s="109"/>
      <c r="L84" s="109"/>
      <c r="M84" s="109"/>
      <c r="N84" s="109"/>
      <c r="O84" s="109"/>
      <c r="P84" s="108"/>
      <c r="Q84" s="109"/>
      <c r="R84" s="109"/>
      <c r="S84" s="109"/>
      <c r="T84" s="109"/>
      <c r="U84" s="109"/>
      <c r="W84" s="560"/>
      <c r="X84" s="560"/>
    </row>
    <row r="85" spans="1:24" ht="22.95" customHeight="1" x14ac:dyDescent="0.6">
      <c r="A85" s="667" t="s">
        <v>234</v>
      </c>
      <c r="B85" s="667"/>
      <c r="C85" s="667"/>
      <c r="I85" s="106"/>
      <c r="J85" s="106"/>
      <c r="K85" s="106"/>
      <c r="L85" s="106"/>
      <c r="M85" s="106"/>
      <c r="N85" s="106"/>
      <c r="O85" s="106"/>
      <c r="P85" s="106"/>
      <c r="Q85" s="106"/>
      <c r="R85" s="106"/>
      <c r="S85" s="106"/>
      <c r="T85" s="106"/>
      <c r="U85" s="106"/>
      <c r="W85" s="560"/>
      <c r="X85" s="560"/>
    </row>
    <row r="86" spans="1:24" ht="12" customHeight="1" x14ac:dyDescent="0.6">
      <c r="A86" s="44" t="s">
        <v>470</v>
      </c>
      <c r="B86" s="45"/>
      <c r="C86" s="45"/>
    </row>
  </sheetData>
  <autoFilter ref="A4:Y83" xr:uid="{00000000-0001-0000-0600-000000000000}"/>
  <mergeCells count="16">
    <mergeCell ref="A1:C1"/>
    <mergeCell ref="A78:C78"/>
    <mergeCell ref="X3:Y3"/>
    <mergeCell ref="A85:C85"/>
    <mergeCell ref="A2:B2"/>
    <mergeCell ref="A3:B3"/>
    <mergeCell ref="T3:U3"/>
    <mergeCell ref="R3:S3"/>
    <mergeCell ref="P3:Q3"/>
    <mergeCell ref="N3:O3"/>
    <mergeCell ref="L3:M3"/>
    <mergeCell ref="J3:K3"/>
    <mergeCell ref="H3:I3"/>
    <mergeCell ref="F3:G3"/>
    <mergeCell ref="D3:E3"/>
    <mergeCell ref="V3:W3"/>
  </mergeCells>
  <conditionalFormatting sqref="A5:C38 A62:C74 D5:U74 A40:C60">
    <cfRule type="expression" dxfId="35" priority="6">
      <formula>MOD(ROW(),2)=0</formula>
    </cfRule>
  </conditionalFormatting>
  <conditionalFormatting sqref="V5:W74">
    <cfRule type="expression" dxfId="34" priority="5">
      <formula>MOD(ROW(),2)=0</formula>
    </cfRule>
  </conditionalFormatting>
  <conditionalFormatting sqref="A61:C61">
    <cfRule type="expression" dxfId="33" priority="4">
      <formula>MOD(ROW(),2)=0</formula>
    </cfRule>
  </conditionalFormatting>
  <conditionalFormatting sqref="A39:B39">
    <cfRule type="expression" dxfId="32" priority="3">
      <formula>MOD(ROW(),2)=0</formula>
    </cfRule>
  </conditionalFormatting>
  <conditionalFormatting sqref="C39">
    <cfRule type="expression" dxfId="31" priority="2">
      <formula>MOD(ROW(),2)=0</formula>
    </cfRule>
  </conditionalFormatting>
  <conditionalFormatting sqref="X5:Y74">
    <cfRule type="expression" dxfId="30" priority="1">
      <formula>MOD(ROW(),2)=0</formula>
    </cfRule>
  </conditionalFormatting>
  <hyperlinks>
    <hyperlink ref="A2:B2" location="TOC!A1" display="Return to Table of Contents" xr:uid="{00000000-0004-0000-0600-000000000000}"/>
  </hyperlinks>
  <pageMargins left="0.25" right="0.25" top="0.75" bottom="0.75" header="0.3" footer="0.3"/>
  <pageSetup scale="60" fitToWidth="0" orientation="portrait" horizontalDpi="1200" verticalDpi="1200" r:id="rId1"/>
  <headerFooter>
    <oddHeader>&amp;L2023-24 &amp;"Arial,Italic"Survey of Dental Education
&amp;"Arial,Regular"Report 2 - Tuition, Admission, and Attrition</oddHeader>
  </headerFooter>
  <rowBreaks count="1" manualBreakCount="1">
    <brk id="56" max="24" man="1"/>
  </rowBreaks>
  <colBreaks count="1" manualBreakCount="1">
    <brk id="11" max="8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AC92"/>
  <sheetViews>
    <sheetView zoomScaleNormal="100" workbookViewId="0">
      <pane xSplit="3" ySplit="4" topLeftCell="D5" activePane="bottomRight" state="frozen"/>
      <selection activeCell="A2" sqref="A2:C2"/>
      <selection pane="topRight" activeCell="A2" sqref="A2:C2"/>
      <selection pane="bottomLeft" activeCell="A2" sqref="A2:C2"/>
      <selection pane="bottomRight" sqref="A1:C1"/>
    </sheetView>
  </sheetViews>
  <sheetFormatPr defaultColWidth="9.08984375" defaultRowHeight="14.25" x14ac:dyDescent="0.65"/>
  <cols>
    <col min="1" max="1" width="8.86328125" style="4" customWidth="1"/>
    <col min="2" max="2" width="55.54296875" style="6" customWidth="1"/>
    <col min="3" max="3" width="21.08984375" style="6" customWidth="1"/>
    <col min="4" max="28" width="12.6796875" style="4" customWidth="1"/>
    <col min="29" max="29" width="15.86328125" style="4" customWidth="1"/>
    <col min="30" max="16384" width="9.08984375" style="4"/>
  </cols>
  <sheetData>
    <row r="1" spans="1:29" s="6" customFormat="1" ht="35.4" customHeight="1" x14ac:dyDescent="0.7">
      <c r="A1" s="664" t="s">
        <v>495</v>
      </c>
      <c r="B1" s="664"/>
      <c r="C1" s="664"/>
      <c r="E1" s="260"/>
    </row>
    <row r="2" spans="1:29" ht="21" customHeight="1" x14ac:dyDescent="0.65">
      <c r="A2" s="650" t="s">
        <v>8</v>
      </c>
      <c r="B2" s="650"/>
      <c r="C2" s="357"/>
    </row>
    <row r="3" spans="1:29" s="47" customFormat="1" ht="24" customHeight="1" x14ac:dyDescent="0.6">
      <c r="A3" s="649"/>
      <c r="B3" s="649"/>
      <c r="C3" s="195"/>
      <c r="D3" s="647" t="s">
        <v>39</v>
      </c>
      <c r="E3" s="671"/>
      <c r="F3" s="671"/>
      <c r="G3" s="671"/>
      <c r="H3" s="648"/>
      <c r="I3" s="647" t="s">
        <v>40</v>
      </c>
      <c r="J3" s="671"/>
      <c r="K3" s="671"/>
      <c r="L3" s="671"/>
      <c r="M3" s="648"/>
      <c r="N3" s="647" t="s">
        <v>41</v>
      </c>
      <c r="O3" s="671"/>
      <c r="P3" s="671"/>
      <c r="Q3" s="671"/>
      <c r="R3" s="648"/>
      <c r="S3" s="647" t="s">
        <v>42</v>
      </c>
      <c r="T3" s="671"/>
      <c r="U3" s="671"/>
      <c r="V3" s="671"/>
      <c r="W3" s="648"/>
      <c r="X3" s="658" t="s">
        <v>491</v>
      </c>
      <c r="Y3" s="649"/>
      <c r="Z3" s="649"/>
      <c r="AA3" s="649"/>
      <c r="AB3" s="649"/>
      <c r="AC3" s="413"/>
    </row>
    <row r="4" spans="1:29" ht="52.5" x14ac:dyDescent="0.7">
      <c r="A4" s="7" t="s">
        <v>44</v>
      </c>
      <c r="B4" s="7" t="s">
        <v>45</v>
      </c>
      <c r="C4" s="360" t="s">
        <v>46</v>
      </c>
      <c r="D4" s="48" t="s">
        <v>235</v>
      </c>
      <c r="E4" s="46" t="s">
        <v>236</v>
      </c>
      <c r="F4" s="46" t="s">
        <v>237</v>
      </c>
      <c r="G4" s="46" t="s">
        <v>238</v>
      </c>
      <c r="H4" s="49" t="s">
        <v>239</v>
      </c>
      <c r="I4" s="48" t="s">
        <v>235</v>
      </c>
      <c r="J4" s="46" t="s">
        <v>236</v>
      </c>
      <c r="K4" s="46" t="s">
        <v>237</v>
      </c>
      <c r="L4" s="46" t="s">
        <v>238</v>
      </c>
      <c r="M4" s="49" t="s">
        <v>239</v>
      </c>
      <c r="N4" s="48" t="s">
        <v>235</v>
      </c>
      <c r="O4" s="46" t="s">
        <v>236</v>
      </c>
      <c r="P4" s="46" t="s">
        <v>237</v>
      </c>
      <c r="Q4" s="46" t="s">
        <v>238</v>
      </c>
      <c r="R4" s="49" t="s">
        <v>239</v>
      </c>
      <c r="S4" s="48" t="s">
        <v>235</v>
      </c>
      <c r="T4" s="46" t="s">
        <v>236</v>
      </c>
      <c r="U4" s="46" t="s">
        <v>237</v>
      </c>
      <c r="V4" s="46" t="s">
        <v>238</v>
      </c>
      <c r="W4" s="49" t="s">
        <v>239</v>
      </c>
      <c r="X4" s="46" t="s">
        <v>235</v>
      </c>
      <c r="Y4" s="46" t="s">
        <v>236</v>
      </c>
      <c r="Z4" s="46" t="s">
        <v>237</v>
      </c>
      <c r="AA4" s="46" t="s">
        <v>238</v>
      </c>
      <c r="AB4" s="46" t="s">
        <v>239</v>
      </c>
      <c r="AC4" s="412" t="s">
        <v>240</v>
      </c>
    </row>
    <row r="5" spans="1:29" s="47" customFormat="1" ht="20.149999999999999" customHeight="1" x14ac:dyDescent="0.6">
      <c r="A5" s="274" t="s">
        <v>49</v>
      </c>
      <c r="B5" s="285" t="s">
        <v>50</v>
      </c>
      <c r="C5" s="370" t="s">
        <v>51</v>
      </c>
      <c r="D5" s="291">
        <v>4798</v>
      </c>
      <c r="E5" s="301">
        <v>0</v>
      </c>
      <c r="F5" s="301">
        <v>0</v>
      </c>
      <c r="G5" s="301">
        <v>0</v>
      </c>
      <c r="H5" s="292">
        <v>3346</v>
      </c>
      <c r="I5" s="291">
        <v>4318</v>
      </c>
      <c r="J5" s="301">
        <v>0</v>
      </c>
      <c r="K5" s="301">
        <v>0</v>
      </c>
      <c r="L5" s="301">
        <v>0</v>
      </c>
      <c r="M5" s="292">
        <v>3346</v>
      </c>
      <c r="N5" s="291">
        <v>4651</v>
      </c>
      <c r="O5" s="301">
        <v>0</v>
      </c>
      <c r="P5" s="301">
        <v>0</v>
      </c>
      <c r="Q5" s="301">
        <v>0</v>
      </c>
      <c r="R5" s="292">
        <v>3346</v>
      </c>
      <c r="S5" s="291">
        <v>4681</v>
      </c>
      <c r="T5" s="301">
        <v>0</v>
      </c>
      <c r="U5" s="301">
        <v>15</v>
      </c>
      <c r="V5" s="301">
        <v>0</v>
      </c>
      <c r="W5" s="292">
        <v>3346</v>
      </c>
      <c r="X5" s="291">
        <v>18448</v>
      </c>
      <c r="Y5" s="301">
        <v>0</v>
      </c>
      <c r="Z5" s="301">
        <v>15</v>
      </c>
      <c r="AA5" s="301">
        <v>0</v>
      </c>
      <c r="AB5" s="292">
        <v>13384</v>
      </c>
      <c r="AC5" s="292">
        <v>31847</v>
      </c>
    </row>
    <row r="6" spans="1:29" s="47" customFormat="1" ht="20.149999999999999" customHeight="1" x14ac:dyDescent="0.6">
      <c r="A6" s="274" t="s">
        <v>52</v>
      </c>
      <c r="B6" s="285" t="s">
        <v>53</v>
      </c>
      <c r="C6" s="370" t="s">
        <v>54</v>
      </c>
      <c r="D6" s="308">
        <v>3161</v>
      </c>
      <c r="E6" s="259">
        <v>3000</v>
      </c>
      <c r="F6" s="259">
        <v>6398</v>
      </c>
      <c r="G6" s="259">
        <v>0</v>
      </c>
      <c r="H6" s="309">
        <v>229</v>
      </c>
      <c r="I6" s="308">
        <v>1660</v>
      </c>
      <c r="J6" s="259">
        <v>3000</v>
      </c>
      <c r="K6" s="259">
        <v>6404</v>
      </c>
      <c r="L6" s="259">
        <v>0</v>
      </c>
      <c r="M6" s="309">
        <v>229</v>
      </c>
      <c r="N6" s="308">
        <v>4028</v>
      </c>
      <c r="O6" s="259">
        <v>3000</v>
      </c>
      <c r="P6" s="259">
        <v>2159</v>
      </c>
      <c r="Q6" s="259">
        <v>0</v>
      </c>
      <c r="R6" s="309">
        <v>229</v>
      </c>
      <c r="S6" s="308">
        <v>4028</v>
      </c>
      <c r="T6" s="259">
        <v>3000</v>
      </c>
      <c r="U6" s="259">
        <v>2159</v>
      </c>
      <c r="V6" s="259">
        <v>0</v>
      </c>
      <c r="W6" s="309">
        <v>229</v>
      </c>
      <c r="X6" s="308">
        <v>12877</v>
      </c>
      <c r="Y6" s="259">
        <v>12000</v>
      </c>
      <c r="Z6" s="259">
        <v>17120</v>
      </c>
      <c r="AA6" s="259">
        <v>0</v>
      </c>
      <c r="AB6" s="309">
        <v>916</v>
      </c>
      <c r="AC6" s="309">
        <v>42913</v>
      </c>
    </row>
    <row r="7" spans="1:29" s="47" customFormat="1" ht="20.149999999999999" customHeight="1" x14ac:dyDescent="0.6">
      <c r="A7" s="274" t="s">
        <v>52</v>
      </c>
      <c r="B7" s="285" t="s">
        <v>55</v>
      </c>
      <c r="C7" s="370" t="s">
        <v>54</v>
      </c>
      <c r="D7" s="308">
        <v>740</v>
      </c>
      <c r="E7" s="259">
        <v>2699</v>
      </c>
      <c r="F7" s="259">
        <v>1896</v>
      </c>
      <c r="G7" s="259">
        <v>14317</v>
      </c>
      <c r="H7" s="309">
        <v>3840</v>
      </c>
      <c r="I7" s="308">
        <v>740</v>
      </c>
      <c r="J7" s="259">
        <v>2699</v>
      </c>
      <c r="K7" s="259">
        <v>1974</v>
      </c>
      <c r="L7" s="259">
        <v>12870</v>
      </c>
      <c r="M7" s="309">
        <v>2883</v>
      </c>
      <c r="N7" s="308">
        <v>740</v>
      </c>
      <c r="O7" s="259">
        <v>2699</v>
      </c>
      <c r="P7" s="259">
        <v>150</v>
      </c>
      <c r="Q7" s="259">
        <v>12870</v>
      </c>
      <c r="R7" s="309">
        <v>3844</v>
      </c>
      <c r="S7" s="308">
        <v>740</v>
      </c>
      <c r="T7" s="259">
        <v>2699</v>
      </c>
      <c r="U7" s="259">
        <v>150</v>
      </c>
      <c r="V7" s="259">
        <v>12870</v>
      </c>
      <c r="W7" s="309">
        <v>4164</v>
      </c>
      <c r="X7" s="308">
        <v>2960</v>
      </c>
      <c r="Y7" s="259">
        <v>10796</v>
      </c>
      <c r="Z7" s="259">
        <v>4170</v>
      </c>
      <c r="AA7" s="259">
        <v>52927</v>
      </c>
      <c r="AB7" s="309">
        <v>14731</v>
      </c>
      <c r="AC7" s="309">
        <v>85584</v>
      </c>
    </row>
    <row r="8" spans="1:29" s="47" customFormat="1" ht="20.149999999999999" customHeight="1" x14ac:dyDescent="0.6">
      <c r="A8" s="274" t="s">
        <v>56</v>
      </c>
      <c r="B8" s="298" t="s">
        <v>57</v>
      </c>
      <c r="C8" s="370" t="s">
        <v>58</v>
      </c>
      <c r="D8" s="308">
        <v>1655</v>
      </c>
      <c r="E8" s="259">
        <v>8906</v>
      </c>
      <c r="F8" s="259">
        <v>9000</v>
      </c>
      <c r="G8" s="259">
        <v>0</v>
      </c>
      <c r="H8" s="309">
        <v>3345</v>
      </c>
      <c r="I8" s="308">
        <v>1254</v>
      </c>
      <c r="J8" s="259">
        <v>9375</v>
      </c>
      <c r="K8" s="259">
        <v>6575</v>
      </c>
      <c r="L8" s="259">
        <v>0</v>
      </c>
      <c r="M8" s="309">
        <v>3345</v>
      </c>
      <c r="N8" s="308">
        <v>1580</v>
      </c>
      <c r="O8" s="259">
        <v>10760</v>
      </c>
      <c r="P8" s="259">
        <v>5652</v>
      </c>
      <c r="Q8" s="259">
        <v>0</v>
      </c>
      <c r="R8" s="259">
        <v>3345</v>
      </c>
      <c r="S8" s="259">
        <v>0</v>
      </c>
      <c r="T8" s="259">
        <v>0</v>
      </c>
      <c r="U8" s="259">
        <v>0</v>
      </c>
      <c r="V8" s="259">
        <v>0</v>
      </c>
      <c r="W8" s="259">
        <v>0</v>
      </c>
      <c r="X8" s="308" t="s">
        <v>25</v>
      </c>
      <c r="Y8" s="259" t="s">
        <v>25</v>
      </c>
      <c r="Z8" s="259" t="s">
        <v>25</v>
      </c>
      <c r="AA8" s="259" t="s">
        <v>25</v>
      </c>
      <c r="AB8" s="309" t="s">
        <v>25</v>
      </c>
      <c r="AC8" s="309" t="s">
        <v>25</v>
      </c>
    </row>
    <row r="9" spans="1:29" s="47" customFormat="1" ht="20.149999999999999" customHeight="1" x14ac:dyDescent="0.6">
      <c r="A9" s="274" t="s">
        <v>56</v>
      </c>
      <c r="B9" s="298" t="s">
        <v>59</v>
      </c>
      <c r="C9" s="370" t="s">
        <v>54</v>
      </c>
      <c r="D9" s="308">
        <v>4850</v>
      </c>
      <c r="E9" s="259">
        <v>13985</v>
      </c>
      <c r="F9" s="259">
        <v>1600</v>
      </c>
      <c r="G9" s="259">
        <v>0</v>
      </c>
      <c r="H9" s="309">
        <v>3956</v>
      </c>
      <c r="I9" s="308">
        <v>5915</v>
      </c>
      <c r="J9" s="259">
        <v>4050</v>
      </c>
      <c r="K9" s="259">
        <v>800</v>
      </c>
      <c r="L9" s="259">
        <v>0</v>
      </c>
      <c r="M9" s="309">
        <v>3956</v>
      </c>
      <c r="N9" s="308">
        <v>6520</v>
      </c>
      <c r="O9" s="259">
        <v>510</v>
      </c>
      <c r="P9" s="259">
        <v>800</v>
      </c>
      <c r="Q9" s="259">
        <v>0</v>
      </c>
      <c r="R9" s="309">
        <v>3956</v>
      </c>
      <c r="S9" s="308">
        <v>0</v>
      </c>
      <c r="T9" s="259">
        <v>0</v>
      </c>
      <c r="U9" s="259">
        <v>0</v>
      </c>
      <c r="V9" s="259">
        <v>0</v>
      </c>
      <c r="W9" s="309">
        <v>0</v>
      </c>
      <c r="X9" s="308">
        <v>17285</v>
      </c>
      <c r="Y9" s="259">
        <v>18545</v>
      </c>
      <c r="Z9" s="259">
        <v>3200</v>
      </c>
      <c r="AA9" s="259">
        <v>0</v>
      </c>
      <c r="AB9" s="309">
        <v>11868</v>
      </c>
      <c r="AC9" s="309">
        <v>50898</v>
      </c>
    </row>
    <row r="10" spans="1:29" s="47" customFormat="1" ht="20.149999999999999" customHeight="1" x14ac:dyDescent="0.6">
      <c r="A10" s="274" t="s">
        <v>56</v>
      </c>
      <c r="B10" s="285" t="s">
        <v>60</v>
      </c>
      <c r="C10" s="370" t="s">
        <v>51</v>
      </c>
      <c r="D10" s="308">
        <v>1923</v>
      </c>
      <c r="E10" s="259">
        <v>14096</v>
      </c>
      <c r="F10" s="259">
        <v>942</v>
      </c>
      <c r="G10" s="259">
        <v>55</v>
      </c>
      <c r="H10" s="309">
        <v>7360</v>
      </c>
      <c r="I10" s="308">
        <v>1923</v>
      </c>
      <c r="J10" s="259">
        <v>9848</v>
      </c>
      <c r="K10" s="259">
        <v>627</v>
      </c>
      <c r="L10" s="259">
        <v>55</v>
      </c>
      <c r="M10" s="309">
        <v>7360</v>
      </c>
      <c r="N10" s="308">
        <v>1923</v>
      </c>
      <c r="O10" s="259">
        <v>7328</v>
      </c>
      <c r="P10" s="259">
        <v>772</v>
      </c>
      <c r="Q10" s="259">
        <v>55</v>
      </c>
      <c r="R10" s="309">
        <v>7360</v>
      </c>
      <c r="S10" s="308">
        <v>1923</v>
      </c>
      <c r="T10" s="259">
        <v>8468</v>
      </c>
      <c r="U10" s="259">
        <v>928</v>
      </c>
      <c r="V10" s="259">
        <v>2207</v>
      </c>
      <c r="W10" s="309">
        <v>7360</v>
      </c>
      <c r="X10" s="308">
        <v>7692</v>
      </c>
      <c r="Y10" s="259">
        <v>39740</v>
      </c>
      <c r="Z10" s="259">
        <v>3269</v>
      </c>
      <c r="AA10" s="259">
        <v>2372</v>
      </c>
      <c r="AB10" s="309">
        <v>29440</v>
      </c>
      <c r="AC10" s="309">
        <v>82513</v>
      </c>
    </row>
    <row r="11" spans="1:29" s="47" customFormat="1" ht="20.149999999999999" customHeight="1" x14ac:dyDescent="0.6">
      <c r="A11" s="274" t="s">
        <v>56</v>
      </c>
      <c r="B11" s="285" t="s">
        <v>61</v>
      </c>
      <c r="C11" s="370" t="s">
        <v>51</v>
      </c>
      <c r="D11" s="308">
        <v>0</v>
      </c>
      <c r="E11" s="259">
        <v>19935</v>
      </c>
      <c r="F11" s="259">
        <v>1600</v>
      </c>
      <c r="G11" s="259">
        <v>5715</v>
      </c>
      <c r="H11" s="309">
        <v>5571</v>
      </c>
      <c r="I11" s="308">
        <v>0</v>
      </c>
      <c r="J11" s="259">
        <v>9094</v>
      </c>
      <c r="K11" s="259">
        <v>2500</v>
      </c>
      <c r="L11" s="259">
        <v>4090</v>
      </c>
      <c r="M11" s="309">
        <v>5571</v>
      </c>
      <c r="N11" s="308">
        <v>0</v>
      </c>
      <c r="O11" s="259">
        <v>0</v>
      </c>
      <c r="P11" s="259">
        <v>400</v>
      </c>
      <c r="Q11" s="259">
        <v>3635</v>
      </c>
      <c r="R11" s="309">
        <v>5571</v>
      </c>
      <c r="S11" s="308">
        <v>0</v>
      </c>
      <c r="T11" s="259">
        <v>0</v>
      </c>
      <c r="U11" s="259">
        <v>0</v>
      </c>
      <c r="V11" s="259">
        <v>6890</v>
      </c>
      <c r="W11" s="309">
        <v>5571</v>
      </c>
      <c r="X11" s="308">
        <v>0</v>
      </c>
      <c r="Y11" s="259">
        <v>29029</v>
      </c>
      <c r="Z11" s="259">
        <v>4500</v>
      </c>
      <c r="AA11" s="259">
        <v>20330</v>
      </c>
      <c r="AB11" s="309">
        <v>22284</v>
      </c>
      <c r="AC11" s="309">
        <v>76143</v>
      </c>
    </row>
    <row r="12" spans="1:29" s="47" customFormat="1" ht="20.149999999999999" customHeight="1" x14ac:dyDescent="0.6">
      <c r="A12" s="274" t="s">
        <v>56</v>
      </c>
      <c r="B12" s="285" t="s">
        <v>62</v>
      </c>
      <c r="C12" s="370" t="s">
        <v>54</v>
      </c>
      <c r="D12" s="308">
        <v>456</v>
      </c>
      <c r="E12" s="259">
        <v>14501</v>
      </c>
      <c r="F12" s="259">
        <v>0</v>
      </c>
      <c r="G12" s="259">
        <v>736</v>
      </c>
      <c r="H12" s="309">
        <v>3902</v>
      </c>
      <c r="I12" s="308">
        <v>381</v>
      </c>
      <c r="J12" s="259">
        <v>9649</v>
      </c>
      <c r="K12" s="259">
        <v>0</v>
      </c>
      <c r="L12" s="259">
        <v>316</v>
      </c>
      <c r="M12" s="309">
        <v>3902</v>
      </c>
      <c r="N12" s="308">
        <v>381</v>
      </c>
      <c r="O12" s="259">
        <v>5346</v>
      </c>
      <c r="P12" s="259">
        <v>0</v>
      </c>
      <c r="Q12" s="259">
        <v>316</v>
      </c>
      <c r="R12" s="309">
        <v>3902</v>
      </c>
      <c r="S12" s="308">
        <v>381</v>
      </c>
      <c r="T12" s="259">
        <v>3564</v>
      </c>
      <c r="U12" s="259">
        <v>0</v>
      </c>
      <c r="V12" s="259">
        <v>261</v>
      </c>
      <c r="W12" s="309">
        <v>3902</v>
      </c>
      <c r="X12" s="308">
        <v>1599</v>
      </c>
      <c r="Y12" s="259">
        <v>33060</v>
      </c>
      <c r="Z12" s="259">
        <v>0</v>
      </c>
      <c r="AA12" s="259">
        <v>1629</v>
      </c>
      <c r="AB12" s="309">
        <v>15608</v>
      </c>
      <c r="AC12" s="309">
        <v>51896</v>
      </c>
    </row>
    <row r="13" spans="1:29" s="47" customFormat="1" ht="20.149999999999999" customHeight="1" x14ac:dyDescent="0.6">
      <c r="A13" s="274" t="s">
        <v>56</v>
      </c>
      <c r="B13" s="285" t="s">
        <v>63</v>
      </c>
      <c r="C13" s="370" t="s">
        <v>54</v>
      </c>
      <c r="D13" s="308">
        <v>0</v>
      </c>
      <c r="E13" s="259">
        <v>0</v>
      </c>
      <c r="F13" s="259">
        <v>11000</v>
      </c>
      <c r="G13" s="259">
        <v>0</v>
      </c>
      <c r="H13" s="309">
        <v>0</v>
      </c>
      <c r="I13" s="308">
        <v>0</v>
      </c>
      <c r="J13" s="259">
        <v>0</v>
      </c>
      <c r="K13" s="259">
        <v>6750</v>
      </c>
      <c r="L13" s="259">
        <v>0</v>
      </c>
      <c r="M13" s="309">
        <v>0</v>
      </c>
      <c r="N13" s="308">
        <v>0</v>
      </c>
      <c r="O13" s="259">
        <v>0</v>
      </c>
      <c r="P13" s="259">
        <v>1850</v>
      </c>
      <c r="Q13" s="259">
        <v>0</v>
      </c>
      <c r="R13" s="309">
        <v>0</v>
      </c>
      <c r="S13" s="308">
        <v>0</v>
      </c>
      <c r="T13" s="259">
        <v>0</v>
      </c>
      <c r="U13" s="259">
        <v>850</v>
      </c>
      <c r="V13" s="259">
        <v>0</v>
      </c>
      <c r="W13" s="309">
        <v>0</v>
      </c>
      <c r="X13" s="308">
        <v>0</v>
      </c>
      <c r="Y13" s="259">
        <v>0</v>
      </c>
      <c r="Z13" s="259">
        <v>20450</v>
      </c>
      <c r="AA13" s="259">
        <v>0</v>
      </c>
      <c r="AB13" s="309">
        <v>0</v>
      </c>
      <c r="AC13" s="309">
        <v>20450</v>
      </c>
    </row>
    <row r="14" spans="1:29" s="47" customFormat="1" ht="20.149999999999999" customHeight="1" x14ac:dyDescent="0.6">
      <c r="A14" s="274" t="s">
        <v>56</v>
      </c>
      <c r="B14" s="285" t="s">
        <v>64</v>
      </c>
      <c r="C14" s="370" t="s">
        <v>54</v>
      </c>
      <c r="D14" s="308">
        <v>487</v>
      </c>
      <c r="E14" s="259">
        <v>8368</v>
      </c>
      <c r="F14" s="259">
        <v>1985</v>
      </c>
      <c r="G14" s="259">
        <v>2844</v>
      </c>
      <c r="H14" s="309">
        <v>4047</v>
      </c>
      <c r="I14" s="308">
        <v>369</v>
      </c>
      <c r="J14" s="259">
        <v>7240</v>
      </c>
      <c r="K14" s="259">
        <v>1036</v>
      </c>
      <c r="L14" s="259">
        <v>554</v>
      </c>
      <c r="M14" s="309">
        <v>4047</v>
      </c>
      <c r="N14" s="308">
        <v>458</v>
      </c>
      <c r="O14" s="259">
        <v>7240</v>
      </c>
      <c r="P14" s="259">
        <v>1057</v>
      </c>
      <c r="Q14" s="259">
        <v>554</v>
      </c>
      <c r="R14" s="309">
        <v>4047</v>
      </c>
      <c r="S14" s="308">
        <v>663</v>
      </c>
      <c r="T14" s="259">
        <v>7240</v>
      </c>
      <c r="U14" s="259">
        <v>814</v>
      </c>
      <c r="V14" s="259">
        <v>351</v>
      </c>
      <c r="W14" s="309">
        <v>4047</v>
      </c>
      <c r="X14" s="308">
        <v>1977</v>
      </c>
      <c r="Y14" s="259">
        <v>30088</v>
      </c>
      <c r="Z14" s="259">
        <v>4892</v>
      </c>
      <c r="AA14" s="259">
        <v>4303</v>
      </c>
      <c r="AB14" s="309">
        <v>16188</v>
      </c>
      <c r="AC14" s="309">
        <v>57448</v>
      </c>
    </row>
    <row r="15" spans="1:29" s="47" customFormat="1" ht="20.149999999999999" customHeight="1" x14ac:dyDescent="0.6">
      <c r="A15" s="274" t="s">
        <v>65</v>
      </c>
      <c r="B15" s="285" t="s">
        <v>66</v>
      </c>
      <c r="C15" s="370" t="s">
        <v>51</v>
      </c>
      <c r="D15" s="308">
        <v>466</v>
      </c>
      <c r="E15" s="259">
        <v>6510</v>
      </c>
      <c r="F15" s="259">
        <v>4800</v>
      </c>
      <c r="G15" s="259">
        <v>0</v>
      </c>
      <c r="H15" s="309">
        <v>4200</v>
      </c>
      <c r="I15" s="308">
        <v>466</v>
      </c>
      <c r="J15" s="259">
        <v>4210</v>
      </c>
      <c r="K15" s="259">
        <v>0</v>
      </c>
      <c r="L15" s="259">
        <v>0</v>
      </c>
      <c r="M15" s="309">
        <v>4200</v>
      </c>
      <c r="N15" s="308">
        <v>466</v>
      </c>
      <c r="O15" s="259">
        <v>4210</v>
      </c>
      <c r="P15" s="259">
        <v>0</v>
      </c>
      <c r="Q15" s="259">
        <v>0</v>
      </c>
      <c r="R15" s="309">
        <v>4200</v>
      </c>
      <c r="S15" s="308">
        <v>466</v>
      </c>
      <c r="T15" s="259">
        <v>4210</v>
      </c>
      <c r="U15" s="259">
        <v>0</v>
      </c>
      <c r="V15" s="259">
        <v>0</v>
      </c>
      <c r="W15" s="309">
        <v>4200</v>
      </c>
      <c r="X15" s="308">
        <v>1864</v>
      </c>
      <c r="Y15" s="259">
        <v>19140</v>
      </c>
      <c r="Z15" s="259">
        <v>4800</v>
      </c>
      <c r="AA15" s="259">
        <v>0</v>
      </c>
      <c r="AB15" s="309">
        <v>16800</v>
      </c>
      <c r="AC15" s="309">
        <v>42604</v>
      </c>
    </row>
    <row r="16" spans="1:29" s="47" customFormat="1" ht="20.149999999999999" customHeight="1" x14ac:dyDescent="0.6">
      <c r="A16" s="274" t="s">
        <v>67</v>
      </c>
      <c r="B16" s="285" t="s">
        <v>68</v>
      </c>
      <c r="C16" s="370" t="s">
        <v>51</v>
      </c>
      <c r="D16" s="308">
        <v>3329</v>
      </c>
      <c r="E16" s="259">
        <v>8395</v>
      </c>
      <c r="F16" s="259">
        <v>3580</v>
      </c>
      <c r="G16" s="259">
        <v>250</v>
      </c>
      <c r="H16" s="309">
        <v>2946</v>
      </c>
      <c r="I16" s="308">
        <v>3438</v>
      </c>
      <c r="J16" s="259">
        <v>4496</v>
      </c>
      <c r="K16" s="259">
        <v>800</v>
      </c>
      <c r="L16" s="259">
        <v>400</v>
      </c>
      <c r="M16" s="309">
        <v>2946</v>
      </c>
      <c r="N16" s="308">
        <v>3438</v>
      </c>
      <c r="O16" s="259">
        <v>0</v>
      </c>
      <c r="P16" s="259">
        <v>700</v>
      </c>
      <c r="Q16" s="259">
        <v>2415</v>
      </c>
      <c r="R16" s="309">
        <v>2946</v>
      </c>
      <c r="S16" s="308">
        <v>3329</v>
      </c>
      <c r="T16" s="259">
        <v>0</v>
      </c>
      <c r="U16" s="259">
        <v>350</v>
      </c>
      <c r="V16" s="259">
        <v>6850</v>
      </c>
      <c r="W16" s="309">
        <v>2946</v>
      </c>
      <c r="X16" s="308">
        <v>13534</v>
      </c>
      <c r="Y16" s="259">
        <v>12891</v>
      </c>
      <c r="Z16" s="259">
        <v>5430</v>
      </c>
      <c r="AA16" s="259">
        <v>9915</v>
      </c>
      <c r="AB16" s="309">
        <v>11784</v>
      </c>
      <c r="AC16" s="309">
        <v>53554</v>
      </c>
    </row>
    <row r="17" spans="1:29" s="47" customFormat="1" ht="20.149999999999999" customHeight="1" x14ac:dyDescent="0.6">
      <c r="A17" s="274" t="s">
        <v>69</v>
      </c>
      <c r="B17" s="285" t="s">
        <v>70</v>
      </c>
      <c r="C17" s="370" t="s">
        <v>54</v>
      </c>
      <c r="D17" s="308">
        <v>466</v>
      </c>
      <c r="E17" s="259">
        <v>11741</v>
      </c>
      <c r="F17" s="259">
        <v>2790</v>
      </c>
      <c r="G17" s="259">
        <v>268</v>
      </c>
      <c r="H17" s="309">
        <v>2000</v>
      </c>
      <c r="I17" s="308">
        <v>466</v>
      </c>
      <c r="J17" s="259">
        <v>12793</v>
      </c>
      <c r="K17" s="259">
        <v>1662</v>
      </c>
      <c r="L17" s="259">
        <v>629</v>
      </c>
      <c r="M17" s="309">
        <v>2000</v>
      </c>
      <c r="N17" s="308">
        <v>466</v>
      </c>
      <c r="O17" s="259">
        <v>12827</v>
      </c>
      <c r="P17" s="259">
        <v>2070</v>
      </c>
      <c r="Q17" s="259">
        <v>268</v>
      </c>
      <c r="R17" s="309">
        <v>2000</v>
      </c>
      <c r="S17" s="308">
        <v>466</v>
      </c>
      <c r="T17" s="259">
        <v>3723</v>
      </c>
      <c r="U17" s="259">
        <v>1567</v>
      </c>
      <c r="V17" s="259">
        <v>268</v>
      </c>
      <c r="W17" s="309">
        <v>2000</v>
      </c>
      <c r="X17" s="308">
        <v>1864</v>
      </c>
      <c r="Y17" s="259">
        <v>41084</v>
      </c>
      <c r="Z17" s="259">
        <v>8089</v>
      </c>
      <c r="AA17" s="259">
        <v>1433</v>
      </c>
      <c r="AB17" s="309">
        <v>8000</v>
      </c>
      <c r="AC17" s="309">
        <v>60470</v>
      </c>
    </row>
    <row r="18" spans="1:29" s="47" customFormat="1" ht="20.149999999999999" customHeight="1" x14ac:dyDescent="0.6">
      <c r="A18" s="274" t="s">
        <v>71</v>
      </c>
      <c r="B18" s="285" t="s">
        <v>72</v>
      </c>
      <c r="C18" s="370" t="s">
        <v>51</v>
      </c>
      <c r="D18" s="308">
        <v>0</v>
      </c>
      <c r="E18" s="259">
        <v>4154</v>
      </c>
      <c r="F18" s="259">
        <v>11352</v>
      </c>
      <c r="G18" s="259">
        <v>0</v>
      </c>
      <c r="H18" s="309">
        <v>1122</v>
      </c>
      <c r="I18" s="308">
        <v>0</v>
      </c>
      <c r="J18" s="259">
        <v>4154</v>
      </c>
      <c r="K18" s="259">
        <v>11034</v>
      </c>
      <c r="L18" s="259">
        <v>0</v>
      </c>
      <c r="M18" s="309">
        <v>1122</v>
      </c>
      <c r="N18" s="308">
        <v>0</v>
      </c>
      <c r="O18" s="259">
        <v>4154</v>
      </c>
      <c r="P18" s="259">
        <v>10093</v>
      </c>
      <c r="Q18" s="259">
        <v>0</v>
      </c>
      <c r="R18" s="309">
        <v>1122</v>
      </c>
      <c r="S18" s="308">
        <v>0</v>
      </c>
      <c r="T18" s="259">
        <v>4154</v>
      </c>
      <c r="U18" s="259">
        <v>10093</v>
      </c>
      <c r="V18" s="259">
        <v>2938</v>
      </c>
      <c r="W18" s="309">
        <v>1122</v>
      </c>
      <c r="X18" s="308">
        <v>0</v>
      </c>
      <c r="Y18" s="259">
        <v>16616</v>
      </c>
      <c r="Z18" s="259">
        <v>42572</v>
      </c>
      <c r="AA18" s="259">
        <v>2938</v>
      </c>
      <c r="AB18" s="309">
        <v>4488</v>
      </c>
      <c r="AC18" s="309">
        <v>66614</v>
      </c>
    </row>
    <row r="19" spans="1:29" s="47" customFormat="1" ht="20.149999999999999" customHeight="1" x14ac:dyDescent="0.6">
      <c r="A19" s="274" t="s">
        <v>71</v>
      </c>
      <c r="B19" s="285" t="s">
        <v>73</v>
      </c>
      <c r="C19" s="370" t="s">
        <v>54</v>
      </c>
      <c r="D19" s="308">
        <v>1945</v>
      </c>
      <c r="E19" s="259">
        <v>5000</v>
      </c>
      <c r="F19" s="259">
        <v>14000</v>
      </c>
      <c r="G19" s="259">
        <v>1100</v>
      </c>
      <c r="H19" s="309">
        <v>2270</v>
      </c>
      <c r="I19" s="308">
        <v>1945</v>
      </c>
      <c r="J19" s="259">
        <v>3500</v>
      </c>
      <c r="K19" s="259">
        <v>8800</v>
      </c>
      <c r="L19" s="259">
        <v>1000</v>
      </c>
      <c r="M19" s="309">
        <v>2270</v>
      </c>
      <c r="N19" s="308">
        <v>1945</v>
      </c>
      <c r="O19" s="259">
        <v>2000</v>
      </c>
      <c r="P19" s="259">
        <v>3700</v>
      </c>
      <c r="Q19" s="259">
        <v>1000</v>
      </c>
      <c r="R19" s="309">
        <v>2270</v>
      </c>
      <c r="S19" s="308">
        <v>1945</v>
      </c>
      <c r="T19" s="259">
        <v>2000</v>
      </c>
      <c r="U19" s="259">
        <v>2600</v>
      </c>
      <c r="V19" s="259">
        <v>1000</v>
      </c>
      <c r="W19" s="309">
        <v>2270</v>
      </c>
      <c r="X19" s="308">
        <v>7780</v>
      </c>
      <c r="Y19" s="259">
        <v>12500</v>
      </c>
      <c r="Z19" s="259">
        <v>29100</v>
      </c>
      <c r="AA19" s="259">
        <v>4100</v>
      </c>
      <c r="AB19" s="309">
        <v>9080</v>
      </c>
      <c r="AC19" s="309">
        <v>62560</v>
      </c>
    </row>
    <row r="20" spans="1:29" s="47" customFormat="1" ht="20.149999999999999" customHeight="1" x14ac:dyDescent="0.6">
      <c r="A20" s="274" t="s">
        <v>71</v>
      </c>
      <c r="B20" s="285" t="s">
        <v>74</v>
      </c>
      <c r="C20" s="370" t="s">
        <v>54</v>
      </c>
      <c r="D20" s="308">
        <v>1200</v>
      </c>
      <c r="E20" s="259">
        <v>12703</v>
      </c>
      <c r="F20" s="259">
        <v>1162</v>
      </c>
      <c r="G20" s="259">
        <v>0</v>
      </c>
      <c r="H20" s="309">
        <v>5314</v>
      </c>
      <c r="I20" s="308">
        <v>700</v>
      </c>
      <c r="J20" s="259">
        <v>7313</v>
      </c>
      <c r="K20" s="259">
        <v>1195</v>
      </c>
      <c r="L20" s="259">
        <v>445</v>
      </c>
      <c r="M20" s="309">
        <v>5314</v>
      </c>
      <c r="N20" s="308">
        <v>700</v>
      </c>
      <c r="O20" s="259">
        <v>3150</v>
      </c>
      <c r="P20" s="259">
        <v>1163</v>
      </c>
      <c r="Q20" s="259">
        <v>2385</v>
      </c>
      <c r="R20" s="309">
        <v>5314</v>
      </c>
      <c r="S20" s="308">
        <v>700</v>
      </c>
      <c r="T20" s="259">
        <v>0</v>
      </c>
      <c r="U20" s="259">
        <v>1014</v>
      </c>
      <c r="V20" s="259">
        <v>490</v>
      </c>
      <c r="W20" s="309">
        <v>5314</v>
      </c>
      <c r="X20" s="308">
        <v>3300</v>
      </c>
      <c r="Y20" s="259">
        <v>23166</v>
      </c>
      <c r="Z20" s="259">
        <v>4534</v>
      </c>
      <c r="AA20" s="259">
        <v>3320</v>
      </c>
      <c r="AB20" s="309">
        <v>21256</v>
      </c>
      <c r="AC20" s="309">
        <v>55576</v>
      </c>
    </row>
    <row r="21" spans="1:29" s="47" customFormat="1" ht="20.149999999999999" customHeight="1" x14ac:dyDescent="0.6">
      <c r="A21" s="274" t="s">
        <v>75</v>
      </c>
      <c r="B21" s="285" t="s">
        <v>76</v>
      </c>
      <c r="C21" s="370" t="s">
        <v>51</v>
      </c>
      <c r="D21" s="308">
        <v>1424</v>
      </c>
      <c r="E21" s="259">
        <v>6522</v>
      </c>
      <c r="F21" s="259">
        <v>0</v>
      </c>
      <c r="G21" s="259">
        <v>2281</v>
      </c>
      <c r="H21" s="309">
        <v>420</v>
      </c>
      <c r="I21" s="308">
        <v>1424</v>
      </c>
      <c r="J21" s="259">
        <v>6522</v>
      </c>
      <c r="K21" s="259">
        <v>0</v>
      </c>
      <c r="L21" s="259">
        <v>593</v>
      </c>
      <c r="M21" s="309">
        <v>420</v>
      </c>
      <c r="N21" s="308">
        <v>1424</v>
      </c>
      <c r="O21" s="259">
        <v>6522</v>
      </c>
      <c r="P21" s="259">
        <v>0</v>
      </c>
      <c r="Q21" s="259">
        <v>593</v>
      </c>
      <c r="R21" s="309">
        <v>420</v>
      </c>
      <c r="S21" s="308">
        <v>1424</v>
      </c>
      <c r="T21" s="259">
        <v>6522</v>
      </c>
      <c r="U21" s="259">
        <v>0</v>
      </c>
      <c r="V21" s="259">
        <v>593</v>
      </c>
      <c r="W21" s="309">
        <v>420</v>
      </c>
      <c r="X21" s="308">
        <v>5696</v>
      </c>
      <c r="Y21" s="259">
        <v>26088</v>
      </c>
      <c r="Z21" s="259">
        <v>0</v>
      </c>
      <c r="AA21" s="259">
        <v>4060</v>
      </c>
      <c r="AB21" s="309">
        <v>1680</v>
      </c>
      <c r="AC21" s="309">
        <v>37524</v>
      </c>
    </row>
    <row r="22" spans="1:29" s="47" customFormat="1" ht="20.149999999999999" customHeight="1" x14ac:dyDescent="0.6">
      <c r="A22" s="274" t="s">
        <v>77</v>
      </c>
      <c r="B22" s="285" t="s">
        <v>78</v>
      </c>
      <c r="C22" s="370" t="s">
        <v>51</v>
      </c>
      <c r="D22" s="308">
        <v>8881</v>
      </c>
      <c r="E22" s="259">
        <v>12497</v>
      </c>
      <c r="F22" s="259">
        <v>0</v>
      </c>
      <c r="G22" s="259">
        <v>0</v>
      </c>
      <c r="H22" s="309">
        <v>2400</v>
      </c>
      <c r="I22" s="308">
        <v>8881</v>
      </c>
      <c r="J22" s="259">
        <v>9798</v>
      </c>
      <c r="K22" s="259">
        <v>0</v>
      </c>
      <c r="L22" s="259">
        <v>0</v>
      </c>
      <c r="M22" s="309">
        <v>2400</v>
      </c>
      <c r="N22" s="308">
        <v>8881</v>
      </c>
      <c r="O22" s="259">
        <v>2332</v>
      </c>
      <c r="P22" s="259">
        <v>0</v>
      </c>
      <c r="Q22" s="259">
        <v>0</v>
      </c>
      <c r="R22" s="309">
        <v>2400</v>
      </c>
      <c r="S22" s="308">
        <v>7024</v>
      </c>
      <c r="T22" s="259">
        <v>903</v>
      </c>
      <c r="U22" s="259">
        <v>0</v>
      </c>
      <c r="V22" s="259">
        <v>55</v>
      </c>
      <c r="W22" s="309">
        <v>2400</v>
      </c>
      <c r="X22" s="308">
        <v>33667</v>
      </c>
      <c r="Y22" s="259">
        <v>25530</v>
      </c>
      <c r="Z22" s="259">
        <v>0</v>
      </c>
      <c r="AA22" s="259">
        <v>55</v>
      </c>
      <c r="AB22" s="309">
        <v>9600</v>
      </c>
      <c r="AC22" s="309">
        <v>68852</v>
      </c>
    </row>
    <row r="23" spans="1:29" s="47" customFormat="1" ht="20.149999999999999" customHeight="1" x14ac:dyDescent="0.6">
      <c r="A23" s="274" t="s">
        <v>77</v>
      </c>
      <c r="B23" s="285" t="s">
        <v>79</v>
      </c>
      <c r="C23" s="370" t="s">
        <v>51</v>
      </c>
      <c r="D23" s="308">
        <v>4858</v>
      </c>
      <c r="E23" s="259">
        <v>8566</v>
      </c>
      <c r="F23" s="259">
        <v>4000</v>
      </c>
      <c r="G23" s="259">
        <v>0</v>
      </c>
      <c r="H23" s="309">
        <v>0</v>
      </c>
      <c r="I23" s="308">
        <v>7287</v>
      </c>
      <c r="J23" s="259">
        <v>12849</v>
      </c>
      <c r="K23" s="259">
        <v>6000</v>
      </c>
      <c r="L23" s="259">
        <v>0</v>
      </c>
      <c r="M23" s="309">
        <v>0</v>
      </c>
      <c r="N23" s="308">
        <v>7287</v>
      </c>
      <c r="O23" s="259">
        <v>12849</v>
      </c>
      <c r="P23" s="259">
        <v>6000</v>
      </c>
      <c r="Q23" s="259">
        <v>0</v>
      </c>
      <c r="R23" s="309">
        <v>0</v>
      </c>
      <c r="S23" s="308">
        <v>7287</v>
      </c>
      <c r="T23" s="259">
        <v>12849</v>
      </c>
      <c r="U23" s="259">
        <v>6000</v>
      </c>
      <c r="V23" s="259">
        <v>0</v>
      </c>
      <c r="W23" s="309">
        <v>0</v>
      </c>
      <c r="X23" s="308">
        <v>26719</v>
      </c>
      <c r="Y23" s="259">
        <v>47113</v>
      </c>
      <c r="Z23" s="259">
        <v>22000</v>
      </c>
      <c r="AA23" s="259">
        <v>0</v>
      </c>
      <c r="AB23" s="309">
        <v>0</v>
      </c>
      <c r="AC23" s="309">
        <v>95832</v>
      </c>
    </row>
    <row r="24" spans="1:29" s="47" customFormat="1" ht="20.149999999999999" customHeight="1" x14ac:dyDescent="0.6">
      <c r="A24" s="274" t="s">
        <v>77</v>
      </c>
      <c r="B24" s="285" t="s">
        <v>80</v>
      </c>
      <c r="C24" s="370" t="s">
        <v>54</v>
      </c>
      <c r="D24" s="308">
        <v>740</v>
      </c>
      <c r="E24" s="259">
        <v>2699</v>
      </c>
      <c r="F24" s="259">
        <v>3349</v>
      </c>
      <c r="G24" s="259">
        <v>14337</v>
      </c>
      <c r="H24" s="309">
        <v>3736</v>
      </c>
      <c r="I24" s="308">
        <v>740</v>
      </c>
      <c r="J24" s="259">
        <v>2699</v>
      </c>
      <c r="K24" s="259">
        <v>1675</v>
      </c>
      <c r="L24" s="259">
        <v>12870</v>
      </c>
      <c r="M24" s="309">
        <v>2802</v>
      </c>
      <c r="N24" s="308">
        <v>740</v>
      </c>
      <c r="O24" s="259">
        <v>2699</v>
      </c>
      <c r="P24" s="259">
        <v>500</v>
      </c>
      <c r="Q24" s="259">
        <v>12870</v>
      </c>
      <c r="R24" s="309">
        <v>3736</v>
      </c>
      <c r="S24" s="308">
        <v>740</v>
      </c>
      <c r="T24" s="259">
        <v>2699</v>
      </c>
      <c r="U24" s="259">
        <v>500</v>
      </c>
      <c r="V24" s="259">
        <v>12870</v>
      </c>
      <c r="W24" s="309">
        <v>3736</v>
      </c>
      <c r="X24" s="308">
        <v>2960</v>
      </c>
      <c r="Y24" s="259">
        <v>10796</v>
      </c>
      <c r="Z24" s="259">
        <v>6024</v>
      </c>
      <c r="AA24" s="259">
        <v>52947</v>
      </c>
      <c r="AB24" s="309">
        <v>14010</v>
      </c>
      <c r="AC24" s="309">
        <v>86737</v>
      </c>
    </row>
    <row r="25" spans="1:29" s="47" customFormat="1" ht="20.149999999999999" customHeight="1" x14ac:dyDescent="0.6">
      <c r="A25" s="274" t="s">
        <v>81</v>
      </c>
      <c r="B25" s="285" t="s">
        <v>82</v>
      </c>
      <c r="C25" s="370" t="s">
        <v>51</v>
      </c>
      <c r="D25" s="308">
        <v>1836</v>
      </c>
      <c r="E25" s="259">
        <v>9270</v>
      </c>
      <c r="F25" s="259">
        <v>1900</v>
      </c>
      <c r="G25" s="259">
        <v>113</v>
      </c>
      <c r="H25" s="309">
        <v>4577</v>
      </c>
      <c r="I25" s="308">
        <v>1686</v>
      </c>
      <c r="J25" s="259">
        <v>9270</v>
      </c>
      <c r="K25" s="259">
        <v>2000</v>
      </c>
      <c r="L25" s="259">
        <v>113</v>
      </c>
      <c r="M25" s="309">
        <v>4225</v>
      </c>
      <c r="N25" s="308">
        <v>1686</v>
      </c>
      <c r="O25" s="259">
        <v>9270</v>
      </c>
      <c r="P25" s="259">
        <v>750</v>
      </c>
      <c r="Q25" s="259">
        <v>113</v>
      </c>
      <c r="R25" s="309">
        <v>4225</v>
      </c>
      <c r="S25" s="308">
        <v>1686</v>
      </c>
      <c r="T25" s="259">
        <v>9270</v>
      </c>
      <c r="U25" s="259">
        <v>0</v>
      </c>
      <c r="V25" s="259">
        <v>113</v>
      </c>
      <c r="W25" s="309">
        <v>4225</v>
      </c>
      <c r="X25" s="308">
        <v>6894</v>
      </c>
      <c r="Y25" s="259">
        <v>37080</v>
      </c>
      <c r="Z25" s="259">
        <v>4650</v>
      </c>
      <c r="AA25" s="259">
        <v>452</v>
      </c>
      <c r="AB25" s="309">
        <v>17252</v>
      </c>
      <c r="AC25" s="309">
        <v>66328</v>
      </c>
    </row>
    <row r="26" spans="1:29" s="47" customFormat="1" ht="20.149999999999999" customHeight="1" x14ac:dyDescent="0.6">
      <c r="A26" s="274" t="s">
        <v>83</v>
      </c>
      <c r="B26" s="285" t="s">
        <v>84</v>
      </c>
      <c r="C26" s="370" t="s">
        <v>51</v>
      </c>
      <c r="D26" s="308">
        <v>1900</v>
      </c>
      <c r="E26" s="259">
        <v>14000</v>
      </c>
      <c r="F26" s="259">
        <v>1830</v>
      </c>
      <c r="G26" s="259">
        <v>1106</v>
      </c>
      <c r="H26" s="309">
        <v>0</v>
      </c>
      <c r="I26" s="308">
        <v>1675</v>
      </c>
      <c r="J26" s="259">
        <v>8100</v>
      </c>
      <c r="K26" s="259">
        <v>1530</v>
      </c>
      <c r="L26" s="259">
        <v>125</v>
      </c>
      <c r="M26" s="309">
        <v>0</v>
      </c>
      <c r="N26" s="308">
        <v>1675</v>
      </c>
      <c r="O26" s="259">
        <v>4500</v>
      </c>
      <c r="P26" s="259">
        <v>1530</v>
      </c>
      <c r="Q26" s="259">
        <v>125</v>
      </c>
      <c r="R26" s="309">
        <v>0</v>
      </c>
      <c r="S26" s="308">
        <v>1675</v>
      </c>
      <c r="T26" s="259">
        <v>1800</v>
      </c>
      <c r="U26" s="259">
        <v>0</v>
      </c>
      <c r="V26" s="259">
        <v>4200</v>
      </c>
      <c r="W26" s="309">
        <v>0</v>
      </c>
      <c r="X26" s="308">
        <v>6925</v>
      </c>
      <c r="Y26" s="259">
        <v>28400</v>
      </c>
      <c r="Z26" s="259">
        <v>4890</v>
      </c>
      <c r="AA26" s="259">
        <v>5556</v>
      </c>
      <c r="AB26" s="309">
        <v>0</v>
      </c>
      <c r="AC26" s="309">
        <v>45771</v>
      </c>
    </row>
    <row r="27" spans="1:29" s="47" customFormat="1" ht="20.149999999999999" customHeight="1" x14ac:dyDescent="0.6">
      <c r="A27" s="274" t="s">
        <v>85</v>
      </c>
      <c r="B27" s="285" t="s">
        <v>86</v>
      </c>
      <c r="C27" s="370" t="s">
        <v>51</v>
      </c>
      <c r="D27" s="308">
        <v>1522</v>
      </c>
      <c r="E27" s="259">
        <v>9276</v>
      </c>
      <c r="F27" s="259">
        <v>1100</v>
      </c>
      <c r="G27" s="259">
        <v>2780</v>
      </c>
      <c r="H27" s="309">
        <v>0</v>
      </c>
      <c r="I27" s="308">
        <v>1522</v>
      </c>
      <c r="J27" s="259">
        <v>7516</v>
      </c>
      <c r="K27" s="259">
        <v>1800</v>
      </c>
      <c r="L27" s="259">
        <v>2786</v>
      </c>
      <c r="M27" s="309">
        <v>0</v>
      </c>
      <c r="N27" s="308">
        <v>1522</v>
      </c>
      <c r="O27" s="259">
        <v>1612</v>
      </c>
      <c r="P27" s="259">
        <v>1600</v>
      </c>
      <c r="Q27" s="259">
        <v>2824</v>
      </c>
      <c r="R27" s="309">
        <v>0</v>
      </c>
      <c r="S27" s="308">
        <v>1522</v>
      </c>
      <c r="T27" s="259">
        <v>686</v>
      </c>
      <c r="U27" s="259">
        <v>700</v>
      </c>
      <c r="V27" s="259">
        <v>2422</v>
      </c>
      <c r="W27" s="309">
        <v>0</v>
      </c>
      <c r="X27" s="308">
        <v>6088</v>
      </c>
      <c r="Y27" s="259">
        <v>19090</v>
      </c>
      <c r="Z27" s="259">
        <v>5200</v>
      </c>
      <c r="AA27" s="259">
        <v>10812</v>
      </c>
      <c r="AB27" s="309">
        <v>0</v>
      </c>
      <c r="AC27" s="309">
        <v>41190</v>
      </c>
    </row>
    <row r="28" spans="1:29" s="47" customFormat="1" ht="20.149999999999999" customHeight="1" x14ac:dyDescent="0.6">
      <c r="A28" s="274" t="s">
        <v>85</v>
      </c>
      <c r="B28" s="285" t="s">
        <v>87</v>
      </c>
      <c r="C28" s="370" t="s">
        <v>51</v>
      </c>
      <c r="D28" s="308">
        <v>196</v>
      </c>
      <c r="E28" s="259">
        <v>7500</v>
      </c>
      <c r="F28" s="259">
        <v>2335</v>
      </c>
      <c r="G28" s="259">
        <v>0</v>
      </c>
      <c r="H28" s="309">
        <v>105</v>
      </c>
      <c r="I28" s="308">
        <v>196</v>
      </c>
      <c r="J28" s="259">
        <v>7500</v>
      </c>
      <c r="K28" s="259">
        <v>2300</v>
      </c>
      <c r="L28" s="259">
        <v>0</v>
      </c>
      <c r="M28" s="309">
        <v>105</v>
      </c>
      <c r="N28" s="308">
        <v>196</v>
      </c>
      <c r="O28" s="259">
        <v>7500</v>
      </c>
      <c r="P28" s="259">
        <v>995</v>
      </c>
      <c r="Q28" s="259">
        <v>0</v>
      </c>
      <c r="R28" s="309">
        <v>105</v>
      </c>
      <c r="S28" s="308">
        <v>196</v>
      </c>
      <c r="T28" s="259">
        <v>7500</v>
      </c>
      <c r="U28" s="259">
        <v>387</v>
      </c>
      <c r="V28" s="259">
        <v>0</v>
      </c>
      <c r="W28" s="309">
        <v>105</v>
      </c>
      <c r="X28" s="308">
        <v>784</v>
      </c>
      <c r="Y28" s="259">
        <v>30000</v>
      </c>
      <c r="Z28" s="259">
        <v>6017</v>
      </c>
      <c r="AA28" s="259">
        <v>0</v>
      </c>
      <c r="AB28" s="309">
        <v>420</v>
      </c>
      <c r="AC28" s="309">
        <v>37221</v>
      </c>
    </row>
    <row r="29" spans="1:29" s="47" customFormat="1" ht="20.149999999999999" customHeight="1" x14ac:dyDescent="0.6">
      <c r="A29" s="274" t="s">
        <v>88</v>
      </c>
      <c r="B29" s="285" t="s">
        <v>89</v>
      </c>
      <c r="C29" s="370" t="s">
        <v>51</v>
      </c>
      <c r="D29" s="308">
        <v>6723</v>
      </c>
      <c r="E29" s="259">
        <v>9795</v>
      </c>
      <c r="F29" s="259">
        <v>3881</v>
      </c>
      <c r="G29" s="259">
        <v>436</v>
      </c>
      <c r="H29" s="309">
        <v>6570</v>
      </c>
      <c r="I29" s="308">
        <v>6723</v>
      </c>
      <c r="J29" s="259">
        <v>8175</v>
      </c>
      <c r="K29" s="259">
        <v>3240</v>
      </c>
      <c r="L29" s="259">
        <v>611</v>
      </c>
      <c r="M29" s="309">
        <v>6570</v>
      </c>
      <c r="N29" s="308">
        <v>6723</v>
      </c>
      <c r="O29" s="259">
        <v>5375</v>
      </c>
      <c r="P29" s="259">
        <v>1080</v>
      </c>
      <c r="Q29" s="259">
        <v>336</v>
      </c>
      <c r="R29" s="309">
        <v>6570</v>
      </c>
      <c r="S29" s="308">
        <v>6723</v>
      </c>
      <c r="T29" s="259">
        <v>2175</v>
      </c>
      <c r="U29" s="259">
        <v>110</v>
      </c>
      <c r="V29" s="259">
        <v>621</v>
      </c>
      <c r="W29" s="309">
        <v>6570</v>
      </c>
      <c r="X29" s="308">
        <v>26892</v>
      </c>
      <c r="Y29" s="259">
        <v>25520</v>
      </c>
      <c r="Z29" s="259">
        <v>8311</v>
      </c>
      <c r="AA29" s="259">
        <v>2004</v>
      </c>
      <c r="AB29" s="309">
        <v>26280</v>
      </c>
      <c r="AC29" s="309">
        <v>89007</v>
      </c>
    </row>
    <row r="30" spans="1:29" s="47" customFormat="1" ht="20.149999999999999" customHeight="1" x14ac:dyDescent="0.6">
      <c r="A30" s="274" t="s">
        <v>90</v>
      </c>
      <c r="B30" s="285" t="s">
        <v>91</v>
      </c>
      <c r="C30" s="370" t="s">
        <v>54</v>
      </c>
      <c r="D30" s="308">
        <v>11640</v>
      </c>
      <c r="E30" s="259">
        <v>0</v>
      </c>
      <c r="F30" s="259">
        <v>0</v>
      </c>
      <c r="G30" s="259">
        <v>880</v>
      </c>
      <c r="H30" s="309">
        <v>4174</v>
      </c>
      <c r="I30" s="308">
        <v>11640</v>
      </c>
      <c r="J30" s="259">
        <v>0</v>
      </c>
      <c r="K30" s="259">
        <v>0</v>
      </c>
      <c r="L30" s="259">
        <v>880</v>
      </c>
      <c r="M30" s="309">
        <v>4174</v>
      </c>
      <c r="N30" s="308">
        <v>11640</v>
      </c>
      <c r="O30" s="259">
        <v>0</v>
      </c>
      <c r="P30" s="259">
        <v>0</v>
      </c>
      <c r="Q30" s="259">
        <v>880</v>
      </c>
      <c r="R30" s="309">
        <v>4174</v>
      </c>
      <c r="S30" s="308">
        <v>8640</v>
      </c>
      <c r="T30" s="259">
        <v>0</v>
      </c>
      <c r="U30" s="259">
        <v>0</v>
      </c>
      <c r="V30" s="259">
        <v>880</v>
      </c>
      <c r="W30" s="309">
        <v>4174</v>
      </c>
      <c r="X30" s="308">
        <v>43560</v>
      </c>
      <c r="Y30" s="259">
        <v>0</v>
      </c>
      <c r="Z30" s="259">
        <v>0</v>
      </c>
      <c r="AA30" s="259">
        <v>3520</v>
      </c>
      <c r="AB30" s="309">
        <v>16696</v>
      </c>
      <c r="AC30" s="309">
        <v>63776</v>
      </c>
    </row>
    <row r="31" spans="1:29" s="47" customFormat="1" ht="20.149999999999999" customHeight="1" x14ac:dyDescent="0.6">
      <c r="A31" s="274" t="s">
        <v>17</v>
      </c>
      <c r="B31" s="285" t="s">
        <v>92</v>
      </c>
      <c r="C31" s="370" t="s">
        <v>51</v>
      </c>
      <c r="D31" s="308">
        <v>2022</v>
      </c>
      <c r="E31" s="259">
        <v>5313</v>
      </c>
      <c r="F31" s="259">
        <v>5671</v>
      </c>
      <c r="G31" s="259">
        <v>316</v>
      </c>
      <c r="H31" s="309">
        <v>4610</v>
      </c>
      <c r="I31" s="308">
        <v>2022</v>
      </c>
      <c r="J31" s="259">
        <v>4345</v>
      </c>
      <c r="K31" s="259">
        <v>5671</v>
      </c>
      <c r="L31" s="259">
        <v>316</v>
      </c>
      <c r="M31" s="309">
        <v>4610</v>
      </c>
      <c r="N31" s="308">
        <v>2022</v>
      </c>
      <c r="O31" s="259">
        <v>1125</v>
      </c>
      <c r="P31" s="259">
        <v>5871</v>
      </c>
      <c r="Q31" s="259">
        <v>632</v>
      </c>
      <c r="R31" s="309">
        <v>4610</v>
      </c>
      <c r="S31" s="308">
        <v>2022</v>
      </c>
      <c r="T31" s="259">
        <v>678</v>
      </c>
      <c r="U31" s="259">
        <v>6005</v>
      </c>
      <c r="V31" s="259">
        <v>632</v>
      </c>
      <c r="W31" s="309">
        <v>4610</v>
      </c>
      <c r="X31" s="308">
        <v>8088</v>
      </c>
      <c r="Y31" s="259">
        <v>11461</v>
      </c>
      <c r="Z31" s="259">
        <v>23218</v>
      </c>
      <c r="AA31" s="259">
        <v>1896</v>
      </c>
      <c r="AB31" s="309">
        <v>18440</v>
      </c>
      <c r="AC31" s="309">
        <v>63103</v>
      </c>
    </row>
    <row r="32" spans="1:29" s="47" customFormat="1" ht="20.149999999999999" customHeight="1" x14ac:dyDescent="0.6">
      <c r="A32" s="274" t="s">
        <v>93</v>
      </c>
      <c r="B32" s="285" t="s">
        <v>94</v>
      </c>
      <c r="C32" s="370" t="s">
        <v>54</v>
      </c>
      <c r="D32" s="308">
        <v>455</v>
      </c>
      <c r="E32" s="259">
        <v>750</v>
      </c>
      <c r="F32" s="259">
        <v>3640</v>
      </c>
      <c r="G32" s="259">
        <v>4080</v>
      </c>
      <c r="H32" s="309">
        <v>1304</v>
      </c>
      <c r="I32" s="308">
        <v>16708</v>
      </c>
      <c r="J32" s="259">
        <v>7270</v>
      </c>
      <c r="K32" s="259">
        <v>1700</v>
      </c>
      <c r="L32" s="259">
        <v>4080</v>
      </c>
      <c r="M32" s="309">
        <v>1304</v>
      </c>
      <c r="N32" s="308">
        <v>16708</v>
      </c>
      <c r="O32" s="259">
        <v>1555</v>
      </c>
      <c r="P32" s="259">
        <v>1300</v>
      </c>
      <c r="Q32" s="259">
        <v>4080</v>
      </c>
      <c r="R32" s="309">
        <v>1304</v>
      </c>
      <c r="S32" s="308">
        <v>16708</v>
      </c>
      <c r="T32" s="259">
        <v>116</v>
      </c>
      <c r="U32" s="259">
        <v>150</v>
      </c>
      <c r="V32" s="259">
        <v>4080</v>
      </c>
      <c r="W32" s="309">
        <v>1304</v>
      </c>
      <c r="X32" s="308">
        <v>50579</v>
      </c>
      <c r="Y32" s="259">
        <v>9691</v>
      </c>
      <c r="Z32" s="259">
        <v>6790</v>
      </c>
      <c r="AA32" s="259">
        <v>16320</v>
      </c>
      <c r="AB32" s="309">
        <v>5216</v>
      </c>
      <c r="AC32" s="309">
        <v>88596</v>
      </c>
    </row>
    <row r="33" spans="1:29" s="47" customFormat="1" ht="20.149999999999999" customHeight="1" x14ac:dyDescent="0.6">
      <c r="A33" s="274" t="s">
        <v>93</v>
      </c>
      <c r="B33" s="285" t="s">
        <v>95</v>
      </c>
      <c r="C33" s="370" t="s">
        <v>54</v>
      </c>
      <c r="D33" s="308">
        <v>2447</v>
      </c>
      <c r="E33" s="259">
        <v>6304</v>
      </c>
      <c r="F33" s="259">
        <v>2555</v>
      </c>
      <c r="G33" s="259">
        <v>0</v>
      </c>
      <c r="H33" s="309">
        <v>514</v>
      </c>
      <c r="I33" s="308">
        <v>2447</v>
      </c>
      <c r="J33" s="259">
        <v>9556</v>
      </c>
      <c r="K33" s="259">
        <v>1920</v>
      </c>
      <c r="L33" s="259">
        <v>0</v>
      </c>
      <c r="M33" s="309">
        <v>514</v>
      </c>
      <c r="N33" s="308">
        <v>2497</v>
      </c>
      <c r="O33" s="259">
        <v>0</v>
      </c>
      <c r="P33" s="259">
        <v>2085</v>
      </c>
      <c r="Q33" s="259">
        <v>0</v>
      </c>
      <c r="R33" s="309">
        <v>514</v>
      </c>
      <c r="S33" s="308">
        <v>2397</v>
      </c>
      <c r="T33" s="259">
        <v>0</v>
      </c>
      <c r="U33" s="259">
        <v>0</v>
      </c>
      <c r="V33" s="259">
        <v>0</v>
      </c>
      <c r="W33" s="309">
        <v>514</v>
      </c>
      <c r="X33" s="308">
        <v>9788</v>
      </c>
      <c r="Y33" s="259">
        <v>15860</v>
      </c>
      <c r="Z33" s="259">
        <v>6560</v>
      </c>
      <c r="AA33" s="259">
        <v>0</v>
      </c>
      <c r="AB33" s="309">
        <v>2056</v>
      </c>
      <c r="AC33" s="309">
        <v>34264</v>
      </c>
    </row>
    <row r="34" spans="1:29" s="47" customFormat="1" ht="20.149999999999999" customHeight="1" x14ac:dyDescent="0.6">
      <c r="A34" s="274" t="s">
        <v>93</v>
      </c>
      <c r="B34" s="285" t="s">
        <v>96</v>
      </c>
      <c r="C34" s="370" t="s">
        <v>54</v>
      </c>
      <c r="D34" s="308">
        <v>5597</v>
      </c>
      <c r="E34" s="259">
        <v>6076</v>
      </c>
      <c r="F34" s="259">
        <v>2400</v>
      </c>
      <c r="G34" s="259">
        <v>1872</v>
      </c>
      <c r="H34" s="309">
        <v>8198</v>
      </c>
      <c r="I34" s="308">
        <v>5593</v>
      </c>
      <c r="J34" s="259">
        <v>4940</v>
      </c>
      <c r="K34" s="259">
        <v>2775</v>
      </c>
      <c r="L34" s="259">
        <v>3400</v>
      </c>
      <c r="M34" s="309">
        <v>7164</v>
      </c>
      <c r="N34" s="308">
        <v>5593</v>
      </c>
      <c r="O34" s="259">
        <v>148</v>
      </c>
      <c r="P34" s="259">
        <v>3150</v>
      </c>
      <c r="Q34" s="259">
        <v>1640</v>
      </c>
      <c r="R34" s="309">
        <v>7164</v>
      </c>
      <c r="S34" s="308">
        <v>5593</v>
      </c>
      <c r="T34" s="259">
        <v>0</v>
      </c>
      <c r="U34" s="259">
        <v>1175</v>
      </c>
      <c r="V34" s="259">
        <v>1640</v>
      </c>
      <c r="W34" s="309">
        <v>7164</v>
      </c>
      <c r="X34" s="308">
        <v>22376</v>
      </c>
      <c r="Y34" s="259">
        <v>11164</v>
      </c>
      <c r="Z34" s="259">
        <v>9500</v>
      </c>
      <c r="AA34" s="259">
        <v>8552</v>
      </c>
      <c r="AB34" s="309">
        <v>29690</v>
      </c>
      <c r="AC34" s="309">
        <v>81282</v>
      </c>
    </row>
    <row r="35" spans="1:29" s="47" customFormat="1" ht="20.149999999999999" customHeight="1" x14ac:dyDescent="0.6">
      <c r="A35" s="274" t="s">
        <v>97</v>
      </c>
      <c r="B35" s="285" t="s">
        <v>98</v>
      </c>
      <c r="C35" s="370" t="s">
        <v>54</v>
      </c>
      <c r="D35" s="308">
        <v>3367</v>
      </c>
      <c r="E35" s="259">
        <v>8872</v>
      </c>
      <c r="F35" s="259">
        <v>0</v>
      </c>
      <c r="G35" s="259">
        <v>0</v>
      </c>
      <c r="H35" s="309">
        <v>300</v>
      </c>
      <c r="I35" s="308">
        <v>392</v>
      </c>
      <c r="J35" s="259">
        <v>8340</v>
      </c>
      <c r="K35" s="259">
        <v>0</v>
      </c>
      <c r="L35" s="259">
        <v>0</v>
      </c>
      <c r="M35" s="309">
        <v>300</v>
      </c>
      <c r="N35" s="308">
        <v>392</v>
      </c>
      <c r="O35" s="259">
        <v>6648</v>
      </c>
      <c r="P35" s="259">
        <v>0</v>
      </c>
      <c r="Q35" s="259">
        <v>0</v>
      </c>
      <c r="R35" s="309">
        <v>300</v>
      </c>
      <c r="S35" s="308">
        <v>392</v>
      </c>
      <c r="T35" s="259">
        <v>6662</v>
      </c>
      <c r="U35" s="259">
        <v>0</v>
      </c>
      <c r="V35" s="259">
        <v>0</v>
      </c>
      <c r="W35" s="309">
        <v>300</v>
      </c>
      <c r="X35" s="308">
        <v>4543</v>
      </c>
      <c r="Y35" s="259">
        <v>30522</v>
      </c>
      <c r="Z35" s="259">
        <v>0</v>
      </c>
      <c r="AA35" s="259">
        <v>0</v>
      </c>
      <c r="AB35" s="309">
        <v>1200</v>
      </c>
      <c r="AC35" s="309">
        <v>36265</v>
      </c>
    </row>
    <row r="36" spans="1:29" s="47" customFormat="1" ht="20.149999999999999" customHeight="1" x14ac:dyDescent="0.6">
      <c r="A36" s="274" t="s">
        <v>97</v>
      </c>
      <c r="B36" s="285" t="s">
        <v>99</v>
      </c>
      <c r="C36" s="370" t="s">
        <v>51</v>
      </c>
      <c r="D36" s="308">
        <v>1240</v>
      </c>
      <c r="E36" s="259">
        <v>4790</v>
      </c>
      <c r="F36" s="259">
        <v>4949</v>
      </c>
      <c r="G36" s="259">
        <v>0</v>
      </c>
      <c r="H36" s="309">
        <v>0</v>
      </c>
      <c r="I36" s="308">
        <v>1323</v>
      </c>
      <c r="J36" s="259">
        <v>4390</v>
      </c>
      <c r="K36" s="259">
        <v>3439</v>
      </c>
      <c r="L36" s="259">
        <v>0</v>
      </c>
      <c r="M36" s="309">
        <v>0</v>
      </c>
      <c r="N36" s="308">
        <v>1323</v>
      </c>
      <c r="O36" s="259">
        <v>4390</v>
      </c>
      <c r="P36" s="259">
        <v>1339</v>
      </c>
      <c r="Q36" s="259">
        <v>0</v>
      </c>
      <c r="R36" s="309">
        <v>0</v>
      </c>
      <c r="S36" s="308">
        <v>1323</v>
      </c>
      <c r="T36" s="259">
        <v>4390</v>
      </c>
      <c r="U36" s="259">
        <v>3854</v>
      </c>
      <c r="V36" s="259">
        <v>0</v>
      </c>
      <c r="W36" s="309">
        <v>0</v>
      </c>
      <c r="X36" s="308">
        <v>5209</v>
      </c>
      <c r="Y36" s="259">
        <v>17960</v>
      </c>
      <c r="Z36" s="259">
        <v>13581</v>
      </c>
      <c r="AA36" s="259">
        <v>0</v>
      </c>
      <c r="AB36" s="309">
        <v>0</v>
      </c>
      <c r="AC36" s="309">
        <v>36750</v>
      </c>
    </row>
    <row r="37" spans="1:29" s="47" customFormat="1" ht="20.149999999999999" customHeight="1" x14ac:dyDescent="0.6">
      <c r="A37" s="274" t="s">
        <v>100</v>
      </c>
      <c r="B37" s="285" t="s">
        <v>101</v>
      </c>
      <c r="C37" s="370" t="s">
        <v>51</v>
      </c>
      <c r="D37" s="308">
        <v>2148</v>
      </c>
      <c r="E37" s="259">
        <v>4688</v>
      </c>
      <c r="F37" s="259">
        <v>2000</v>
      </c>
      <c r="G37" s="259">
        <v>0</v>
      </c>
      <c r="H37" s="309">
        <v>3468</v>
      </c>
      <c r="I37" s="308">
        <v>2760</v>
      </c>
      <c r="J37" s="259">
        <v>5957</v>
      </c>
      <c r="K37" s="259">
        <v>3000</v>
      </c>
      <c r="L37" s="259">
        <v>0</v>
      </c>
      <c r="M37" s="309">
        <v>3468</v>
      </c>
      <c r="N37" s="308">
        <v>2347</v>
      </c>
      <c r="O37" s="259">
        <v>5957</v>
      </c>
      <c r="P37" s="259">
        <v>3000</v>
      </c>
      <c r="Q37" s="259">
        <v>0</v>
      </c>
      <c r="R37" s="309">
        <v>3468</v>
      </c>
      <c r="S37" s="308">
        <v>1917</v>
      </c>
      <c r="T37" s="259">
        <v>5957</v>
      </c>
      <c r="U37" s="259">
        <v>1000</v>
      </c>
      <c r="V37" s="259">
        <v>0</v>
      </c>
      <c r="W37" s="309">
        <v>3468</v>
      </c>
      <c r="X37" s="308">
        <v>9172</v>
      </c>
      <c r="Y37" s="259">
        <v>22559</v>
      </c>
      <c r="Z37" s="259">
        <v>9000</v>
      </c>
      <c r="AA37" s="259">
        <v>0</v>
      </c>
      <c r="AB37" s="309">
        <v>13872</v>
      </c>
      <c r="AC37" s="309">
        <v>54603</v>
      </c>
    </row>
    <row r="38" spans="1:29" s="47" customFormat="1" ht="20.149999999999999" customHeight="1" x14ac:dyDescent="0.6">
      <c r="A38" s="274" t="s">
        <v>21</v>
      </c>
      <c r="B38" s="285" t="s">
        <v>102</v>
      </c>
      <c r="C38" s="370" t="s">
        <v>51</v>
      </c>
      <c r="D38" s="308">
        <v>3250</v>
      </c>
      <c r="E38" s="259">
        <v>0</v>
      </c>
      <c r="F38" s="259">
        <v>4600</v>
      </c>
      <c r="G38" s="259">
        <v>0</v>
      </c>
      <c r="H38" s="309">
        <v>3484</v>
      </c>
      <c r="I38" s="308">
        <v>1200</v>
      </c>
      <c r="J38" s="259">
        <v>0</v>
      </c>
      <c r="K38" s="259">
        <v>2000</v>
      </c>
      <c r="L38" s="259">
        <v>0</v>
      </c>
      <c r="M38" s="309">
        <v>3484</v>
      </c>
      <c r="N38" s="308">
        <v>704</v>
      </c>
      <c r="O38" s="259">
        <v>0</v>
      </c>
      <c r="P38" s="259">
        <v>1704</v>
      </c>
      <c r="Q38" s="259">
        <v>0</v>
      </c>
      <c r="R38" s="309">
        <v>3484</v>
      </c>
      <c r="S38" s="308">
        <v>700</v>
      </c>
      <c r="T38" s="259">
        <v>0</v>
      </c>
      <c r="U38" s="259">
        <v>1000</v>
      </c>
      <c r="V38" s="259">
        <v>0</v>
      </c>
      <c r="W38" s="309">
        <v>3484</v>
      </c>
      <c r="X38" s="308">
        <v>5854</v>
      </c>
      <c r="Y38" s="259">
        <v>0</v>
      </c>
      <c r="Z38" s="259">
        <v>9304</v>
      </c>
      <c r="AA38" s="259">
        <v>0</v>
      </c>
      <c r="AB38" s="309">
        <v>13936</v>
      </c>
      <c r="AC38" s="309">
        <v>29094</v>
      </c>
    </row>
    <row r="39" spans="1:29" s="47" customFormat="1" ht="20.149999999999999" customHeight="1" x14ac:dyDescent="0.6">
      <c r="A39" s="274" t="s">
        <v>103</v>
      </c>
      <c r="B39" s="298" t="s">
        <v>472</v>
      </c>
      <c r="C39" s="370" t="s">
        <v>54</v>
      </c>
      <c r="D39" s="308">
        <v>4570</v>
      </c>
      <c r="E39" s="259">
        <v>0</v>
      </c>
      <c r="F39" s="259">
        <v>2800</v>
      </c>
      <c r="G39" s="259">
        <v>0</v>
      </c>
      <c r="H39" s="309">
        <v>2916</v>
      </c>
      <c r="I39" s="308">
        <v>0</v>
      </c>
      <c r="J39" s="259">
        <v>0</v>
      </c>
      <c r="K39" s="259">
        <v>0</v>
      </c>
      <c r="L39" s="259">
        <v>0</v>
      </c>
      <c r="M39" s="309">
        <v>0</v>
      </c>
      <c r="N39" s="308">
        <v>0</v>
      </c>
      <c r="O39" s="259">
        <v>0</v>
      </c>
      <c r="P39" s="259">
        <v>0</v>
      </c>
      <c r="Q39" s="259">
        <v>0</v>
      </c>
      <c r="R39" s="309">
        <v>0</v>
      </c>
      <c r="S39" s="308">
        <v>0</v>
      </c>
      <c r="T39" s="259">
        <v>0</v>
      </c>
      <c r="U39" s="259">
        <v>0</v>
      </c>
      <c r="V39" s="259">
        <v>0</v>
      </c>
      <c r="W39" s="309">
        <v>0</v>
      </c>
      <c r="X39" s="308" t="s">
        <v>25</v>
      </c>
      <c r="Y39" s="259" t="s">
        <v>25</v>
      </c>
      <c r="Z39" s="259" t="s">
        <v>25</v>
      </c>
      <c r="AA39" s="259" t="s">
        <v>25</v>
      </c>
      <c r="AB39" s="309" t="s">
        <v>25</v>
      </c>
      <c r="AC39" s="309" t="s">
        <v>25</v>
      </c>
    </row>
    <row r="40" spans="1:29" s="47" customFormat="1" ht="20.149999999999999" customHeight="1" x14ac:dyDescent="0.6">
      <c r="A40" s="274" t="s">
        <v>103</v>
      </c>
      <c r="B40" s="285" t="s">
        <v>104</v>
      </c>
      <c r="C40" s="370" t="s">
        <v>51</v>
      </c>
      <c r="D40" s="308">
        <v>2224</v>
      </c>
      <c r="E40" s="259">
        <v>9585</v>
      </c>
      <c r="F40" s="259">
        <v>5496</v>
      </c>
      <c r="G40" s="259">
        <v>500</v>
      </c>
      <c r="H40" s="309">
        <v>0</v>
      </c>
      <c r="I40" s="308">
        <v>2224</v>
      </c>
      <c r="J40" s="259">
        <v>9585</v>
      </c>
      <c r="K40" s="259">
        <v>1841</v>
      </c>
      <c r="L40" s="259">
        <v>0</v>
      </c>
      <c r="M40" s="309">
        <v>0</v>
      </c>
      <c r="N40" s="308">
        <v>2224</v>
      </c>
      <c r="O40" s="259">
        <v>9585</v>
      </c>
      <c r="P40" s="259">
        <v>0</v>
      </c>
      <c r="Q40" s="259">
        <v>0</v>
      </c>
      <c r="R40" s="309">
        <v>0</v>
      </c>
      <c r="S40" s="308">
        <v>2224</v>
      </c>
      <c r="T40" s="259">
        <v>9585</v>
      </c>
      <c r="U40" s="259">
        <v>150</v>
      </c>
      <c r="V40" s="259">
        <v>0</v>
      </c>
      <c r="W40" s="309">
        <v>0</v>
      </c>
      <c r="X40" s="308">
        <v>8896</v>
      </c>
      <c r="Y40" s="259">
        <v>38340</v>
      </c>
      <c r="Z40" s="259">
        <v>7487</v>
      </c>
      <c r="AA40" s="259">
        <v>500</v>
      </c>
      <c r="AB40" s="309">
        <v>0</v>
      </c>
      <c r="AC40" s="309">
        <v>55223</v>
      </c>
    </row>
    <row r="41" spans="1:29" s="47" customFormat="1" ht="20.149999999999999" customHeight="1" x14ac:dyDescent="0.6">
      <c r="A41" s="274" t="s">
        <v>103</v>
      </c>
      <c r="B41" s="285" t="s">
        <v>105</v>
      </c>
      <c r="C41" s="370" t="s">
        <v>54</v>
      </c>
      <c r="D41" s="308">
        <v>3323</v>
      </c>
      <c r="E41" s="259">
        <v>4507</v>
      </c>
      <c r="F41" s="259">
        <v>3694</v>
      </c>
      <c r="G41" s="259">
        <v>0</v>
      </c>
      <c r="H41" s="309">
        <v>172</v>
      </c>
      <c r="I41" s="308">
        <v>6782</v>
      </c>
      <c r="J41" s="259">
        <v>2150</v>
      </c>
      <c r="K41" s="259">
        <v>1887</v>
      </c>
      <c r="L41" s="259">
        <v>0</v>
      </c>
      <c r="M41" s="309">
        <v>167</v>
      </c>
      <c r="N41" s="308">
        <v>2750</v>
      </c>
      <c r="O41" s="259">
        <v>2000</v>
      </c>
      <c r="P41" s="259">
        <v>1734</v>
      </c>
      <c r="Q41" s="259">
        <v>0</v>
      </c>
      <c r="R41" s="309">
        <v>147</v>
      </c>
      <c r="S41" s="308">
        <v>2975</v>
      </c>
      <c r="T41" s="259">
        <v>2000</v>
      </c>
      <c r="U41" s="259">
        <v>2023</v>
      </c>
      <c r="V41" s="259">
        <v>0</v>
      </c>
      <c r="W41" s="309">
        <v>197</v>
      </c>
      <c r="X41" s="308">
        <v>15830</v>
      </c>
      <c r="Y41" s="259">
        <v>10657</v>
      </c>
      <c r="Z41" s="259">
        <v>9338</v>
      </c>
      <c r="AA41" s="259">
        <v>0</v>
      </c>
      <c r="AB41" s="309">
        <v>683</v>
      </c>
      <c r="AC41" s="309">
        <v>36508</v>
      </c>
    </row>
    <row r="42" spans="1:29" s="47" customFormat="1" ht="20.149999999999999" customHeight="1" x14ac:dyDescent="0.6">
      <c r="A42" s="274" t="s">
        <v>106</v>
      </c>
      <c r="B42" s="285" t="s">
        <v>107</v>
      </c>
      <c r="C42" s="370" t="s">
        <v>54</v>
      </c>
      <c r="D42" s="308">
        <v>2000</v>
      </c>
      <c r="E42" s="259">
        <v>10723</v>
      </c>
      <c r="F42" s="259">
        <v>1560</v>
      </c>
      <c r="G42" s="259">
        <v>338</v>
      </c>
      <c r="H42" s="309">
        <v>3530</v>
      </c>
      <c r="I42" s="308">
        <v>2000</v>
      </c>
      <c r="J42" s="259">
        <v>8723</v>
      </c>
      <c r="K42" s="259">
        <v>1895</v>
      </c>
      <c r="L42" s="259">
        <v>245</v>
      </c>
      <c r="M42" s="309">
        <v>3530</v>
      </c>
      <c r="N42" s="308">
        <v>2000</v>
      </c>
      <c r="O42" s="259">
        <v>8723</v>
      </c>
      <c r="P42" s="259">
        <v>1262</v>
      </c>
      <c r="Q42" s="259">
        <v>245</v>
      </c>
      <c r="R42" s="309">
        <v>3530</v>
      </c>
      <c r="S42" s="308">
        <v>2000</v>
      </c>
      <c r="T42" s="259">
        <v>8723</v>
      </c>
      <c r="U42" s="259">
        <v>300</v>
      </c>
      <c r="V42" s="259">
        <v>4361</v>
      </c>
      <c r="W42" s="309">
        <v>3530</v>
      </c>
      <c r="X42" s="308">
        <v>8000</v>
      </c>
      <c r="Y42" s="259">
        <v>36892</v>
      </c>
      <c r="Z42" s="259">
        <v>5017</v>
      </c>
      <c r="AA42" s="259">
        <v>5189</v>
      </c>
      <c r="AB42" s="309">
        <v>14120</v>
      </c>
      <c r="AC42" s="309">
        <v>69218</v>
      </c>
    </row>
    <row r="43" spans="1:29" s="47" customFormat="1" ht="20.149999999999999" customHeight="1" x14ac:dyDescent="0.6">
      <c r="A43" s="274" t="s">
        <v>106</v>
      </c>
      <c r="B43" s="285" t="s">
        <v>108</v>
      </c>
      <c r="C43" s="370" t="s">
        <v>51</v>
      </c>
      <c r="D43" s="308">
        <v>10510</v>
      </c>
      <c r="E43" s="259">
        <v>0</v>
      </c>
      <c r="F43" s="259">
        <v>0</v>
      </c>
      <c r="G43" s="259">
        <v>0</v>
      </c>
      <c r="H43" s="309">
        <v>3785</v>
      </c>
      <c r="I43" s="308">
        <v>10395</v>
      </c>
      <c r="J43" s="259">
        <v>0</v>
      </c>
      <c r="K43" s="259">
        <v>0</v>
      </c>
      <c r="L43" s="259">
        <v>0</v>
      </c>
      <c r="M43" s="309">
        <v>3785</v>
      </c>
      <c r="N43" s="308">
        <v>10320</v>
      </c>
      <c r="O43" s="259">
        <v>0</v>
      </c>
      <c r="P43" s="259">
        <v>0</v>
      </c>
      <c r="Q43" s="259">
        <v>0</v>
      </c>
      <c r="R43" s="309">
        <v>3785</v>
      </c>
      <c r="S43" s="308">
        <v>9940</v>
      </c>
      <c r="T43" s="259">
        <v>0</v>
      </c>
      <c r="U43" s="259">
        <v>0</v>
      </c>
      <c r="V43" s="259">
        <v>0</v>
      </c>
      <c r="W43" s="309">
        <v>3785</v>
      </c>
      <c r="X43" s="308">
        <v>41165</v>
      </c>
      <c r="Y43" s="259">
        <v>0</v>
      </c>
      <c r="Z43" s="259">
        <v>0</v>
      </c>
      <c r="AA43" s="259">
        <v>0</v>
      </c>
      <c r="AB43" s="309">
        <v>15140</v>
      </c>
      <c r="AC43" s="309">
        <v>56305</v>
      </c>
    </row>
    <row r="44" spans="1:29" s="47" customFormat="1" ht="20.149999999999999" customHeight="1" x14ac:dyDescent="0.6">
      <c r="A44" s="274" t="s">
        <v>109</v>
      </c>
      <c r="B44" s="285" t="s">
        <v>110</v>
      </c>
      <c r="C44" s="370" t="s">
        <v>51</v>
      </c>
      <c r="D44" s="308">
        <v>17247</v>
      </c>
      <c r="E44" s="259">
        <v>0</v>
      </c>
      <c r="F44" s="259">
        <v>0</v>
      </c>
      <c r="G44" s="259">
        <v>0</v>
      </c>
      <c r="H44" s="309">
        <v>3025</v>
      </c>
      <c r="I44" s="308">
        <v>17427</v>
      </c>
      <c r="J44" s="259">
        <v>0</v>
      </c>
      <c r="K44" s="259">
        <v>0</v>
      </c>
      <c r="L44" s="259">
        <v>0</v>
      </c>
      <c r="M44" s="309">
        <v>3025</v>
      </c>
      <c r="N44" s="308">
        <v>17427</v>
      </c>
      <c r="O44" s="259">
        <v>0</v>
      </c>
      <c r="P44" s="259">
        <v>0</v>
      </c>
      <c r="Q44" s="259">
        <v>0</v>
      </c>
      <c r="R44" s="309">
        <v>3025</v>
      </c>
      <c r="S44" s="308">
        <v>11638</v>
      </c>
      <c r="T44" s="259">
        <v>0</v>
      </c>
      <c r="U44" s="259">
        <v>0</v>
      </c>
      <c r="V44" s="259">
        <v>0</v>
      </c>
      <c r="W44" s="309">
        <v>3025</v>
      </c>
      <c r="X44" s="308">
        <v>63739</v>
      </c>
      <c r="Y44" s="259">
        <v>0</v>
      </c>
      <c r="Z44" s="259">
        <v>0</v>
      </c>
      <c r="AA44" s="259">
        <v>0</v>
      </c>
      <c r="AB44" s="309">
        <v>12100</v>
      </c>
      <c r="AC44" s="309">
        <v>75839</v>
      </c>
    </row>
    <row r="45" spans="1:29" s="47" customFormat="1" ht="20.149999999999999" customHeight="1" x14ac:dyDescent="0.6">
      <c r="A45" s="274" t="s">
        <v>111</v>
      </c>
      <c r="B45" s="285" t="s">
        <v>112</v>
      </c>
      <c r="C45" s="370" t="s">
        <v>51</v>
      </c>
      <c r="D45" s="308">
        <v>370</v>
      </c>
      <c r="E45" s="259">
        <v>12166</v>
      </c>
      <c r="F45" s="259">
        <v>2215</v>
      </c>
      <c r="G45" s="259">
        <v>0</v>
      </c>
      <c r="H45" s="309">
        <v>470</v>
      </c>
      <c r="I45" s="308">
        <v>370</v>
      </c>
      <c r="J45" s="259">
        <v>8118</v>
      </c>
      <c r="K45" s="259">
        <v>590</v>
      </c>
      <c r="L45" s="259">
        <v>0</v>
      </c>
      <c r="M45" s="309">
        <v>470</v>
      </c>
      <c r="N45" s="308">
        <v>370</v>
      </c>
      <c r="O45" s="259">
        <v>3521</v>
      </c>
      <c r="P45" s="259">
        <v>1336</v>
      </c>
      <c r="Q45" s="259">
        <v>0</v>
      </c>
      <c r="R45" s="309">
        <v>470</v>
      </c>
      <c r="S45" s="308">
        <v>370</v>
      </c>
      <c r="T45" s="259">
        <v>3324</v>
      </c>
      <c r="U45" s="259">
        <v>1336</v>
      </c>
      <c r="V45" s="259">
        <v>0</v>
      </c>
      <c r="W45" s="309">
        <v>470</v>
      </c>
      <c r="X45" s="308">
        <v>1480</v>
      </c>
      <c r="Y45" s="259">
        <v>27129</v>
      </c>
      <c r="Z45" s="259">
        <v>5477</v>
      </c>
      <c r="AA45" s="259">
        <v>0</v>
      </c>
      <c r="AB45" s="309">
        <v>1880</v>
      </c>
      <c r="AC45" s="309">
        <v>35966</v>
      </c>
    </row>
    <row r="46" spans="1:29" s="47" customFormat="1" ht="20.149999999999999" customHeight="1" x14ac:dyDescent="0.6">
      <c r="A46" s="274" t="s">
        <v>113</v>
      </c>
      <c r="B46" s="285" t="s">
        <v>114</v>
      </c>
      <c r="C46" s="370" t="s">
        <v>54</v>
      </c>
      <c r="D46" s="308">
        <v>3395</v>
      </c>
      <c r="E46" s="259">
        <v>6592</v>
      </c>
      <c r="F46" s="259">
        <v>1100</v>
      </c>
      <c r="G46" s="259">
        <v>0</v>
      </c>
      <c r="H46" s="309">
        <v>6175</v>
      </c>
      <c r="I46" s="308">
        <v>3290</v>
      </c>
      <c r="J46" s="259">
        <v>4392</v>
      </c>
      <c r="K46" s="259">
        <v>1100</v>
      </c>
      <c r="L46" s="259">
        <v>0</v>
      </c>
      <c r="M46" s="309">
        <v>6175</v>
      </c>
      <c r="N46" s="308">
        <v>3290</v>
      </c>
      <c r="O46" s="259">
        <v>4392</v>
      </c>
      <c r="P46" s="259">
        <v>1600</v>
      </c>
      <c r="Q46" s="259">
        <v>895</v>
      </c>
      <c r="R46" s="309">
        <v>6175</v>
      </c>
      <c r="S46" s="308">
        <v>3290</v>
      </c>
      <c r="T46" s="259">
        <v>4392</v>
      </c>
      <c r="U46" s="259">
        <v>100</v>
      </c>
      <c r="V46" s="259">
        <v>2560</v>
      </c>
      <c r="W46" s="309">
        <v>6175</v>
      </c>
      <c r="X46" s="308">
        <v>13265</v>
      </c>
      <c r="Y46" s="259">
        <v>19768</v>
      </c>
      <c r="Z46" s="259">
        <v>3900</v>
      </c>
      <c r="AA46" s="259">
        <v>3455</v>
      </c>
      <c r="AB46" s="309">
        <v>24700</v>
      </c>
      <c r="AC46" s="309">
        <v>65088</v>
      </c>
    </row>
    <row r="47" spans="1:29" s="47" customFormat="1" ht="20.149999999999999" customHeight="1" x14ac:dyDescent="0.6">
      <c r="A47" s="274" t="s">
        <v>113</v>
      </c>
      <c r="B47" s="285" t="s">
        <v>115</v>
      </c>
      <c r="C47" s="370" t="s">
        <v>54</v>
      </c>
      <c r="D47" s="308">
        <v>337</v>
      </c>
      <c r="E47" s="259">
        <v>6690</v>
      </c>
      <c r="F47" s="259">
        <v>0</v>
      </c>
      <c r="G47" s="259">
        <v>0</v>
      </c>
      <c r="H47" s="309">
        <v>5465</v>
      </c>
      <c r="I47" s="308">
        <v>202</v>
      </c>
      <c r="J47" s="259">
        <v>6690</v>
      </c>
      <c r="K47" s="259">
        <v>0</v>
      </c>
      <c r="L47" s="259">
        <v>0</v>
      </c>
      <c r="M47" s="309">
        <v>4832</v>
      </c>
      <c r="N47" s="308">
        <v>202</v>
      </c>
      <c r="O47" s="259">
        <v>6690</v>
      </c>
      <c r="P47" s="259">
        <v>0</v>
      </c>
      <c r="Q47" s="259">
        <v>0</v>
      </c>
      <c r="R47" s="309">
        <v>4832</v>
      </c>
      <c r="S47" s="308">
        <v>202</v>
      </c>
      <c r="T47" s="259">
        <v>6690</v>
      </c>
      <c r="U47" s="259">
        <v>0</v>
      </c>
      <c r="V47" s="259">
        <v>0</v>
      </c>
      <c r="W47" s="309">
        <v>4832</v>
      </c>
      <c r="X47" s="308">
        <v>943</v>
      </c>
      <c r="Y47" s="259">
        <v>26760</v>
      </c>
      <c r="Z47" s="259">
        <v>0</v>
      </c>
      <c r="AA47" s="259">
        <v>0</v>
      </c>
      <c r="AB47" s="309">
        <v>19961</v>
      </c>
      <c r="AC47" s="309">
        <v>47664</v>
      </c>
    </row>
    <row r="48" spans="1:29" s="47" customFormat="1" ht="20.149999999999999" customHeight="1" x14ac:dyDescent="0.6">
      <c r="A48" s="274" t="s">
        <v>113</v>
      </c>
      <c r="B48" s="285" t="s">
        <v>116</v>
      </c>
      <c r="C48" s="370" t="s">
        <v>51</v>
      </c>
      <c r="D48" s="308">
        <v>2633</v>
      </c>
      <c r="E48" s="259">
        <v>8435</v>
      </c>
      <c r="F48" s="259">
        <v>500</v>
      </c>
      <c r="G48" s="259">
        <v>11190</v>
      </c>
      <c r="H48" s="309">
        <v>0</v>
      </c>
      <c r="I48" s="308">
        <v>2633</v>
      </c>
      <c r="J48" s="259">
        <v>3937</v>
      </c>
      <c r="K48" s="259">
        <v>500</v>
      </c>
      <c r="L48" s="259">
        <v>11190</v>
      </c>
      <c r="M48" s="309">
        <v>0</v>
      </c>
      <c r="N48" s="308">
        <v>2633</v>
      </c>
      <c r="O48" s="259">
        <v>1510</v>
      </c>
      <c r="P48" s="259">
        <v>500</v>
      </c>
      <c r="Q48" s="259">
        <v>11190</v>
      </c>
      <c r="R48" s="309">
        <v>0</v>
      </c>
      <c r="S48" s="308">
        <v>2633</v>
      </c>
      <c r="T48" s="259">
        <v>0</v>
      </c>
      <c r="U48" s="259">
        <v>500</v>
      </c>
      <c r="V48" s="259">
        <v>11190</v>
      </c>
      <c r="W48" s="309">
        <v>0</v>
      </c>
      <c r="X48" s="308">
        <v>10532</v>
      </c>
      <c r="Y48" s="259">
        <v>13882</v>
      </c>
      <c r="Z48" s="259">
        <v>2000</v>
      </c>
      <c r="AA48" s="259">
        <v>44760</v>
      </c>
      <c r="AB48" s="309">
        <v>0</v>
      </c>
      <c r="AC48" s="309">
        <v>71174</v>
      </c>
    </row>
    <row r="49" spans="1:29" s="47" customFormat="1" ht="20.149999999999999" customHeight="1" x14ac:dyDescent="0.6">
      <c r="A49" s="274" t="s">
        <v>113</v>
      </c>
      <c r="B49" s="285" t="s">
        <v>117</v>
      </c>
      <c r="C49" s="370" t="s">
        <v>54</v>
      </c>
      <c r="D49" s="308">
        <v>13665</v>
      </c>
      <c r="E49" s="259">
        <v>0</v>
      </c>
      <c r="F49" s="259">
        <v>3255</v>
      </c>
      <c r="G49" s="259">
        <v>0</v>
      </c>
      <c r="H49" s="309">
        <v>0</v>
      </c>
      <c r="I49" s="308">
        <v>13310</v>
      </c>
      <c r="J49" s="259">
        <v>0</v>
      </c>
      <c r="K49" s="259">
        <v>1700</v>
      </c>
      <c r="L49" s="259">
        <v>0</v>
      </c>
      <c r="M49" s="309">
        <v>0</v>
      </c>
      <c r="N49" s="308">
        <v>12685</v>
      </c>
      <c r="O49" s="259">
        <v>0</v>
      </c>
      <c r="P49" s="259">
        <v>1700</v>
      </c>
      <c r="Q49" s="259">
        <v>0</v>
      </c>
      <c r="R49" s="309">
        <v>0</v>
      </c>
      <c r="S49" s="308">
        <v>12685</v>
      </c>
      <c r="T49" s="259">
        <v>0</v>
      </c>
      <c r="U49" s="259">
        <v>1700</v>
      </c>
      <c r="V49" s="259">
        <v>0</v>
      </c>
      <c r="W49" s="309">
        <v>0</v>
      </c>
      <c r="X49" s="308">
        <v>52345</v>
      </c>
      <c r="Y49" s="259">
        <v>0</v>
      </c>
      <c r="Z49" s="259">
        <v>8355</v>
      </c>
      <c r="AA49" s="259">
        <v>0</v>
      </c>
      <c r="AB49" s="309">
        <v>0</v>
      </c>
      <c r="AC49" s="309">
        <v>60700</v>
      </c>
    </row>
    <row r="50" spans="1:29" s="47" customFormat="1" ht="20.149999999999999" customHeight="1" x14ac:dyDescent="0.6">
      <c r="A50" s="274" t="s">
        <v>113</v>
      </c>
      <c r="B50" s="285" t="s">
        <v>118</v>
      </c>
      <c r="C50" s="370" t="s">
        <v>51</v>
      </c>
      <c r="D50" s="308">
        <v>13986</v>
      </c>
      <c r="E50" s="259">
        <v>12756</v>
      </c>
      <c r="F50" s="259">
        <v>3619</v>
      </c>
      <c r="G50" s="259">
        <v>0</v>
      </c>
      <c r="H50" s="309">
        <v>2903</v>
      </c>
      <c r="I50" s="308">
        <v>13343</v>
      </c>
      <c r="J50" s="259">
        <v>8882</v>
      </c>
      <c r="K50" s="259">
        <v>1875</v>
      </c>
      <c r="L50" s="259">
        <v>0</v>
      </c>
      <c r="M50" s="309">
        <v>2903</v>
      </c>
      <c r="N50" s="308">
        <v>13516</v>
      </c>
      <c r="O50" s="259">
        <v>2275</v>
      </c>
      <c r="P50" s="259">
        <v>2562</v>
      </c>
      <c r="Q50" s="259">
        <v>0</v>
      </c>
      <c r="R50" s="309">
        <v>2903</v>
      </c>
      <c r="S50" s="308">
        <v>13477</v>
      </c>
      <c r="T50" s="259">
        <v>0</v>
      </c>
      <c r="U50" s="259">
        <v>502</v>
      </c>
      <c r="V50" s="259">
        <v>0</v>
      </c>
      <c r="W50" s="309">
        <v>2903</v>
      </c>
      <c r="X50" s="308">
        <v>54322</v>
      </c>
      <c r="Y50" s="259">
        <v>23913</v>
      </c>
      <c r="Z50" s="259">
        <v>8558</v>
      </c>
      <c r="AA50" s="259">
        <v>0</v>
      </c>
      <c r="AB50" s="309">
        <v>11612</v>
      </c>
      <c r="AC50" s="309">
        <v>98405</v>
      </c>
    </row>
    <row r="51" spans="1:29" s="47" customFormat="1" ht="20.149999999999999" customHeight="1" x14ac:dyDescent="0.6">
      <c r="A51" s="274" t="s">
        <v>119</v>
      </c>
      <c r="B51" s="285" t="s">
        <v>120</v>
      </c>
      <c r="C51" s="370" t="s">
        <v>51</v>
      </c>
      <c r="D51" s="308">
        <v>7500</v>
      </c>
      <c r="E51" s="259">
        <v>0</v>
      </c>
      <c r="F51" s="259">
        <v>3000</v>
      </c>
      <c r="G51" s="259">
        <v>7600</v>
      </c>
      <c r="H51" s="309">
        <v>2800</v>
      </c>
      <c r="I51" s="308">
        <v>8000</v>
      </c>
      <c r="J51" s="259">
        <v>0</v>
      </c>
      <c r="K51" s="259">
        <v>1000</v>
      </c>
      <c r="L51" s="259">
        <v>5600</v>
      </c>
      <c r="M51" s="309">
        <v>2800</v>
      </c>
      <c r="N51" s="308">
        <v>8500</v>
      </c>
      <c r="O51" s="259">
        <v>0</v>
      </c>
      <c r="P51" s="259">
        <v>1000</v>
      </c>
      <c r="Q51" s="259">
        <v>2500</v>
      </c>
      <c r="R51" s="309">
        <v>2800</v>
      </c>
      <c r="S51" s="308">
        <v>8000</v>
      </c>
      <c r="T51" s="259">
        <v>0</v>
      </c>
      <c r="U51" s="259">
        <v>1000</v>
      </c>
      <c r="V51" s="259">
        <v>600</v>
      </c>
      <c r="W51" s="309">
        <v>2800</v>
      </c>
      <c r="X51" s="308">
        <v>32000</v>
      </c>
      <c r="Y51" s="259">
        <v>0</v>
      </c>
      <c r="Z51" s="259">
        <v>6000</v>
      </c>
      <c r="AA51" s="259">
        <v>16300</v>
      </c>
      <c r="AB51" s="309">
        <v>11200</v>
      </c>
      <c r="AC51" s="309">
        <v>65500</v>
      </c>
    </row>
    <row r="52" spans="1:29" s="47" customFormat="1" ht="20.149999999999999" customHeight="1" x14ac:dyDescent="0.6">
      <c r="A52" s="274" t="s">
        <v>119</v>
      </c>
      <c r="B52" s="285" t="s">
        <v>121</v>
      </c>
      <c r="C52" s="370" t="s">
        <v>51</v>
      </c>
      <c r="D52" s="308">
        <v>5233</v>
      </c>
      <c r="E52" s="259">
        <v>5125</v>
      </c>
      <c r="F52" s="259">
        <v>1005</v>
      </c>
      <c r="G52" s="259">
        <v>4100</v>
      </c>
      <c r="H52" s="309">
        <v>319</v>
      </c>
      <c r="I52" s="308">
        <v>5233</v>
      </c>
      <c r="J52" s="259">
        <v>3525</v>
      </c>
      <c r="K52" s="259">
        <v>1005</v>
      </c>
      <c r="L52" s="259">
        <v>0</v>
      </c>
      <c r="M52" s="309">
        <v>319</v>
      </c>
      <c r="N52" s="308">
        <v>5233</v>
      </c>
      <c r="O52" s="259">
        <v>3525</v>
      </c>
      <c r="P52" s="259">
        <v>1005</v>
      </c>
      <c r="Q52" s="259">
        <v>0</v>
      </c>
      <c r="R52" s="309">
        <v>319</v>
      </c>
      <c r="S52" s="308">
        <v>3489</v>
      </c>
      <c r="T52" s="259">
        <v>2350</v>
      </c>
      <c r="U52" s="259">
        <v>670</v>
      </c>
      <c r="V52" s="259">
        <v>0</v>
      </c>
      <c r="W52" s="309">
        <v>213</v>
      </c>
      <c r="X52" s="308">
        <v>19188</v>
      </c>
      <c r="Y52" s="259">
        <v>14525</v>
      </c>
      <c r="Z52" s="259">
        <v>3685</v>
      </c>
      <c r="AA52" s="259">
        <v>4100</v>
      </c>
      <c r="AB52" s="309">
        <v>1170</v>
      </c>
      <c r="AC52" s="309">
        <v>42668</v>
      </c>
    </row>
    <row r="53" spans="1:29" s="47" customFormat="1" ht="20.149999999999999" customHeight="1" x14ac:dyDescent="0.6">
      <c r="A53" s="274" t="s">
        <v>122</v>
      </c>
      <c r="B53" s="285" t="s">
        <v>123</v>
      </c>
      <c r="C53" s="370" t="s">
        <v>51</v>
      </c>
      <c r="D53" s="308">
        <v>6203</v>
      </c>
      <c r="E53" s="259">
        <v>2302</v>
      </c>
      <c r="F53" s="259">
        <v>3518</v>
      </c>
      <c r="G53" s="259">
        <v>0</v>
      </c>
      <c r="H53" s="309">
        <v>0</v>
      </c>
      <c r="I53" s="308">
        <v>7066</v>
      </c>
      <c r="J53" s="259">
        <v>1361</v>
      </c>
      <c r="K53" s="259">
        <v>3103</v>
      </c>
      <c r="L53" s="259">
        <v>0</v>
      </c>
      <c r="M53" s="309">
        <v>0</v>
      </c>
      <c r="N53" s="308">
        <v>7066</v>
      </c>
      <c r="O53" s="259">
        <v>0</v>
      </c>
      <c r="P53" s="259">
        <v>1134</v>
      </c>
      <c r="Q53" s="259">
        <v>0</v>
      </c>
      <c r="R53" s="309">
        <v>0</v>
      </c>
      <c r="S53" s="308">
        <v>7066</v>
      </c>
      <c r="T53" s="259">
        <v>0</v>
      </c>
      <c r="U53" s="259">
        <v>1134</v>
      </c>
      <c r="V53" s="259">
        <v>3972</v>
      </c>
      <c r="W53" s="309">
        <v>0</v>
      </c>
      <c r="X53" s="308">
        <v>27401</v>
      </c>
      <c r="Y53" s="259">
        <v>3663</v>
      </c>
      <c r="Z53" s="259">
        <v>8889</v>
      </c>
      <c r="AA53" s="259">
        <v>3972</v>
      </c>
      <c r="AB53" s="309">
        <v>0</v>
      </c>
      <c r="AC53" s="309">
        <v>43925</v>
      </c>
    </row>
    <row r="54" spans="1:29" s="47" customFormat="1" ht="20.149999999999999" customHeight="1" x14ac:dyDescent="0.6">
      <c r="A54" s="274" t="s">
        <v>122</v>
      </c>
      <c r="B54" s="285" t="s">
        <v>124</v>
      </c>
      <c r="C54" s="370" t="s">
        <v>54</v>
      </c>
      <c r="D54" s="308">
        <v>1455</v>
      </c>
      <c r="E54" s="259">
        <v>12203</v>
      </c>
      <c r="F54" s="259">
        <v>1952</v>
      </c>
      <c r="G54" s="259">
        <v>3850</v>
      </c>
      <c r="H54" s="309">
        <v>3530</v>
      </c>
      <c r="I54" s="308">
        <v>1455</v>
      </c>
      <c r="J54" s="259">
        <v>6295</v>
      </c>
      <c r="K54" s="259">
        <v>1952</v>
      </c>
      <c r="L54" s="259">
        <v>350</v>
      </c>
      <c r="M54" s="309">
        <v>3530</v>
      </c>
      <c r="N54" s="308">
        <v>1255</v>
      </c>
      <c r="O54" s="259">
        <v>755</v>
      </c>
      <c r="P54" s="259">
        <v>1952</v>
      </c>
      <c r="Q54" s="259">
        <v>350</v>
      </c>
      <c r="R54" s="309">
        <v>3530</v>
      </c>
      <c r="S54" s="308">
        <v>1255</v>
      </c>
      <c r="T54" s="259">
        <v>2985</v>
      </c>
      <c r="U54" s="259">
        <v>195</v>
      </c>
      <c r="V54" s="259">
        <v>4745</v>
      </c>
      <c r="W54" s="309">
        <v>3530</v>
      </c>
      <c r="X54" s="308">
        <v>5420</v>
      </c>
      <c r="Y54" s="259">
        <v>22238</v>
      </c>
      <c r="Z54" s="259">
        <v>6051</v>
      </c>
      <c r="AA54" s="259">
        <v>9295</v>
      </c>
      <c r="AB54" s="309">
        <v>14120</v>
      </c>
      <c r="AC54" s="309">
        <v>57124</v>
      </c>
    </row>
    <row r="55" spans="1:29" s="47" customFormat="1" ht="20.149999999999999" customHeight="1" x14ac:dyDescent="0.6">
      <c r="A55" s="274" t="s">
        <v>125</v>
      </c>
      <c r="B55" s="285" t="s">
        <v>126</v>
      </c>
      <c r="C55" s="370" t="s">
        <v>51</v>
      </c>
      <c r="D55" s="308">
        <v>4010</v>
      </c>
      <c r="E55" s="259">
        <v>10828</v>
      </c>
      <c r="F55" s="259">
        <v>0</v>
      </c>
      <c r="G55" s="259">
        <v>0</v>
      </c>
      <c r="H55" s="309">
        <v>0</v>
      </c>
      <c r="I55" s="308">
        <v>3797</v>
      </c>
      <c r="J55" s="259">
        <v>10828</v>
      </c>
      <c r="K55" s="259">
        <v>0</v>
      </c>
      <c r="L55" s="259">
        <v>0</v>
      </c>
      <c r="M55" s="309">
        <v>0</v>
      </c>
      <c r="N55" s="310">
        <v>3364</v>
      </c>
      <c r="O55" s="259">
        <v>8404</v>
      </c>
      <c r="P55" s="259">
        <v>0</v>
      </c>
      <c r="Q55" s="259">
        <v>0</v>
      </c>
      <c r="R55" s="309">
        <v>0</v>
      </c>
      <c r="S55" s="308">
        <v>4399</v>
      </c>
      <c r="T55" s="259">
        <v>8404</v>
      </c>
      <c r="U55" s="311">
        <v>0</v>
      </c>
      <c r="V55" s="259">
        <v>0</v>
      </c>
      <c r="W55" s="309">
        <v>0</v>
      </c>
      <c r="X55" s="310">
        <v>15570</v>
      </c>
      <c r="Y55" s="259">
        <v>38464</v>
      </c>
      <c r="Z55" s="259">
        <v>0</v>
      </c>
      <c r="AA55" s="259">
        <v>0</v>
      </c>
      <c r="AB55" s="309">
        <v>0</v>
      </c>
      <c r="AC55" s="309">
        <v>54034</v>
      </c>
    </row>
    <row r="56" spans="1:29" s="47" customFormat="1" ht="20.149999999999999" customHeight="1" x14ac:dyDescent="0.6">
      <c r="A56" s="274" t="s">
        <v>127</v>
      </c>
      <c r="B56" s="285" t="s">
        <v>128</v>
      </c>
      <c r="C56" s="370" t="s">
        <v>51</v>
      </c>
      <c r="D56" s="308">
        <v>2396</v>
      </c>
      <c r="E56" s="259">
        <v>9516</v>
      </c>
      <c r="F56" s="259">
        <v>0</v>
      </c>
      <c r="G56" s="259">
        <v>1500</v>
      </c>
      <c r="H56" s="309">
        <v>7577</v>
      </c>
      <c r="I56" s="308">
        <v>2396</v>
      </c>
      <c r="J56" s="259">
        <v>9150</v>
      </c>
      <c r="K56" s="259">
        <v>0</v>
      </c>
      <c r="L56" s="259">
        <v>500</v>
      </c>
      <c r="M56" s="309">
        <v>6635</v>
      </c>
      <c r="N56" s="308">
        <v>2396</v>
      </c>
      <c r="O56" s="259">
        <v>8970</v>
      </c>
      <c r="P56" s="259">
        <v>0</v>
      </c>
      <c r="Q56" s="259">
        <v>1120</v>
      </c>
      <c r="R56" s="309">
        <v>6635</v>
      </c>
      <c r="S56" s="308">
        <v>2396</v>
      </c>
      <c r="T56" s="259">
        <v>8793</v>
      </c>
      <c r="U56" s="259">
        <v>0</v>
      </c>
      <c r="V56" s="259">
        <v>2620</v>
      </c>
      <c r="W56" s="309">
        <v>6635</v>
      </c>
      <c r="X56" s="308">
        <v>9584</v>
      </c>
      <c r="Y56" s="259">
        <v>36429</v>
      </c>
      <c r="Z56" s="259">
        <v>0</v>
      </c>
      <c r="AA56" s="259">
        <v>5740</v>
      </c>
      <c r="AB56" s="309">
        <v>27482</v>
      </c>
      <c r="AC56" s="309">
        <v>79235</v>
      </c>
    </row>
    <row r="57" spans="1:29" s="47" customFormat="1" ht="20.149999999999999" customHeight="1" x14ac:dyDescent="0.6">
      <c r="A57" s="274" t="s">
        <v>129</v>
      </c>
      <c r="B57" s="285" t="s">
        <v>130</v>
      </c>
      <c r="C57" s="370" t="s">
        <v>131</v>
      </c>
      <c r="D57" s="308">
        <v>1229</v>
      </c>
      <c r="E57" s="259">
        <v>9364</v>
      </c>
      <c r="F57" s="259">
        <v>0</v>
      </c>
      <c r="G57" s="259">
        <v>0</v>
      </c>
      <c r="H57" s="309">
        <v>0</v>
      </c>
      <c r="I57" s="308">
        <v>1229</v>
      </c>
      <c r="J57" s="259">
        <v>8435</v>
      </c>
      <c r="K57" s="259">
        <v>0</v>
      </c>
      <c r="L57" s="259">
        <v>0</v>
      </c>
      <c r="M57" s="309">
        <v>0</v>
      </c>
      <c r="N57" s="308">
        <v>1229</v>
      </c>
      <c r="O57" s="259">
        <v>5000</v>
      </c>
      <c r="P57" s="259">
        <v>0</v>
      </c>
      <c r="Q57" s="259">
        <v>0</v>
      </c>
      <c r="R57" s="309">
        <v>0</v>
      </c>
      <c r="S57" s="308">
        <v>1229</v>
      </c>
      <c r="T57" s="259">
        <v>5000</v>
      </c>
      <c r="U57" s="259">
        <v>0</v>
      </c>
      <c r="V57" s="259">
        <v>0</v>
      </c>
      <c r="W57" s="309">
        <v>0</v>
      </c>
      <c r="X57" s="308">
        <v>4916</v>
      </c>
      <c r="Y57" s="259">
        <v>27799</v>
      </c>
      <c r="Z57" s="259">
        <v>0</v>
      </c>
      <c r="AA57" s="259">
        <v>0</v>
      </c>
      <c r="AB57" s="309">
        <v>0</v>
      </c>
      <c r="AC57" s="309">
        <v>32715</v>
      </c>
    </row>
    <row r="58" spans="1:29" s="47" customFormat="1" ht="20.149999999999999" customHeight="1" x14ac:dyDescent="0.6">
      <c r="A58" s="274" t="s">
        <v>129</v>
      </c>
      <c r="B58" s="285" t="s">
        <v>132</v>
      </c>
      <c r="C58" s="370" t="s">
        <v>54</v>
      </c>
      <c r="D58" s="308">
        <v>3802</v>
      </c>
      <c r="E58" s="259">
        <v>13180</v>
      </c>
      <c r="F58" s="259">
        <v>1500</v>
      </c>
      <c r="G58" s="259">
        <v>1946</v>
      </c>
      <c r="H58" s="309">
        <v>688</v>
      </c>
      <c r="I58" s="308">
        <v>3802</v>
      </c>
      <c r="J58" s="259">
        <v>9386</v>
      </c>
      <c r="K58" s="259">
        <v>0</v>
      </c>
      <c r="L58" s="259">
        <v>1946</v>
      </c>
      <c r="M58" s="309">
        <v>688</v>
      </c>
      <c r="N58" s="308">
        <v>3802</v>
      </c>
      <c r="O58" s="259">
        <v>10984</v>
      </c>
      <c r="P58" s="259">
        <v>0</v>
      </c>
      <c r="Q58" s="259">
        <v>1946</v>
      </c>
      <c r="R58" s="309">
        <v>688</v>
      </c>
      <c r="S58" s="308">
        <v>3802</v>
      </c>
      <c r="T58" s="259">
        <v>9086</v>
      </c>
      <c r="U58" s="259">
        <v>0</v>
      </c>
      <c r="V58" s="259">
        <v>1946</v>
      </c>
      <c r="W58" s="309">
        <v>688</v>
      </c>
      <c r="X58" s="308">
        <v>15208</v>
      </c>
      <c r="Y58" s="259">
        <v>42636</v>
      </c>
      <c r="Z58" s="259">
        <v>1500</v>
      </c>
      <c r="AA58" s="259">
        <v>7784</v>
      </c>
      <c r="AB58" s="309">
        <v>2752</v>
      </c>
      <c r="AC58" s="309">
        <v>69880</v>
      </c>
    </row>
    <row r="59" spans="1:29" s="47" customFormat="1" ht="20.149999999999999" customHeight="1" x14ac:dyDescent="0.6">
      <c r="A59" s="274" t="s">
        <v>129</v>
      </c>
      <c r="B59" s="285" t="s">
        <v>133</v>
      </c>
      <c r="C59" s="370" t="s">
        <v>131</v>
      </c>
      <c r="D59" s="308">
        <v>1845</v>
      </c>
      <c r="E59" s="259">
        <v>12456</v>
      </c>
      <c r="F59" s="259">
        <v>4700</v>
      </c>
      <c r="G59" s="259">
        <v>0</v>
      </c>
      <c r="H59" s="309">
        <v>0</v>
      </c>
      <c r="I59" s="308">
        <v>1845</v>
      </c>
      <c r="J59" s="259">
        <v>8152</v>
      </c>
      <c r="K59" s="259">
        <v>1400</v>
      </c>
      <c r="L59" s="259">
        <v>0</v>
      </c>
      <c r="M59" s="309">
        <v>0</v>
      </c>
      <c r="N59" s="308">
        <v>1845</v>
      </c>
      <c r="O59" s="259">
        <v>9700</v>
      </c>
      <c r="P59" s="259">
        <v>600</v>
      </c>
      <c r="Q59" s="259">
        <v>39304</v>
      </c>
      <c r="R59" s="309">
        <v>0</v>
      </c>
      <c r="S59" s="308">
        <v>1845</v>
      </c>
      <c r="T59" s="259">
        <v>8298</v>
      </c>
      <c r="U59" s="259">
        <v>300</v>
      </c>
      <c r="V59" s="259">
        <v>39304</v>
      </c>
      <c r="W59" s="309">
        <v>0</v>
      </c>
      <c r="X59" s="308">
        <v>7380</v>
      </c>
      <c r="Y59" s="259">
        <v>38606</v>
      </c>
      <c r="Z59" s="259">
        <v>7000</v>
      </c>
      <c r="AA59" s="259">
        <v>78608</v>
      </c>
      <c r="AB59" s="309">
        <v>0</v>
      </c>
      <c r="AC59" s="309">
        <v>131594</v>
      </c>
    </row>
    <row r="60" spans="1:29" s="47" customFormat="1" ht="20.149999999999999" customHeight="1" x14ac:dyDescent="0.6">
      <c r="A60" s="274" t="s">
        <v>134</v>
      </c>
      <c r="B60" s="285" t="s">
        <v>135</v>
      </c>
      <c r="C60" s="370" t="s">
        <v>51</v>
      </c>
      <c r="D60" s="308">
        <v>15745</v>
      </c>
      <c r="E60" s="259">
        <v>4752</v>
      </c>
      <c r="F60" s="259">
        <v>1837</v>
      </c>
      <c r="G60" s="259">
        <v>0</v>
      </c>
      <c r="H60" s="309">
        <v>0</v>
      </c>
      <c r="I60" s="308">
        <v>14495</v>
      </c>
      <c r="J60" s="259">
        <v>4752</v>
      </c>
      <c r="K60" s="259">
        <v>1800</v>
      </c>
      <c r="L60" s="259">
        <v>0</v>
      </c>
      <c r="M60" s="309">
        <v>0</v>
      </c>
      <c r="N60" s="308">
        <v>14535</v>
      </c>
      <c r="O60" s="259">
        <v>4752</v>
      </c>
      <c r="P60" s="259">
        <v>2700</v>
      </c>
      <c r="Q60" s="259">
        <v>0</v>
      </c>
      <c r="R60" s="309">
        <v>0</v>
      </c>
      <c r="S60" s="308">
        <v>14535</v>
      </c>
      <c r="T60" s="259">
        <v>4752</v>
      </c>
      <c r="U60" s="259">
        <v>2700</v>
      </c>
      <c r="V60" s="259">
        <v>0</v>
      </c>
      <c r="W60" s="309">
        <v>0</v>
      </c>
      <c r="X60" s="308">
        <v>59310</v>
      </c>
      <c r="Y60" s="259">
        <v>19008</v>
      </c>
      <c r="Z60" s="259">
        <v>9037</v>
      </c>
      <c r="AA60" s="259">
        <v>0</v>
      </c>
      <c r="AB60" s="309">
        <v>0</v>
      </c>
      <c r="AC60" s="309">
        <v>87355</v>
      </c>
    </row>
    <row r="61" spans="1:29" s="47" customFormat="1" ht="20.149999999999999" customHeight="1" x14ac:dyDescent="0.6">
      <c r="A61" s="274" t="s">
        <v>136</v>
      </c>
      <c r="B61" s="298" t="s">
        <v>172</v>
      </c>
      <c r="C61" s="370" t="s">
        <v>54</v>
      </c>
      <c r="D61" s="308">
        <v>660</v>
      </c>
      <c r="E61" s="259">
        <v>14500</v>
      </c>
      <c r="F61" s="259">
        <v>1650</v>
      </c>
      <c r="G61" s="259">
        <v>0</v>
      </c>
      <c r="H61" s="309">
        <v>3175</v>
      </c>
      <c r="I61" s="308">
        <v>585</v>
      </c>
      <c r="J61" s="259">
        <v>3500</v>
      </c>
      <c r="K61" s="259">
        <v>1000</v>
      </c>
      <c r="L61" s="259">
        <v>0</v>
      </c>
      <c r="M61" s="309">
        <v>3175</v>
      </c>
      <c r="N61" s="308">
        <v>0</v>
      </c>
      <c r="O61" s="259">
        <v>0</v>
      </c>
      <c r="P61" s="259">
        <v>0</v>
      </c>
      <c r="Q61" s="259">
        <v>0</v>
      </c>
      <c r="R61" s="309">
        <v>0</v>
      </c>
      <c r="S61" s="308">
        <v>0</v>
      </c>
      <c r="T61" s="259">
        <v>0</v>
      </c>
      <c r="U61" s="259">
        <v>0</v>
      </c>
      <c r="V61" s="259">
        <v>0</v>
      </c>
      <c r="W61" s="309">
        <v>0</v>
      </c>
      <c r="X61" s="308" t="s">
        <v>25</v>
      </c>
      <c r="Y61" s="259" t="s">
        <v>25</v>
      </c>
      <c r="Z61" s="259" t="s">
        <v>25</v>
      </c>
      <c r="AA61" s="259" t="s">
        <v>25</v>
      </c>
      <c r="AB61" s="309" t="s">
        <v>25</v>
      </c>
      <c r="AC61" s="309" t="s">
        <v>25</v>
      </c>
    </row>
    <row r="62" spans="1:29" s="47" customFormat="1" ht="20.149999999999999" customHeight="1" x14ac:dyDescent="0.6">
      <c r="A62" s="274" t="s">
        <v>136</v>
      </c>
      <c r="B62" s="285" t="s">
        <v>138</v>
      </c>
      <c r="C62" s="370" t="s">
        <v>54</v>
      </c>
      <c r="D62" s="308">
        <v>470</v>
      </c>
      <c r="E62" s="259">
        <v>6830</v>
      </c>
      <c r="F62" s="259">
        <v>0</v>
      </c>
      <c r="G62" s="259">
        <v>5850</v>
      </c>
      <c r="H62" s="309">
        <v>105</v>
      </c>
      <c r="I62" s="308">
        <v>385</v>
      </c>
      <c r="J62" s="259">
        <v>15560</v>
      </c>
      <c r="K62" s="259">
        <v>0</v>
      </c>
      <c r="L62" s="259">
        <v>5350</v>
      </c>
      <c r="M62" s="309">
        <v>105</v>
      </c>
      <c r="N62" s="308">
        <v>485</v>
      </c>
      <c r="O62" s="259">
        <v>4800</v>
      </c>
      <c r="P62" s="259">
        <v>0</v>
      </c>
      <c r="Q62" s="259">
        <v>5350</v>
      </c>
      <c r="R62" s="309">
        <v>105</v>
      </c>
      <c r="S62" s="308">
        <v>485</v>
      </c>
      <c r="T62" s="259">
        <v>2273</v>
      </c>
      <c r="U62" s="259">
        <v>0</v>
      </c>
      <c r="V62" s="259">
        <v>4965</v>
      </c>
      <c r="W62" s="309">
        <v>105</v>
      </c>
      <c r="X62" s="308">
        <v>1825</v>
      </c>
      <c r="Y62" s="259">
        <v>29463</v>
      </c>
      <c r="Z62" s="259">
        <v>0</v>
      </c>
      <c r="AA62" s="259">
        <v>21515</v>
      </c>
      <c r="AB62" s="309">
        <v>420</v>
      </c>
      <c r="AC62" s="309">
        <v>53223</v>
      </c>
    </row>
    <row r="63" spans="1:29" s="47" customFormat="1" ht="20.149999999999999" customHeight="1" x14ac:dyDescent="0.6">
      <c r="A63" s="274" t="s">
        <v>136</v>
      </c>
      <c r="B63" s="285" t="s">
        <v>139</v>
      </c>
      <c r="C63" s="370" t="s">
        <v>51</v>
      </c>
      <c r="D63" s="308">
        <v>5967</v>
      </c>
      <c r="E63" s="259">
        <v>7687</v>
      </c>
      <c r="F63" s="259">
        <v>2895</v>
      </c>
      <c r="G63" s="259">
        <v>198</v>
      </c>
      <c r="H63" s="309">
        <v>3422</v>
      </c>
      <c r="I63" s="308">
        <v>5967</v>
      </c>
      <c r="J63" s="259">
        <v>8368</v>
      </c>
      <c r="K63" s="259">
        <v>500</v>
      </c>
      <c r="L63" s="259">
        <v>198</v>
      </c>
      <c r="M63" s="309">
        <v>3422</v>
      </c>
      <c r="N63" s="308">
        <v>5967</v>
      </c>
      <c r="O63" s="259">
        <v>4873</v>
      </c>
      <c r="P63" s="259">
        <v>800</v>
      </c>
      <c r="Q63" s="259">
        <v>198</v>
      </c>
      <c r="R63" s="309">
        <v>3422</v>
      </c>
      <c r="S63" s="308">
        <v>5967</v>
      </c>
      <c r="T63" s="259">
        <v>665</v>
      </c>
      <c r="U63" s="259">
        <v>500</v>
      </c>
      <c r="V63" s="259">
        <v>198</v>
      </c>
      <c r="W63" s="309">
        <v>3422</v>
      </c>
      <c r="X63" s="308">
        <v>23868</v>
      </c>
      <c r="Y63" s="259">
        <v>21593</v>
      </c>
      <c r="Z63" s="259">
        <v>4695</v>
      </c>
      <c r="AA63" s="259">
        <v>792</v>
      </c>
      <c r="AB63" s="309">
        <v>13688</v>
      </c>
      <c r="AC63" s="309">
        <v>64636</v>
      </c>
    </row>
    <row r="64" spans="1:29" s="47" customFormat="1" ht="20.149999999999999" customHeight="1" x14ac:dyDescent="0.6">
      <c r="A64" s="274" t="s">
        <v>140</v>
      </c>
      <c r="B64" s="285" t="s">
        <v>141</v>
      </c>
      <c r="C64" s="370" t="s">
        <v>51</v>
      </c>
      <c r="D64" s="308">
        <v>1902</v>
      </c>
      <c r="E64" s="259">
        <v>6695</v>
      </c>
      <c r="F64" s="259">
        <v>3800</v>
      </c>
      <c r="G64" s="259">
        <v>190</v>
      </c>
      <c r="H64" s="309">
        <v>150</v>
      </c>
      <c r="I64" s="308">
        <v>1807</v>
      </c>
      <c r="J64" s="259">
        <v>7135</v>
      </c>
      <c r="K64" s="259">
        <v>3200</v>
      </c>
      <c r="L64" s="259">
        <v>0</v>
      </c>
      <c r="M64" s="309">
        <v>150</v>
      </c>
      <c r="N64" s="308">
        <v>1807</v>
      </c>
      <c r="O64" s="259">
        <v>6784</v>
      </c>
      <c r="P64" s="259">
        <v>3100</v>
      </c>
      <c r="Q64" s="259">
        <v>0</v>
      </c>
      <c r="R64" s="309">
        <v>150</v>
      </c>
      <c r="S64" s="308">
        <v>1907</v>
      </c>
      <c r="T64" s="259">
        <v>7144</v>
      </c>
      <c r="U64" s="259">
        <v>1304</v>
      </c>
      <c r="V64" s="259">
        <v>0</v>
      </c>
      <c r="W64" s="309">
        <v>150</v>
      </c>
      <c r="X64" s="308">
        <v>7423</v>
      </c>
      <c r="Y64" s="259">
        <v>27758</v>
      </c>
      <c r="Z64" s="259">
        <v>11404</v>
      </c>
      <c r="AA64" s="259">
        <v>190</v>
      </c>
      <c r="AB64" s="309">
        <v>600</v>
      </c>
      <c r="AC64" s="309">
        <v>47375</v>
      </c>
    </row>
    <row r="65" spans="1:29" s="47" customFormat="1" ht="20.149999999999999" customHeight="1" x14ac:dyDescent="0.6">
      <c r="A65" s="274" t="s">
        <v>140</v>
      </c>
      <c r="B65" s="298" t="s">
        <v>173</v>
      </c>
      <c r="C65" s="370" t="s">
        <v>51</v>
      </c>
      <c r="D65" s="308">
        <v>9621</v>
      </c>
      <c r="E65" s="259">
        <v>0</v>
      </c>
      <c r="F65" s="259">
        <v>0</v>
      </c>
      <c r="G65" s="259">
        <v>0</v>
      </c>
      <c r="H65" s="309">
        <v>0</v>
      </c>
      <c r="I65" s="308">
        <v>9621</v>
      </c>
      <c r="J65" s="259">
        <v>0</v>
      </c>
      <c r="K65" s="259">
        <v>0</v>
      </c>
      <c r="L65" s="259">
        <v>0</v>
      </c>
      <c r="M65" s="309">
        <v>0</v>
      </c>
      <c r="N65" s="308">
        <v>9621</v>
      </c>
      <c r="O65" s="259">
        <v>0</v>
      </c>
      <c r="P65" s="259">
        <v>0</v>
      </c>
      <c r="Q65" s="259">
        <v>0</v>
      </c>
      <c r="R65" s="309">
        <v>0</v>
      </c>
      <c r="S65" s="308">
        <v>0</v>
      </c>
      <c r="T65" s="259">
        <v>0</v>
      </c>
      <c r="U65" s="259">
        <v>0</v>
      </c>
      <c r="V65" s="259">
        <v>0</v>
      </c>
      <c r="W65" s="309">
        <v>0</v>
      </c>
      <c r="X65" s="308" t="s">
        <v>25</v>
      </c>
      <c r="Y65" s="259" t="s">
        <v>25</v>
      </c>
      <c r="Z65" s="259" t="s">
        <v>25</v>
      </c>
      <c r="AA65" s="259" t="s">
        <v>25</v>
      </c>
      <c r="AB65" s="309" t="s">
        <v>25</v>
      </c>
      <c r="AC65" s="309" t="s">
        <v>25</v>
      </c>
    </row>
    <row r="66" spans="1:29" s="47" customFormat="1" ht="20.149999999999999" customHeight="1" x14ac:dyDescent="0.6">
      <c r="A66" s="274" t="s">
        <v>140</v>
      </c>
      <c r="B66" s="285" t="s">
        <v>142</v>
      </c>
      <c r="C66" s="370" t="s">
        <v>51</v>
      </c>
      <c r="D66" s="308">
        <v>4151</v>
      </c>
      <c r="E66" s="259">
        <v>9447</v>
      </c>
      <c r="F66" s="259">
        <v>1562</v>
      </c>
      <c r="G66" s="259">
        <v>0</v>
      </c>
      <c r="H66" s="309">
        <v>3438</v>
      </c>
      <c r="I66" s="308">
        <v>4076</v>
      </c>
      <c r="J66" s="259">
        <v>6771</v>
      </c>
      <c r="K66" s="259">
        <v>1555</v>
      </c>
      <c r="L66" s="259">
        <v>0</v>
      </c>
      <c r="M66" s="309">
        <v>3438</v>
      </c>
      <c r="N66" s="308">
        <v>4026</v>
      </c>
      <c r="O66" s="259">
        <v>2680</v>
      </c>
      <c r="P66" s="259">
        <v>537</v>
      </c>
      <c r="Q66" s="259">
        <v>0</v>
      </c>
      <c r="R66" s="309">
        <v>3438</v>
      </c>
      <c r="S66" s="308">
        <v>4126</v>
      </c>
      <c r="T66" s="259">
        <v>1835</v>
      </c>
      <c r="U66" s="259">
        <v>0</v>
      </c>
      <c r="V66" s="259">
        <v>0</v>
      </c>
      <c r="W66" s="309">
        <v>3438</v>
      </c>
      <c r="X66" s="308">
        <v>16379</v>
      </c>
      <c r="Y66" s="259">
        <v>20733</v>
      </c>
      <c r="Z66" s="259">
        <v>3654</v>
      </c>
      <c r="AA66" s="259">
        <v>0</v>
      </c>
      <c r="AB66" s="309">
        <v>13752</v>
      </c>
      <c r="AC66" s="309">
        <v>54518</v>
      </c>
    </row>
    <row r="67" spans="1:29" s="47" customFormat="1" ht="20.149999999999999" customHeight="1" x14ac:dyDescent="0.6">
      <c r="A67" s="274" t="s">
        <v>140</v>
      </c>
      <c r="B67" s="285" t="s">
        <v>143</v>
      </c>
      <c r="C67" s="370" t="s">
        <v>51</v>
      </c>
      <c r="D67" s="308">
        <v>5734</v>
      </c>
      <c r="E67" s="259">
        <v>8649</v>
      </c>
      <c r="F67" s="259">
        <v>2120</v>
      </c>
      <c r="G67" s="259">
        <v>3657</v>
      </c>
      <c r="H67" s="309">
        <v>225</v>
      </c>
      <c r="I67" s="308">
        <v>4250</v>
      </c>
      <c r="J67" s="259">
        <v>3576</v>
      </c>
      <c r="K67" s="259">
        <v>2120</v>
      </c>
      <c r="L67" s="259">
        <v>0</v>
      </c>
      <c r="M67" s="309">
        <v>225</v>
      </c>
      <c r="N67" s="308">
        <v>3670</v>
      </c>
      <c r="O67" s="259">
        <v>3118</v>
      </c>
      <c r="P67" s="259">
        <v>2120</v>
      </c>
      <c r="Q67" s="259">
        <v>0</v>
      </c>
      <c r="R67" s="309">
        <v>225</v>
      </c>
      <c r="S67" s="308">
        <v>3670</v>
      </c>
      <c r="T67" s="259">
        <v>6482</v>
      </c>
      <c r="U67" s="259">
        <v>2120</v>
      </c>
      <c r="V67" s="259">
        <v>0</v>
      </c>
      <c r="W67" s="309">
        <v>225</v>
      </c>
      <c r="X67" s="308">
        <v>17324</v>
      </c>
      <c r="Y67" s="259">
        <v>21825</v>
      </c>
      <c r="Z67" s="259">
        <v>8480</v>
      </c>
      <c r="AA67" s="259">
        <v>3657</v>
      </c>
      <c r="AB67" s="309">
        <v>900</v>
      </c>
      <c r="AC67" s="309">
        <v>52186</v>
      </c>
    </row>
    <row r="68" spans="1:29" s="47" customFormat="1" ht="20.149999999999999" customHeight="1" x14ac:dyDescent="0.6">
      <c r="A68" s="274" t="s">
        <v>144</v>
      </c>
      <c r="B68" s="285" t="s">
        <v>145</v>
      </c>
      <c r="C68" s="370" t="s">
        <v>54</v>
      </c>
      <c r="D68" s="308">
        <v>2134</v>
      </c>
      <c r="E68" s="259">
        <v>14402</v>
      </c>
      <c r="F68" s="259">
        <v>1760</v>
      </c>
      <c r="G68" s="259">
        <v>0</v>
      </c>
      <c r="H68" s="309">
        <v>3952</v>
      </c>
      <c r="I68" s="308">
        <v>818</v>
      </c>
      <c r="J68" s="259">
        <v>10840</v>
      </c>
      <c r="K68" s="259">
        <v>1551</v>
      </c>
      <c r="L68" s="259">
        <v>0</v>
      </c>
      <c r="M68" s="309">
        <v>3387</v>
      </c>
      <c r="N68" s="308">
        <v>818</v>
      </c>
      <c r="O68" s="259">
        <v>10575</v>
      </c>
      <c r="P68" s="259">
        <v>1551</v>
      </c>
      <c r="Q68" s="259">
        <v>0</v>
      </c>
      <c r="R68" s="309">
        <v>3387</v>
      </c>
      <c r="S68" s="308">
        <v>1018</v>
      </c>
      <c r="T68" s="259">
        <v>10267</v>
      </c>
      <c r="U68" s="259">
        <v>1551</v>
      </c>
      <c r="V68" s="259">
        <v>0</v>
      </c>
      <c r="W68" s="309">
        <v>3387</v>
      </c>
      <c r="X68" s="308">
        <v>4788</v>
      </c>
      <c r="Y68" s="259">
        <v>46084</v>
      </c>
      <c r="Z68" s="259">
        <v>6413</v>
      </c>
      <c r="AA68" s="259">
        <v>0</v>
      </c>
      <c r="AB68" s="309">
        <v>14113</v>
      </c>
      <c r="AC68" s="309">
        <v>71398</v>
      </c>
    </row>
    <row r="69" spans="1:29" s="47" customFormat="1" ht="20.149999999999999" customHeight="1" x14ac:dyDescent="0.6">
      <c r="A69" s="274" t="s">
        <v>144</v>
      </c>
      <c r="B69" s="285" t="s">
        <v>146</v>
      </c>
      <c r="C69" s="370" t="s">
        <v>51</v>
      </c>
      <c r="D69" s="308">
        <v>1774</v>
      </c>
      <c r="E69" s="259">
        <v>7725</v>
      </c>
      <c r="F69" s="259">
        <v>0</v>
      </c>
      <c r="G69" s="259">
        <v>0</v>
      </c>
      <c r="H69" s="309">
        <v>0</v>
      </c>
      <c r="I69" s="308">
        <v>1774</v>
      </c>
      <c r="J69" s="259">
        <v>7725</v>
      </c>
      <c r="K69" s="259">
        <v>0</v>
      </c>
      <c r="L69" s="259">
        <v>0</v>
      </c>
      <c r="M69" s="309">
        <v>0</v>
      </c>
      <c r="N69" s="308">
        <v>1774</v>
      </c>
      <c r="O69" s="259">
        <v>7725</v>
      </c>
      <c r="P69" s="259">
        <v>0</v>
      </c>
      <c r="Q69" s="259">
        <v>0</v>
      </c>
      <c r="R69" s="309">
        <v>0</v>
      </c>
      <c r="S69" s="308">
        <v>1774</v>
      </c>
      <c r="T69" s="259">
        <v>7725</v>
      </c>
      <c r="U69" s="259">
        <v>0</v>
      </c>
      <c r="V69" s="259">
        <v>0</v>
      </c>
      <c r="W69" s="309">
        <v>0</v>
      </c>
      <c r="X69" s="308">
        <v>7096</v>
      </c>
      <c r="Y69" s="259">
        <v>30900</v>
      </c>
      <c r="Z69" s="259">
        <v>0</v>
      </c>
      <c r="AA69" s="259">
        <v>0</v>
      </c>
      <c r="AB69" s="309">
        <v>0</v>
      </c>
      <c r="AC69" s="309">
        <v>37996</v>
      </c>
    </row>
    <row r="70" spans="1:29" s="47" customFormat="1" ht="20.149999999999999" customHeight="1" x14ac:dyDescent="0.6">
      <c r="A70" s="274" t="s">
        <v>147</v>
      </c>
      <c r="B70" s="285" t="s">
        <v>148</v>
      </c>
      <c r="C70" s="370" t="s">
        <v>51</v>
      </c>
      <c r="D70" s="308">
        <v>10014</v>
      </c>
      <c r="E70" s="259">
        <v>6875</v>
      </c>
      <c r="F70" s="259">
        <v>5306</v>
      </c>
      <c r="G70" s="259">
        <v>0</v>
      </c>
      <c r="H70" s="309">
        <v>2654</v>
      </c>
      <c r="I70" s="308">
        <v>10014</v>
      </c>
      <c r="J70" s="259">
        <v>6875</v>
      </c>
      <c r="K70" s="259">
        <v>2154</v>
      </c>
      <c r="L70" s="259">
        <v>0</v>
      </c>
      <c r="M70" s="309">
        <v>2654</v>
      </c>
      <c r="N70" s="308">
        <v>10014</v>
      </c>
      <c r="O70" s="259">
        <v>6875</v>
      </c>
      <c r="P70" s="259">
        <v>962</v>
      </c>
      <c r="Q70" s="259">
        <v>0</v>
      </c>
      <c r="R70" s="309">
        <v>2654</v>
      </c>
      <c r="S70" s="308">
        <v>10014</v>
      </c>
      <c r="T70" s="259">
        <v>6875</v>
      </c>
      <c r="U70" s="259">
        <v>340</v>
      </c>
      <c r="V70" s="259">
        <v>0</v>
      </c>
      <c r="W70" s="309">
        <v>2654</v>
      </c>
      <c r="X70" s="308">
        <v>40056</v>
      </c>
      <c r="Y70" s="259">
        <v>27500</v>
      </c>
      <c r="Z70" s="259">
        <v>8762</v>
      </c>
      <c r="AA70" s="259">
        <v>0</v>
      </c>
      <c r="AB70" s="309">
        <v>10616</v>
      </c>
      <c r="AC70" s="309">
        <v>86934</v>
      </c>
    </row>
    <row r="71" spans="1:29" s="47" customFormat="1" ht="20.149999999999999" customHeight="1" x14ac:dyDescent="0.6">
      <c r="A71" s="274" t="s">
        <v>149</v>
      </c>
      <c r="B71" s="285" t="s">
        <v>150</v>
      </c>
      <c r="C71" s="370" t="s">
        <v>51</v>
      </c>
      <c r="D71" s="308">
        <v>8856</v>
      </c>
      <c r="E71" s="259">
        <v>0</v>
      </c>
      <c r="F71" s="259">
        <v>3080</v>
      </c>
      <c r="G71" s="259">
        <v>544</v>
      </c>
      <c r="H71" s="309">
        <v>124</v>
      </c>
      <c r="I71" s="308">
        <v>8376</v>
      </c>
      <c r="J71" s="259">
        <v>0</v>
      </c>
      <c r="K71" s="259">
        <v>3080</v>
      </c>
      <c r="L71" s="259">
        <v>368</v>
      </c>
      <c r="M71" s="309">
        <v>124</v>
      </c>
      <c r="N71" s="308">
        <v>5409</v>
      </c>
      <c r="O71" s="259">
        <v>0</v>
      </c>
      <c r="P71" s="259">
        <v>1600</v>
      </c>
      <c r="Q71" s="259">
        <v>368</v>
      </c>
      <c r="R71" s="309">
        <v>124</v>
      </c>
      <c r="S71" s="308">
        <v>2448</v>
      </c>
      <c r="T71" s="259">
        <v>0</v>
      </c>
      <c r="U71" s="259">
        <v>1600</v>
      </c>
      <c r="V71" s="259">
        <v>368</v>
      </c>
      <c r="W71" s="309">
        <v>124</v>
      </c>
      <c r="X71" s="308">
        <v>25089</v>
      </c>
      <c r="Y71" s="259">
        <v>0</v>
      </c>
      <c r="Z71" s="259">
        <v>9360</v>
      </c>
      <c r="AA71" s="259">
        <v>1648</v>
      </c>
      <c r="AB71" s="309">
        <v>496</v>
      </c>
      <c r="AC71" s="309">
        <v>36593</v>
      </c>
    </row>
    <row r="72" spans="1:29" s="47" customFormat="1" ht="20.149999999999999" customHeight="1" x14ac:dyDescent="0.6">
      <c r="A72" s="274" t="s">
        <v>151</v>
      </c>
      <c r="B72" s="285" t="s">
        <v>152</v>
      </c>
      <c r="C72" s="370" t="s">
        <v>51</v>
      </c>
      <c r="D72" s="308">
        <v>2052</v>
      </c>
      <c r="E72" s="259">
        <v>14418</v>
      </c>
      <c r="F72" s="259">
        <v>8287</v>
      </c>
      <c r="G72" s="259">
        <v>0</v>
      </c>
      <c r="H72" s="309">
        <v>0</v>
      </c>
      <c r="I72" s="310">
        <v>2052</v>
      </c>
      <c r="J72" s="259">
        <v>10260</v>
      </c>
      <c r="K72" s="259">
        <v>3391</v>
      </c>
      <c r="L72" s="259">
        <v>452</v>
      </c>
      <c r="M72" s="309">
        <v>0</v>
      </c>
      <c r="N72" s="310">
        <v>2052</v>
      </c>
      <c r="O72" s="259">
        <v>9450</v>
      </c>
      <c r="P72" s="259">
        <v>1632</v>
      </c>
      <c r="Q72" s="259">
        <v>499</v>
      </c>
      <c r="R72" s="309">
        <v>0</v>
      </c>
      <c r="S72" s="308">
        <v>1368</v>
      </c>
      <c r="T72" s="259">
        <v>7173</v>
      </c>
      <c r="U72" s="259">
        <v>867</v>
      </c>
      <c r="V72" s="259">
        <v>3876</v>
      </c>
      <c r="W72" s="309">
        <v>0</v>
      </c>
      <c r="X72" s="310">
        <v>7524</v>
      </c>
      <c r="Y72" s="259">
        <v>41301</v>
      </c>
      <c r="Z72" s="259">
        <v>14177</v>
      </c>
      <c r="AA72" s="259">
        <v>4827</v>
      </c>
      <c r="AB72" s="309">
        <v>0</v>
      </c>
      <c r="AC72" s="309">
        <v>67829</v>
      </c>
    </row>
    <row r="73" spans="1:29" s="47" customFormat="1" ht="20.149999999999999" customHeight="1" x14ac:dyDescent="0.6">
      <c r="A73" s="274" t="s">
        <v>153</v>
      </c>
      <c r="B73" s="285" t="s">
        <v>154</v>
      </c>
      <c r="C73" s="370" t="s">
        <v>54</v>
      </c>
      <c r="D73" s="308">
        <v>0</v>
      </c>
      <c r="E73" s="259">
        <v>10500</v>
      </c>
      <c r="F73" s="259">
        <v>1850</v>
      </c>
      <c r="G73" s="259">
        <v>0</v>
      </c>
      <c r="H73" s="309">
        <v>0</v>
      </c>
      <c r="I73" s="308">
        <v>0</v>
      </c>
      <c r="J73" s="259">
        <v>7000</v>
      </c>
      <c r="K73" s="259">
        <v>1750</v>
      </c>
      <c r="L73" s="259">
        <v>0</v>
      </c>
      <c r="M73" s="309">
        <v>0</v>
      </c>
      <c r="N73" s="308">
        <v>0</v>
      </c>
      <c r="O73" s="259">
        <v>2550</v>
      </c>
      <c r="P73" s="259">
        <v>1030</v>
      </c>
      <c r="Q73" s="259">
        <v>0</v>
      </c>
      <c r="R73" s="309">
        <v>0</v>
      </c>
      <c r="S73" s="308">
        <v>0</v>
      </c>
      <c r="T73" s="259">
        <v>500</v>
      </c>
      <c r="U73" s="259">
        <v>0</v>
      </c>
      <c r="V73" s="259">
        <v>0</v>
      </c>
      <c r="W73" s="309">
        <v>0</v>
      </c>
      <c r="X73" s="308">
        <v>0</v>
      </c>
      <c r="Y73" s="259">
        <v>20550</v>
      </c>
      <c r="Z73" s="259">
        <v>4630</v>
      </c>
      <c r="AA73" s="259">
        <v>0</v>
      </c>
      <c r="AB73" s="309">
        <v>0</v>
      </c>
      <c r="AC73" s="309">
        <v>25180</v>
      </c>
    </row>
    <row r="74" spans="1:29" s="47" customFormat="1" ht="20.149999999999999" customHeight="1" x14ac:dyDescent="0.6">
      <c r="A74" s="274" t="s">
        <v>155</v>
      </c>
      <c r="B74" s="285" t="s">
        <v>156</v>
      </c>
      <c r="C74" s="370" t="s">
        <v>51</v>
      </c>
      <c r="D74" s="308">
        <v>3500</v>
      </c>
      <c r="E74" s="259">
        <v>6000</v>
      </c>
      <c r="F74" s="259">
        <v>1834</v>
      </c>
      <c r="G74" s="259">
        <v>0</v>
      </c>
      <c r="H74" s="309">
        <v>1486</v>
      </c>
      <c r="I74" s="308">
        <v>3500</v>
      </c>
      <c r="J74" s="259">
        <v>6000</v>
      </c>
      <c r="K74" s="259">
        <v>1122</v>
      </c>
      <c r="L74" s="259">
        <v>0</v>
      </c>
      <c r="M74" s="309">
        <v>1486</v>
      </c>
      <c r="N74" s="308">
        <v>3500</v>
      </c>
      <c r="O74" s="259">
        <v>7108</v>
      </c>
      <c r="P74" s="259">
        <v>995</v>
      </c>
      <c r="Q74" s="259">
        <v>0</v>
      </c>
      <c r="R74" s="309">
        <v>1486</v>
      </c>
      <c r="S74" s="308">
        <v>3500</v>
      </c>
      <c r="T74" s="259">
        <v>1655</v>
      </c>
      <c r="U74" s="259">
        <v>1020</v>
      </c>
      <c r="V74" s="259">
        <v>0</v>
      </c>
      <c r="W74" s="309">
        <v>1486</v>
      </c>
      <c r="X74" s="308">
        <v>14000</v>
      </c>
      <c r="Y74" s="259">
        <v>20763</v>
      </c>
      <c r="Z74" s="259">
        <v>4971</v>
      </c>
      <c r="AA74" s="259">
        <v>0</v>
      </c>
      <c r="AB74" s="309">
        <v>5944</v>
      </c>
      <c r="AC74" s="309">
        <v>45678</v>
      </c>
    </row>
    <row r="75" spans="1:29" s="47" customFormat="1" ht="20.149999999999999" customHeight="1" x14ac:dyDescent="0.6">
      <c r="A75" s="13"/>
      <c r="B75" s="13" t="s">
        <v>158</v>
      </c>
      <c r="C75" s="371"/>
      <c r="D75" s="56">
        <v>66</v>
      </c>
      <c r="E75" s="57">
        <v>59</v>
      </c>
      <c r="F75" s="57">
        <v>55</v>
      </c>
      <c r="G75" s="57">
        <v>31</v>
      </c>
      <c r="H75" s="58">
        <v>53</v>
      </c>
      <c r="I75" s="56">
        <v>65</v>
      </c>
      <c r="J75" s="57">
        <v>59</v>
      </c>
      <c r="K75" s="57">
        <v>52</v>
      </c>
      <c r="L75" s="57">
        <v>29</v>
      </c>
      <c r="M75" s="58">
        <v>52</v>
      </c>
      <c r="N75" s="56">
        <v>64</v>
      </c>
      <c r="O75" s="57">
        <v>54</v>
      </c>
      <c r="P75" s="57">
        <v>50</v>
      </c>
      <c r="Q75" s="57">
        <v>31</v>
      </c>
      <c r="R75" s="58">
        <v>51</v>
      </c>
      <c r="S75" s="56">
        <v>61</v>
      </c>
      <c r="T75" s="57">
        <v>48</v>
      </c>
      <c r="U75" s="57">
        <v>44</v>
      </c>
      <c r="V75" s="57">
        <v>34</v>
      </c>
      <c r="W75" s="58">
        <v>49</v>
      </c>
      <c r="X75" s="56">
        <v>62</v>
      </c>
      <c r="Y75" s="57">
        <v>57</v>
      </c>
      <c r="Z75" s="57">
        <v>53</v>
      </c>
      <c r="AA75" s="57">
        <v>38</v>
      </c>
      <c r="AB75" s="58">
        <v>50</v>
      </c>
      <c r="AC75" s="58">
        <v>66</v>
      </c>
    </row>
    <row r="76" spans="1:29" s="47" customFormat="1" ht="20.149999999999999" customHeight="1" x14ac:dyDescent="0.6">
      <c r="A76" s="13"/>
      <c r="B76" s="13" t="s">
        <v>159</v>
      </c>
      <c r="C76" s="371"/>
      <c r="D76" s="56">
        <v>4034</v>
      </c>
      <c r="E76" s="57">
        <v>8743</v>
      </c>
      <c r="F76" s="57">
        <v>3495</v>
      </c>
      <c r="G76" s="57">
        <v>3063</v>
      </c>
      <c r="H76" s="58">
        <v>3007</v>
      </c>
      <c r="I76" s="56">
        <v>4189</v>
      </c>
      <c r="J76" s="57">
        <v>7061</v>
      </c>
      <c r="K76" s="57">
        <v>2544</v>
      </c>
      <c r="L76" s="57">
        <v>2494</v>
      </c>
      <c r="M76" s="58">
        <v>2905</v>
      </c>
      <c r="N76" s="56">
        <v>4163</v>
      </c>
      <c r="O76" s="57">
        <v>5426</v>
      </c>
      <c r="P76" s="57">
        <v>1898</v>
      </c>
      <c r="Q76" s="57">
        <v>3599</v>
      </c>
      <c r="R76" s="58">
        <v>2936</v>
      </c>
      <c r="S76" s="56">
        <v>3820</v>
      </c>
      <c r="T76" s="57">
        <v>4963</v>
      </c>
      <c r="U76" s="57">
        <v>1439</v>
      </c>
      <c r="V76" s="57">
        <v>4204</v>
      </c>
      <c r="W76" s="58">
        <v>2913</v>
      </c>
      <c r="X76" s="56">
        <v>16110</v>
      </c>
      <c r="Y76" s="57">
        <v>24854</v>
      </c>
      <c r="Z76" s="57">
        <v>8604</v>
      </c>
      <c r="AA76" s="57">
        <v>11099</v>
      </c>
      <c r="AB76" s="58">
        <v>11672</v>
      </c>
      <c r="AC76" s="58">
        <v>58741</v>
      </c>
    </row>
    <row r="77" spans="1:29" s="47" customFormat="1" ht="20.149999999999999" customHeight="1" x14ac:dyDescent="0.6">
      <c r="A77" s="13"/>
      <c r="B77" s="13" t="s">
        <v>160</v>
      </c>
      <c r="C77" s="371"/>
      <c r="D77" s="56">
        <v>3961</v>
      </c>
      <c r="E77" s="57">
        <v>3848</v>
      </c>
      <c r="F77" s="57">
        <v>2737</v>
      </c>
      <c r="G77" s="57">
        <v>3944</v>
      </c>
      <c r="H77" s="58">
        <v>2100</v>
      </c>
      <c r="I77" s="56">
        <v>4300</v>
      </c>
      <c r="J77" s="57">
        <v>2910</v>
      </c>
      <c r="K77" s="57">
        <v>2147</v>
      </c>
      <c r="L77" s="57">
        <v>3766</v>
      </c>
      <c r="M77" s="58">
        <v>2009</v>
      </c>
      <c r="N77" s="56">
        <v>4263</v>
      </c>
      <c r="O77" s="57">
        <v>3263</v>
      </c>
      <c r="P77" s="57">
        <v>1757</v>
      </c>
      <c r="Q77" s="57">
        <v>7520</v>
      </c>
      <c r="R77" s="58">
        <v>2037</v>
      </c>
      <c r="S77" s="56">
        <v>3912</v>
      </c>
      <c r="T77" s="57">
        <v>3151</v>
      </c>
      <c r="U77" s="57">
        <v>1881</v>
      </c>
      <c r="V77" s="57">
        <v>7112</v>
      </c>
      <c r="W77" s="58">
        <v>2077</v>
      </c>
      <c r="X77" s="56">
        <v>15837</v>
      </c>
      <c r="Y77" s="57">
        <v>10402</v>
      </c>
      <c r="Z77" s="57">
        <v>7318</v>
      </c>
      <c r="AA77" s="57">
        <v>17419</v>
      </c>
      <c r="AB77" s="58">
        <v>8293</v>
      </c>
      <c r="AC77" s="58">
        <v>21488</v>
      </c>
    </row>
    <row r="78" spans="1:29" ht="36.75" customHeight="1" x14ac:dyDescent="0.65">
      <c r="A78" s="670" t="s">
        <v>191</v>
      </c>
      <c r="B78" s="670"/>
      <c r="C78" s="670"/>
    </row>
    <row r="79" spans="1:29" x14ac:dyDescent="0.65">
      <c r="B79" s="4"/>
      <c r="C79" s="4"/>
    </row>
    <row r="80" spans="1:29" x14ac:dyDescent="0.65">
      <c r="A80" s="669" t="s">
        <v>490</v>
      </c>
      <c r="B80" s="669"/>
      <c r="C80" s="669"/>
      <c r="D80" s="313"/>
      <c r="E80" s="313"/>
      <c r="F80" s="313"/>
      <c r="G80" s="313"/>
      <c r="H80" s="313"/>
      <c r="I80" s="313"/>
      <c r="J80" s="313"/>
      <c r="K80" s="313"/>
      <c r="L80" s="313"/>
      <c r="M80" s="313"/>
      <c r="N80" s="313"/>
      <c r="O80" s="313"/>
      <c r="P80" s="313"/>
      <c r="Q80" s="313"/>
      <c r="R80" s="313"/>
      <c r="S80" s="313"/>
      <c r="T80" s="313"/>
      <c r="U80" s="313"/>
      <c r="V80" s="313"/>
      <c r="W80" s="313"/>
      <c r="X80" s="313"/>
      <c r="Y80" s="313"/>
      <c r="Z80" s="313"/>
      <c r="AA80" s="313"/>
      <c r="AB80" s="313"/>
      <c r="AC80" s="313"/>
    </row>
    <row r="81" spans="1:29" x14ac:dyDescent="0.65">
      <c r="A81" s="669" t="s">
        <v>241</v>
      </c>
      <c r="B81" s="669"/>
      <c r="C81" s="669"/>
      <c r="D81" s="313"/>
      <c r="E81" s="313"/>
      <c r="F81" s="313"/>
      <c r="G81" s="313"/>
      <c r="H81" s="313"/>
      <c r="I81" s="313"/>
      <c r="J81" s="313"/>
      <c r="K81" s="313"/>
      <c r="L81" s="313"/>
      <c r="M81" s="313"/>
      <c r="N81" s="313"/>
      <c r="O81" s="313"/>
      <c r="P81" s="313"/>
      <c r="Q81" s="313"/>
      <c r="R81" s="313"/>
      <c r="S81" s="313"/>
      <c r="T81" s="313"/>
      <c r="U81" s="313"/>
      <c r="V81" s="313"/>
      <c r="W81" s="313"/>
      <c r="X81" s="313"/>
      <c r="Y81" s="313"/>
      <c r="Z81" s="313"/>
      <c r="AA81" s="313"/>
      <c r="AB81" s="313"/>
      <c r="AC81" s="313"/>
    </row>
    <row r="82" spans="1:29" x14ac:dyDescent="0.65">
      <c r="A82" s="670" t="s">
        <v>494</v>
      </c>
      <c r="B82" s="670"/>
      <c r="C82" s="670"/>
      <c r="D82" s="313"/>
      <c r="E82" s="313"/>
      <c r="F82" s="313"/>
      <c r="G82" s="313"/>
      <c r="H82" s="313"/>
      <c r="I82" s="313"/>
      <c r="J82" s="313"/>
      <c r="K82" s="313"/>
      <c r="L82" s="313"/>
      <c r="M82" s="313"/>
      <c r="N82" s="313"/>
      <c r="O82" s="313"/>
      <c r="P82" s="313"/>
      <c r="Q82" s="313"/>
      <c r="R82" s="313"/>
      <c r="S82" s="313"/>
      <c r="T82" s="313"/>
      <c r="U82" s="313"/>
      <c r="V82" s="313"/>
      <c r="W82" s="313"/>
      <c r="X82" s="313"/>
      <c r="Y82" s="313"/>
      <c r="Z82" s="313"/>
      <c r="AA82" s="313"/>
      <c r="AB82" s="313"/>
      <c r="AC82" s="313"/>
    </row>
    <row r="83" spans="1:29" x14ac:dyDescent="0.65">
      <c r="A83" s="670" t="s">
        <v>492</v>
      </c>
      <c r="B83" s="670"/>
      <c r="C83" s="670"/>
      <c r="D83" s="313"/>
      <c r="E83" s="313"/>
      <c r="F83" s="313"/>
      <c r="G83" s="313"/>
      <c r="H83" s="313"/>
      <c r="I83" s="313"/>
      <c r="J83" s="313"/>
      <c r="K83" s="313"/>
      <c r="L83" s="313"/>
      <c r="M83" s="313"/>
      <c r="N83" s="313"/>
      <c r="O83" s="313"/>
      <c r="P83" s="313"/>
      <c r="Q83" s="313"/>
      <c r="R83" s="313"/>
      <c r="S83" s="313"/>
      <c r="T83" s="313"/>
      <c r="U83" s="313"/>
      <c r="V83" s="313"/>
      <c r="W83" s="313"/>
      <c r="X83" s="313"/>
      <c r="Y83" s="313"/>
      <c r="Z83" s="313"/>
      <c r="AA83" s="313"/>
      <c r="AB83" s="313"/>
      <c r="AC83" s="313"/>
    </row>
    <row r="84" spans="1:29" ht="27" customHeight="1" x14ac:dyDescent="0.65">
      <c r="A84" s="667" t="s">
        <v>493</v>
      </c>
      <c r="B84" s="667"/>
      <c r="C84" s="667"/>
      <c r="D84" s="313"/>
      <c r="E84" s="313"/>
      <c r="F84" s="313"/>
      <c r="G84" s="313"/>
      <c r="H84" s="313"/>
      <c r="I84" s="313"/>
      <c r="J84" s="313"/>
      <c r="K84" s="313"/>
      <c r="L84" s="313"/>
      <c r="M84" s="313"/>
      <c r="N84" s="313"/>
      <c r="O84" s="313"/>
      <c r="P84" s="313"/>
      <c r="Q84" s="313"/>
      <c r="R84" s="313"/>
      <c r="S84" s="313"/>
      <c r="T84" s="313"/>
      <c r="U84" s="313"/>
      <c r="V84" s="313"/>
      <c r="W84" s="313"/>
      <c r="X84" s="313"/>
      <c r="Y84" s="313"/>
      <c r="Z84" s="313"/>
      <c r="AA84" s="313"/>
      <c r="AB84" s="313"/>
      <c r="AC84" s="313"/>
    </row>
    <row r="85" spans="1:29" ht="9.75" customHeight="1" x14ac:dyDescent="0.65">
      <c r="A85" s="312"/>
      <c r="B85" s="312"/>
      <c r="C85" s="312"/>
      <c r="D85" s="313"/>
      <c r="E85" s="313"/>
      <c r="F85" s="313"/>
      <c r="G85" s="313"/>
      <c r="H85" s="313"/>
      <c r="I85" s="313"/>
      <c r="J85" s="313"/>
      <c r="K85" s="313"/>
      <c r="L85" s="313"/>
      <c r="M85" s="313"/>
      <c r="N85" s="313"/>
      <c r="O85" s="313"/>
      <c r="P85" s="313"/>
      <c r="Q85" s="313"/>
      <c r="R85" s="313"/>
      <c r="S85" s="313"/>
      <c r="T85" s="313"/>
      <c r="U85" s="313"/>
      <c r="V85" s="313"/>
      <c r="W85" s="313"/>
      <c r="X85" s="313"/>
      <c r="Y85" s="313"/>
      <c r="Z85" s="313"/>
      <c r="AA85" s="313"/>
      <c r="AB85" s="313"/>
      <c r="AC85" s="313"/>
    </row>
    <row r="86" spans="1:29" ht="14.15" customHeight="1" x14ac:dyDescent="0.65">
      <c r="A86" s="667" t="s">
        <v>496</v>
      </c>
      <c r="B86" s="667"/>
      <c r="C86" s="667"/>
    </row>
    <row r="87" spans="1:29" x14ac:dyDescent="0.65">
      <c r="A87" s="667"/>
      <c r="B87" s="667"/>
      <c r="C87" s="667"/>
    </row>
    <row r="88" spans="1:29" x14ac:dyDescent="0.65">
      <c r="A88" s="44" t="s">
        <v>470</v>
      </c>
      <c r="B88" s="44"/>
      <c r="C88" s="44"/>
    </row>
    <row r="90" spans="1:29" x14ac:dyDescent="0.65">
      <c r="A90" s="14"/>
    </row>
    <row r="92" spans="1:29" x14ac:dyDescent="0.65">
      <c r="B92" s="4"/>
      <c r="C92" s="4"/>
    </row>
  </sheetData>
  <autoFilter ref="A4:AC84" xr:uid="{00000000-0001-0000-0700-000000000000}"/>
  <mergeCells count="15">
    <mergeCell ref="A1:C1"/>
    <mergeCell ref="A2:B2"/>
    <mergeCell ref="A3:B3"/>
    <mergeCell ref="X3:AB3"/>
    <mergeCell ref="A78:C78"/>
    <mergeCell ref="I3:M3"/>
    <mergeCell ref="N3:R3"/>
    <mergeCell ref="S3:W3"/>
    <mergeCell ref="A81:C81"/>
    <mergeCell ref="A84:C84"/>
    <mergeCell ref="A86:C87"/>
    <mergeCell ref="A82:C82"/>
    <mergeCell ref="D3:H3"/>
    <mergeCell ref="A80:C80"/>
    <mergeCell ref="A83:C83"/>
  </mergeCells>
  <conditionalFormatting sqref="A5:AB74">
    <cfRule type="expression" dxfId="29" priority="3">
      <formula>MOD(ROW(),2)=0</formula>
    </cfRule>
  </conditionalFormatting>
  <conditionalFormatting sqref="AC5">
    <cfRule type="expression" dxfId="28" priority="2">
      <formula>MOD(ROW(),2)=0</formula>
    </cfRule>
  </conditionalFormatting>
  <conditionalFormatting sqref="AC6:AC74">
    <cfRule type="expression" dxfId="27" priority="1">
      <formula>MOD(ROW(),2)=0</formula>
    </cfRule>
  </conditionalFormatting>
  <hyperlinks>
    <hyperlink ref="A2:B2" location="TOC!A1" display="Return to Table of Contents" xr:uid="{00000000-0004-0000-0700-000000000000}"/>
  </hyperlinks>
  <pageMargins left="0.25" right="0.25" top="0.75" bottom="0.75" header="0.3" footer="0.3"/>
  <pageSetup scale="60" fitToWidth="0" orientation="portrait" horizontalDpi="1200" verticalDpi="1200" r:id="rId1"/>
  <headerFooter>
    <oddHeader>&amp;L2023-24 &amp;"Arial,Italic"Survey of Dental Education
&amp;"Arial,Regular"Report 2 - Tuition, Admission, and Attrition</oddHeader>
  </headerFooter>
  <rowBreaks count="1" manualBreakCount="1">
    <brk id="56" max="28" man="1"/>
  </rowBreaks>
  <colBreaks count="4" manualBreakCount="4">
    <brk id="8" max="87" man="1"/>
    <brk id="13" max="87" man="1"/>
    <brk id="18" max="87" man="1"/>
    <brk id="23" max="87"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P96"/>
  <sheetViews>
    <sheetView zoomScaleNormal="100" workbookViewId="0">
      <pane xSplit="3" ySplit="3" topLeftCell="D4" activePane="bottomRight" state="frozen"/>
      <selection activeCell="A2" sqref="A2:C2"/>
      <selection pane="topRight" activeCell="A2" sqref="A2:C2"/>
      <selection pane="bottomLeft" activeCell="A2" sqref="A2:C2"/>
      <selection pane="bottomRight" sqref="A1:C1"/>
    </sheetView>
  </sheetViews>
  <sheetFormatPr defaultColWidth="9.08984375" defaultRowHeight="14.25" x14ac:dyDescent="0.65"/>
  <cols>
    <col min="1" max="1" width="11.31640625" style="4" bestFit="1" customWidth="1"/>
    <col min="2" max="2" width="56.08984375" style="6" customWidth="1"/>
    <col min="3" max="3" width="20.6796875" style="4" customWidth="1"/>
    <col min="4" max="11" width="14.31640625" style="4" customWidth="1"/>
    <col min="12" max="16384" width="9.08984375" style="1"/>
  </cols>
  <sheetData>
    <row r="1" spans="1:11" ht="28.5" customHeight="1" x14ac:dyDescent="0.7">
      <c r="A1" s="655" t="s">
        <v>507</v>
      </c>
      <c r="B1" s="655"/>
      <c r="C1" s="655"/>
      <c r="E1" s="425"/>
    </row>
    <row r="2" spans="1:11" ht="18" customHeight="1" x14ac:dyDescent="0.65">
      <c r="A2" s="650" t="s">
        <v>8</v>
      </c>
      <c r="B2" s="650"/>
    </row>
    <row r="3" spans="1:11" ht="38.25" customHeight="1" x14ac:dyDescent="0.7">
      <c r="A3" s="5" t="s">
        <v>242</v>
      </c>
      <c r="B3" s="7" t="s">
        <v>45</v>
      </c>
      <c r="C3" s="360" t="s">
        <v>243</v>
      </c>
      <c r="D3" s="48" t="s">
        <v>244</v>
      </c>
      <c r="E3" s="46" t="s">
        <v>235</v>
      </c>
      <c r="F3" s="49" t="s">
        <v>245</v>
      </c>
      <c r="G3" s="48" t="s">
        <v>246</v>
      </c>
      <c r="H3" s="46" t="s">
        <v>237</v>
      </c>
      <c r="I3" s="46" t="s">
        <v>247</v>
      </c>
      <c r="J3" s="49" t="s">
        <v>239</v>
      </c>
      <c r="K3" s="48" t="s">
        <v>248</v>
      </c>
    </row>
    <row r="4" spans="1:11" s="60" customFormat="1" ht="20.149999999999999" customHeight="1" x14ac:dyDescent="0.6">
      <c r="A4" s="274">
        <v>1</v>
      </c>
      <c r="B4" s="554" t="s">
        <v>156</v>
      </c>
      <c r="C4" s="370" t="s">
        <v>51</v>
      </c>
      <c r="D4" s="291">
        <v>17000</v>
      </c>
      <c r="E4" s="301">
        <v>3500</v>
      </c>
      <c r="F4" s="292">
        <v>20500</v>
      </c>
      <c r="G4" s="291">
        <v>6000</v>
      </c>
      <c r="H4" s="301">
        <v>1834</v>
      </c>
      <c r="I4" s="301">
        <v>0</v>
      </c>
      <c r="J4" s="300">
        <v>1486</v>
      </c>
      <c r="K4" s="317">
        <v>29820</v>
      </c>
    </row>
    <row r="5" spans="1:11" s="60" customFormat="1" ht="20.149999999999999" customHeight="1" x14ac:dyDescent="0.6">
      <c r="A5" s="274">
        <v>2</v>
      </c>
      <c r="B5" s="554" t="s">
        <v>76</v>
      </c>
      <c r="C5" s="370" t="s">
        <v>51</v>
      </c>
      <c r="D5" s="308">
        <v>26344</v>
      </c>
      <c r="E5" s="259">
        <v>1424</v>
      </c>
      <c r="F5" s="309">
        <v>27768</v>
      </c>
      <c r="G5" s="308">
        <v>6522</v>
      </c>
      <c r="H5" s="259">
        <v>0</v>
      </c>
      <c r="I5" s="308">
        <v>2281</v>
      </c>
      <c r="J5" s="318">
        <v>420</v>
      </c>
      <c r="K5" s="319">
        <v>36991</v>
      </c>
    </row>
    <row r="6" spans="1:11" s="60" customFormat="1" ht="20.149999999999999" customHeight="1" x14ac:dyDescent="0.6">
      <c r="A6" s="274">
        <v>3</v>
      </c>
      <c r="B6" s="554" t="s">
        <v>214</v>
      </c>
      <c r="C6" s="370" t="s">
        <v>51</v>
      </c>
      <c r="D6" s="308">
        <v>29550</v>
      </c>
      <c r="E6" s="259">
        <v>9621</v>
      </c>
      <c r="F6" s="309">
        <v>39171</v>
      </c>
      <c r="G6" s="308">
        <v>0</v>
      </c>
      <c r="H6" s="259">
        <v>0</v>
      </c>
      <c r="I6" s="259">
        <v>0</v>
      </c>
      <c r="J6" s="259">
        <v>0</v>
      </c>
      <c r="K6" s="319">
        <v>39171</v>
      </c>
    </row>
    <row r="7" spans="1:11" s="60" customFormat="1" ht="20.149999999999999" customHeight="1" x14ac:dyDescent="0.6">
      <c r="A7" s="274">
        <v>4</v>
      </c>
      <c r="B7" s="554" t="s">
        <v>50</v>
      </c>
      <c r="C7" s="370" t="s">
        <v>51</v>
      </c>
      <c r="D7" s="308">
        <v>31902</v>
      </c>
      <c r="E7" s="259">
        <v>4798</v>
      </c>
      <c r="F7" s="309">
        <v>36700</v>
      </c>
      <c r="G7" s="308">
        <v>0</v>
      </c>
      <c r="H7" s="431">
        <v>0</v>
      </c>
      <c r="I7" s="431">
        <v>0</v>
      </c>
      <c r="J7" s="318">
        <v>3346</v>
      </c>
      <c r="K7" s="319">
        <v>40046</v>
      </c>
    </row>
    <row r="8" spans="1:11" s="60" customFormat="1" ht="20.149999999999999" customHeight="1" x14ac:dyDescent="0.6">
      <c r="A8" s="274">
        <v>5</v>
      </c>
      <c r="B8" s="554" t="s">
        <v>141</v>
      </c>
      <c r="C8" s="370" t="s">
        <v>51</v>
      </c>
      <c r="D8" s="308">
        <v>28584</v>
      </c>
      <c r="E8" s="259">
        <v>1902</v>
      </c>
      <c r="F8" s="309">
        <v>30486</v>
      </c>
      <c r="G8" s="308">
        <v>6695</v>
      </c>
      <c r="H8" s="431">
        <v>3800</v>
      </c>
      <c r="I8" s="431">
        <v>190</v>
      </c>
      <c r="J8" s="318">
        <v>150</v>
      </c>
      <c r="K8" s="319">
        <v>41321</v>
      </c>
    </row>
    <row r="9" spans="1:11" s="60" customFormat="1" ht="20.149999999999999" customHeight="1" x14ac:dyDescent="0.6">
      <c r="A9" s="274">
        <v>6</v>
      </c>
      <c r="B9" s="554" t="s">
        <v>143</v>
      </c>
      <c r="C9" s="370" t="s">
        <v>51</v>
      </c>
      <c r="D9" s="308">
        <v>24150</v>
      </c>
      <c r="E9" s="259">
        <v>5734</v>
      </c>
      <c r="F9" s="309">
        <v>29884</v>
      </c>
      <c r="G9" s="308">
        <v>8649</v>
      </c>
      <c r="H9" s="308">
        <v>2120</v>
      </c>
      <c r="I9" s="308">
        <v>3657</v>
      </c>
      <c r="J9" s="318">
        <v>225</v>
      </c>
      <c r="K9" s="319">
        <v>44535</v>
      </c>
    </row>
    <row r="10" spans="1:11" s="60" customFormat="1" ht="20.149999999999999" customHeight="1" x14ac:dyDescent="0.6">
      <c r="A10" s="274">
        <v>7</v>
      </c>
      <c r="B10" s="554" t="s">
        <v>126</v>
      </c>
      <c r="C10" s="370" t="s">
        <v>51</v>
      </c>
      <c r="D10" s="308">
        <v>29868</v>
      </c>
      <c r="E10" s="259">
        <v>4010</v>
      </c>
      <c r="F10" s="309">
        <v>33878</v>
      </c>
      <c r="G10" s="308">
        <v>10828</v>
      </c>
      <c r="H10" s="259">
        <v>0</v>
      </c>
      <c r="I10" s="259">
        <v>0</v>
      </c>
      <c r="J10" s="318">
        <v>0</v>
      </c>
      <c r="K10" s="319">
        <v>44706</v>
      </c>
    </row>
    <row r="11" spans="1:11" s="60" customFormat="1" ht="20.149999999999999" customHeight="1" x14ac:dyDescent="0.6">
      <c r="A11" s="274">
        <v>8</v>
      </c>
      <c r="B11" s="554" t="s">
        <v>102</v>
      </c>
      <c r="C11" s="370" t="s">
        <v>51</v>
      </c>
      <c r="D11" s="308">
        <v>34600</v>
      </c>
      <c r="E11" s="308">
        <v>3250</v>
      </c>
      <c r="F11" s="309">
        <v>37850</v>
      </c>
      <c r="G11" s="308">
        <v>0</v>
      </c>
      <c r="H11" s="259">
        <v>4600</v>
      </c>
      <c r="I11" s="308">
        <v>0</v>
      </c>
      <c r="J11" s="308">
        <v>3484</v>
      </c>
      <c r="K11" s="319">
        <v>45934</v>
      </c>
    </row>
    <row r="12" spans="1:11" s="60" customFormat="1" ht="20.149999999999999" customHeight="1" x14ac:dyDescent="0.6">
      <c r="A12" s="274">
        <v>9</v>
      </c>
      <c r="B12" s="554" t="s">
        <v>121</v>
      </c>
      <c r="C12" s="370" t="s">
        <v>51</v>
      </c>
      <c r="D12" s="308">
        <v>31444</v>
      </c>
      <c r="E12" s="259">
        <v>5233</v>
      </c>
      <c r="F12" s="309">
        <v>36677</v>
      </c>
      <c r="G12" s="308">
        <v>5125</v>
      </c>
      <c r="H12" s="259">
        <v>1005</v>
      </c>
      <c r="I12" s="259">
        <v>4100</v>
      </c>
      <c r="J12" s="318">
        <v>319</v>
      </c>
      <c r="K12" s="319">
        <v>47226</v>
      </c>
    </row>
    <row r="13" spans="1:11" s="60" customFormat="1" ht="20.149999999999999" customHeight="1" x14ac:dyDescent="0.6">
      <c r="A13" s="274">
        <v>10</v>
      </c>
      <c r="B13" s="554" t="s">
        <v>87</v>
      </c>
      <c r="C13" s="370" t="s">
        <v>51</v>
      </c>
      <c r="D13" s="308">
        <v>37858</v>
      </c>
      <c r="E13" s="259">
        <v>196</v>
      </c>
      <c r="F13" s="309">
        <v>38054</v>
      </c>
      <c r="G13" s="308">
        <v>7500</v>
      </c>
      <c r="H13" s="259">
        <v>2335</v>
      </c>
      <c r="I13" s="259">
        <v>0</v>
      </c>
      <c r="J13" s="318">
        <v>105</v>
      </c>
      <c r="K13" s="319">
        <v>47994</v>
      </c>
    </row>
    <row r="14" spans="1:11" s="60" customFormat="1" ht="20.149999999999999" customHeight="1" x14ac:dyDescent="0.6">
      <c r="A14" s="274">
        <v>11</v>
      </c>
      <c r="B14" s="554" t="s">
        <v>86</v>
      </c>
      <c r="C14" s="370" t="s">
        <v>51</v>
      </c>
      <c r="D14" s="308">
        <v>36168</v>
      </c>
      <c r="E14" s="259">
        <v>1522</v>
      </c>
      <c r="F14" s="309">
        <v>37690</v>
      </c>
      <c r="G14" s="308">
        <v>9276</v>
      </c>
      <c r="H14" s="259">
        <v>1100</v>
      </c>
      <c r="I14" s="259">
        <v>2780</v>
      </c>
      <c r="J14" s="259">
        <v>0</v>
      </c>
      <c r="K14" s="319">
        <v>50846</v>
      </c>
    </row>
    <row r="15" spans="1:11" s="60" customFormat="1" ht="20.149999999999999" customHeight="1" x14ac:dyDescent="0.6">
      <c r="A15" s="274">
        <v>12</v>
      </c>
      <c r="B15" s="554" t="s">
        <v>139</v>
      </c>
      <c r="C15" s="370" t="s">
        <v>51</v>
      </c>
      <c r="D15" s="308">
        <v>30844</v>
      </c>
      <c r="E15" s="259">
        <v>5967</v>
      </c>
      <c r="F15" s="309">
        <v>36811</v>
      </c>
      <c r="G15" s="308">
        <v>7687</v>
      </c>
      <c r="H15" s="259">
        <v>2895</v>
      </c>
      <c r="I15" s="308">
        <v>198</v>
      </c>
      <c r="J15" s="318">
        <v>3422</v>
      </c>
      <c r="K15" s="319">
        <v>51013</v>
      </c>
    </row>
    <row r="16" spans="1:11" s="60" customFormat="1" ht="20.149999999999999" customHeight="1" x14ac:dyDescent="0.6">
      <c r="A16" s="274">
        <v>13</v>
      </c>
      <c r="B16" s="554" t="s">
        <v>142</v>
      </c>
      <c r="C16" s="370" t="s">
        <v>51</v>
      </c>
      <c r="D16" s="308">
        <v>34527</v>
      </c>
      <c r="E16" s="259">
        <v>4151</v>
      </c>
      <c r="F16" s="309">
        <v>38678</v>
      </c>
      <c r="G16" s="308">
        <v>9447</v>
      </c>
      <c r="H16" s="259">
        <v>1562</v>
      </c>
      <c r="I16" s="259">
        <v>0</v>
      </c>
      <c r="J16" s="259">
        <v>3438</v>
      </c>
      <c r="K16" s="319">
        <v>53125</v>
      </c>
    </row>
    <row r="17" spans="1:11" s="60" customFormat="1" ht="20.149999999999999" customHeight="1" x14ac:dyDescent="0.6">
      <c r="A17" s="274">
        <v>14</v>
      </c>
      <c r="B17" s="554" t="s">
        <v>146</v>
      </c>
      <c r="C17" s="370" t="s">
        <v>51</v>
      </c>
      <c r="D17" s="308">
        <v>44713</v>
      </c>
      <c r="E17" s="259">
        <v>1774</v>
      </c>
      <c r="F17" s="309">
        <v>46487</v>
      </c>
      <c r="G17" s="308">
        <v>7725</v>
      </c>
      <c r="H17" s="259">
        <v>0</v>
      </c>
      <c r="I17" s="308">
        <v>0</v>
      </c>
      <c r="J17" s="318">
        <v>0</v>
      </c>
      <c r="K17" s="319">
        <v>54212</v>
      </c>
    </row>
    <row r="18" spans="1:11" s="60" customFormat="1" ht="20.149999999999999" customHeight="1" x14ac:dyDescent="0.6">
      <c r="A18" s="274">
        <v>15</v>
      </c>
      <c r="B18" s="554" t="s">
        <v>79</v>
      </c>
      <c r="C18" s="370" t="s">
        <v>51</v>
      </c>
      <c r="D18" s="308">
        <v>37074</v>
      </c>
      <c r="E18" s="259">
        <v>4858</v>
      </c>
      <c r="F18" s="309">
        <v>41932</v>
      </c>
      <c r="G18" s="308">
        <v>8566</v>
      </c>
      <c r="H18" s="259">
        <v>4000</v>
      </c>
      <c r="I18" s="259">
        <v>0</v>
      </c>
      <c r="J18" s="318">
        <v>0</v>
      </c>
      <c r="K18" s="319">
        <v>54498</v>
      </c>
    </row>
    <row r="19" spans="1:11" s="60" customFormat="1" ht="20.149999999999999" customHeight="1" x14ac:dyDescent="0.6">
      <c r="A19" s="274">
        <v>16</v>
      </c>
      <c r="B19" s="554" t="s">
        <v>123</v>
      </c>
      <c r="C19" s="370" t="s">
        <v>51</v>
      </c>
      <c r="D19" s="308">
        <v>43755</v>
      </c>
      <c r="E19" s="259">
        <v>6203</v>
      </c>
      <c r="F19" s="309">
        <v>49958</v>
      </c>
      <c r="G19" s="308">
        <v>2302</v>
      </c>
      <c r="H19" s="259">
        <v>3518</v>
      </c>
      <c r="I19" s="308">
        <v>0</v>
      </c>
      <c r="J19" s="308">
        <v>0</v>
      </c>
      <c r="K19" s="319">
        <v>55778</v>
      </c>
    </row>
    <row r="20" spans="1:11" s="60" customFormat="1" ht="20.149999999999999" customHeight="1" x14ac:dyDescent="0.6">
      <c r="A20" s="274">
        <v>17</v>
      </c>
      <c r="B20" s="554" t="s">
        <v>89</v>
      </c>
      <c r="C20" s="370" t="s">
        <v>51</v>
      </c>
      <c r="D20" s="308">
        <v>28418</v>
      </c>
      <c r="E20" s="259">
        <v>6723</v>
      </c>
      <c r="F20" s="309">
        <v>35141</v>
      </c>
      <c r="G20" s="308">
        <v>9795</v>
      </c>
      <c r="H20" s="259">
        <v>3881</v>
      </c>
      <c r="I20" s="259">
        <v>436</v>
      </c>
      <c r="J20" s="318">
        <v>6570</v>
      </c>
      <c r="K20" s="319">
        <v>55823</v>
      </c>
    </row>
    <row r="21" spans="1:11" s="60" customFormat="1" ht="20.149999999999999" customHeight="1" x14ac:dyDescent="0.6">
      <c r="A21" s="274">
        <v>18</v>
      </c>
      <c r="B21" s="554" t="s">
        <v>108</v>
      </c>
      <c r="C21" s="370" t="s">
        <v>51</v>
      </c>
      <c r="D21" s="308">
        <v>41660</v>
      </c>
      <c r="E21" s="259">
        <v>10510</v>
      </c>
      <c r="F21" s="309">
        <v>52170</v>
      </c>
      <c r="G21" s="308">
        <v>0</v>
      </c>
      <c r="H21" s="259">
        <v>0</v>
      </c>
      <c r="I21" s="259">
        <v>0</v>
      </c>
      <c r="J21" s="318">
        <v>3785</v>
      </c>
      <c r="K21" s="319">
        <v>55955</v>
      </c>
    </row>
    <row r="22" spans="1:11" s="60" customFormat="1" ht="20.149999999999999" customHeight="1" x14ac:dyDescent="0.6">
      <c r="A22" s="274">
        <v>19</v>
      </c>
      <c r="B22" s="554" t="s">
        <v>99</v>
      </c>
      <c r="C22" s="370" t="s">
        <v>51</v>
      </c>
      <c r="D22" s="308">
        <v>46306</v>
      </c>
      <c r="E22" s="259">
        <v>1240</v>
      </c>
      <c r="F22" s="309">
        <v>47546</v>
      </c>
      <c r="G22" s="308">
        <v>4790</v>
      </c>
      <c r="H22" s="259">
        <v>4949</v>
      </c>
      <c r="I22" s="259">
        <v>0</v>
      </c>
      <c r="J22" s="259">
        <v>0</v>
      </c>
      <c r="K22" s="319">
        <v>57285</v>
      </c>
    </row>
    <row r="23" spans="1:11" s="60" customFormat="1" ht="20.149999999999999" customHeight="1" x14ac:dyDescent="0.6">
      <c r="A23" s="274">
        <v>20</v>
      </c>
      <c r="B23" s="554" t="s">
        <v>101</v>
      </c>
      <c r="C23" s="370" t="s">
        <v>51</v>
      </c>
      <c r="D23" s="308">
        <v>45442</v>
      </c>
      <c r="E23" s="259">
        <v>2148</v>
      </c>
      <c r="F23" s="309">
        <v>47590</v>
      </c>
      <c r="G23" s="308">
        <v>4688</v>
      </c>
      <c r="H23" s="259">
        <v>2000</v>
      </c>
      <c r="I23" s="308">
        <v>0</v>
      </c>
      <c r="J23" s="308">
        <v>3468</v>
      </c>
      <c r="K23" s="319">
        <v>57746</v>
      </c>
    </row>
    <row r="24" spans="1:11" s="60" customFormat="1" ht="20.149999999999999" customHeight="1" x14ac:dyDescent="0.6">
      <c r="A24" s="274">
        <v>21</v>
      </c>
      <c r="B24" s="554" t="s">
        <v>72</v>
      </c>
      <c r="C24" s="370" t="s">
        <v>51</v>
      </c>
      <c r="D24" s="308">
        <v>41720</v>
      </c>
      <c r="E24" s="259">
        <v>0</v>
      </c>
      <c r="F24" s="309">
        <v>41720</v>
      </c>
      <c r="G24" s="308">
        <v>4154</v>
      </c>
      <c r="H24" s="259">
        <v>11352</v>
      </c>
      <c r="I24" s="259">
        <v>0</v>
      </c>
      <c r="J24" s="259">
        <v>1122</v>
      </c>
      <c r="K24" s="319">
        <v>58348</v>
      </c>
    </row>
    <row r="25" spans="1:11" s="60" customFormat="1" ht="20.149999999999999" customHeight="1" x14ac:dyDescent="0.6">
      <c r="A25" s="274">
        <v>22</v>
      </c>
      <c r="B25" s="554" t="s">
        <v>66</v>
      </c>
      <c r="C25" s="370" t="s">
        <v>51</v>
      </c>
      <c r="D25" s="308">
        <v>42584</v>
      </c>
      <c r="E25" s="259">
        <v>466</v>
      </c>
      <c r="F25" s="309">
        <v>43050</v>
      </c>
      <c r="G25" s="308">
        <v>6510</v>
      </c>
      <c r="H25" s="259">
        <v>4800</v>
      </c>
      <c r="I25" s="308">
        <v>0</v>
      </c>
      <c r="J25" s="318">
        <v>4200</v>
      </c>
      <c r="K25" s="319">
        <v>58560</v>
      </c>
    </row>
    <row r="26" spans="1:11" s="60" customFormat="1" ht="20.149999999999999" customHeight="1" x14ac:dyDescent="0.6">
      <c r="A26" s="274">
        <v>23</v>
      </c>
      <c r="B26" s="554" t="s">
        <v>68</v>
      </c>
      <c r="C26" s="370" t="s">
        <v>51</v>
      </c>
      <c r="D26" s="308">
        <v>41291</v>
      </c>
      <c r="E26" s="259">
        <v>3329</v>
      </c>
      <c r="F26" s="309">
        <v>44620</v>
      </c>
      <c r="G26" s="308">
        <v>8395</v>
      </c>
      <c r="H26" s="259">
        <v>3580</v>
      </c>
      <c r="I26" s="259">
        <v>250</v>
      </c>
      <c r="J26" s="318">
        <v>2946</v>
      </c>
      <c r="K26" s="319">
        <v>59791</v>
      </c>
    </row>
    <row r="27" spans="1:11" s="60" customFormat="1" ht="20.149999999999999" customHeight="1" x14ac:dyDescent="0.6">
      <c r="A27" s="274">
        <v>24</v>
      </c>
      <c r="B27" s="554" t="s">
        <v>120</v>
      </c>
      <c r="C27" s="370" t="s">
        <v>51</v>
      </c>
      <c r="D27" s="308">
        <v>39100</v>
      </c>
      <c r="E27" s="259">
        <v>7500</v>
      </c>
      <c r="F27" s="309">
        <v>46600</v>
      </c>
      <c r="G27" s="308">
        <v>0</v>
      </c>
      <c r="H27" s="308">
        <v>3000</v>
      </c>
      <c r="I27" s="308">
        <v>7600</v>
      </c>
      <c r="J27" s="308">
        <v>2800</v>
      </c>
      <c r="K27" s="319">
        <v>60000</v>
      </c>
    </row>
    <row r="28" spans="1:11" s="60" customFormat="1" ht="20.149999999999999" customHeight="1" x14ac:dyDescent="0.6">
      <c r="A28" s="274">
        <v>25</v>
      </c>
      <c r="B28" s="554" t="s">
        <v>116</v>
      </c>
      <c r="C28" s="370" t="s">
        <v>51</v>
      </c>
      <c r="D28" s="308">
        <v>37640</v>
      </c>
      <c r="E28" s="259">
        <v>2633</v>
      </c>
      <c r="F28" s="309">
        <v>40273</v>
      </c>
      <c r="G28" s="259">
        <v>8435</v>
      </c>
      <c r="H28" s="259">
        <v>500</v>
      </c>
      <c r="I28" s="259">
        <v>11190</v>
      </c>
      <c r="J28" s="318">
        <v>0</v>
      </c>
      <c r="K28" s="319">
        <v>60398</v>
      </c>
    </row>
    <row r="29" spans="1:11" s="60" customFormat="1" ht="20.149999999999999" customHeight="1" x14ac:dyDescent="0.6">
      <c r="A29" s="274">
        <v>26</v>
      </c>
      <c r="B29" s="554" t="s">
        <v>82</v>
      </c>
      <c r="C29" s="370" t="s">
        <v>51</v>
      </c>
      <c r="D29" s="308">
        <v>42945</v>
      </c>
      <c r="E29" s="259">
        <v>1836</v>
      </c>
      <c r="F29" s="309">
        <v>44781</v>
      </c>
      <c r="G29" s="308">
        <v>9270</v>
      </c>
      <c r="H29" s="259">
        <v>1900</v>
      </c>
      <c r="I29" s="259">
        <v>113</v>
      </c>
      <c r="J29" s="318">
        <v>4577</v>
      </c>
      <c r="K29" s="319">
        <v>60641</v>
      </c>
    </row>
    <row r="30" spans="1:11" s="60" customFormat="1" ht="20.149999999999999" customHeight="1" x14ac:dyDescent="0.6">
      <c r="A30" s="274">
        <v>27</v>
      </c>
      <c r="B30" s="554" t="s">
        <v>110</v>
      </c>
      <c r="C30" s="370" t="s">
        <v>51</v>
      </c>
      <c r="D30" s="308">
        <v>41591</v>
      </c>
      <c r="E30" s="259">
        <v>17247</v>
      </c>
      <c r="F30" s="309">
        <v>58838</v>
      </c>
      <c r="G30" s="308">
        <v>0</v>
      </c>
      <c r="H30" s="259">
        <v>0</v>
      </c>
      <c r="I30" s="259">
        <v>0</v>
      </c>
      <c r="J30" s="259">
        <v>3025</v>
      </c>
      <c r="K30" s="319">
        <v>61863</v>
      </c>
    </row>
    <row r="31" spans="1:11" s="60" customFormat="1" ht="20.149999999999999" customHeight="1" x14ac:dyDescent="0.6">
      <c r="A31" s="274">
        <v>28</v>
      </c>
      <c r="B31" s="554" t="s">
        <v>78</v>
      </c>
      <c r="C31" s="370" t="s">
        <v>51</v>
      </c>
      <c r="D31" s="308">
        <v>39275</v>
      </c>
      <c r="E31" s="259">
        <v>8881</v>
      </c>
      <c r="F31" s="309">
        <v>48156</v>
      </c>
      <c r="G31" s="308">
        <v>12497</v>
      </c>
      <c r="H31" s="259">
        <v>0</v>
      </c>
      <c r="I31" s="259">
        <v>0</v>
      </c>
      <c r="J31" s="318">
        <v>2400</v>
      </c>
      <c r="K31" s="319">
        <v>63053</v>
      </c>
    </row>
    <row r="32" spans="1:11" s="60" customFormat="1" ht="20.149999999999999" customHeight="1" x14ac:dyDescent="0.6">
      <c r="A32" s="274">
        <v>29</v>
      </c>
      <c r="B32" s="554" t="s">
        <v>70</v>
      </c>
      <c r="C32" s="370" t="s">
        <v>54</v>
      </c>
      <c r="D32" s="308">
        <v>46000</v>
      </c>
      <c r="E32" s="259">
        <v>466</v>
      </c>
      <c r="F32" s="309">
        <v>46466</v>
      </c>
      <c r="G32" s="308">
        <v>11741</v>
      </c>
      <c r="H32" s="259">
        <v>2790</v>
      </c>
      <c r="I32" s="259">
        <v>268</v>
      </c>
      <c r="J32" s="259">
        <v>2000</v>
      </c>
      <c r="K32" s="319">
        <v>63265</v>
      </c>
    </row>
    <row r="33" spans="1:11" s="60" customFormat="1" ht="20.149999999999999" customHeight="1" x14ac:dyDescent="0.6">
      <c r="A33" s="274">
        <v>30</v>
      </c>
      <c r="B33" s="554" t="s">
        <v>152</v>
      </c>
      <c r="C33" s="370" t="s">
        <v>51</v>
      </c>
      <c r="D33" s="308">
        <v>39150</v>
      </c>
      <c r="E33" s="259">
        <v>2052</v>
      </c>
      <c r="F33" s="309">
        <v>41202</v>
      </c>
      <c r="G33" s="308">
        <v>14418</v>
      </c>
      <c r="H33" s="259">
        <v>8287</v>
      </c>
      <c r="I33" s="259">
        <v>0</v>
      </c>
      <c r="J33" s="318">
        <v>0</v>
      </c>
      <c r="K33" s="319">
        <v>63907</v>
      </c>
    </row>
    <row r="34" spans="1:11" s="60" customFormat="1" ht="20.149999999999999" customHeight="1" x14ac:dyDescent="0.6">
      <c r="A34" s="274">
        <v>31</v>
      </c>
      <c r="B34" s="554" t="s">
        <v>92</v>
      </c>
      <c r="C34" s="370" t="s">
        <v>51</v>
      </c>
      <c r="D34" s="308">
        <v>48660</v>
      </c>
      <c r="E34" s="259">
        <v>2022</v>
      </c>
      <c r="F34" s="309">
        <v>50682</v>
      </c>
      <c r="G34" s="308">
        <v>5313</v>
      </c>
      <c r="H34" s="259">
        <v>5671</v>
      </c>
      <c r="I34" s="259">
        <v>316</v>
      </c>
      <c r="J34" s="318">
        <v>4610</v>
      </c>
      <c r="K34" s="319">
        <v>66592</v>
      </c>
    </row>
    <row r="35" spans="1:11" s="60" customFormat="1" ht="20.149999999999999" customHeight="1" x14ac:dyDescent="0.6">
      <c r="A35" s="274">
        <v>32</v>
      </c>
      <c r="B35" s="554" t="s">
        <v>150</v>
      </c>
      <c r="C35" s="370" t="s">
        <v>51</v>
      </c>
      <c r="D35" s="308">
        <v>56530</v>
      </c>
      <c r="E35" s="259">
        <v>8856</v>
      </c>
      <c r="F35" s="309">
        <v>65386</v>
      </c>
      <c r="G35" s="308">
        <v>0</v>
      </c>
      <c r="H35" s="259">
        <v>3080</v>
      </c>
      <c r="I35" s="259">
        <v>544</v>
      </c>
      <c r="J35" s="318">
        <v>124</v>
      </c>
      <c r="K35" s="319">
        <v>69134</v>
      </c>
    </row>
    <row r="36" spans="1:11" s="60" customFormat="1" ht="20.149999999999999" customHeight="1" x14ac:dyDescent="0.6">
      <c r="A36" s="274">
        <v>33</v>
      </c>
      <c r="B36" s="554" t="s">
        <v>104</v>
      </c>
      <c r="C36" s="370" t="s">
        <v>51</v>
      </c>
      <c r="D36" s="308">
        <v>51855</v>
      </c>
      <c r="E36" s="259">
        <v>2224</v>
      </c>
      <c r="F36" s="309">
        <v>54079</v>
      </c>
      <c r="G36" s="308">
        <v>9585</v>
      </c>
      <c r="H36" s="259">
        <v>5496</v>
      </c>
      <c r="I36" s="259">
        <v>500</v>
      </c>
      <c r="J36" s="318">
        <v>0</v>
      </c>
      <c r="K36" s="319">
        <v>69660</v>
      </c>
    </row>
    <row r="37" spans="1:11" s="60" customFormat="1" ht="20.149999999999999" customHeight="1" x14ac:dyDescent="0.6">
      <c r="A37" s="274">
        <v>34</v>
      </c>
      <c r="B37" s="554" t="s">
        <v>135</v>
      </c>
      <c r="C37" s="370" t="s">
        <v>51</v>
      </c>
      <c r="D37" s="308">
        <v>47415</v>
      </c>
      <c r="E37" s="259">
        <v>15745</v>
      </c>
      <c r="F37" s="309">
        <v>63160</v>
      </c>
      <c r="G37" s="308">
        <v>4752</v>
      </c>
      <c r="H37" s="308">
        <v>1837</v>
      </c>
      <c r="I37" s="259">
        <v>0</v>
      </c>
      <c r="J37" s="318">
        <v>0</v>
      </c>
      <c r="K37" s="319">
        <v>69749</v>
      </c>
    </row>
    <row r="38" spans="1:11" s="60" customFormat="1" ht="20.149999999999999" customHeight="1" x14ac:dyDescent="0.6">
      <c r="A38" s="274">
        <v>35</v>
      </c>
      <c r="B38" s="554" t="s">
        <v>128</v>
      </c>
      <c r="C38" s="370" t="s">
        <v>51</v>
      </c>
      <c r="D38" s="308">
        <v>48944</v>
      </c>
      <c r="E38" s="259">
        <v>2396</v>
      </c>
      <c r="F38" s="309">
        <v>51340</v>
      </c>
      <c r="G38" s="308">
        <v>9516</v>
      </c>
      <c r="H38" s="259">
        <v>0</v>
      </c>
      <c r="I38" s="259">
        <v>1500</v>
      </c>
      <c r="J38" s="318">
        <v>7577</v>
      </c>
      <c r="K38" s="319">
        <v>69933</v>
      </c>
    </row>
    <row r="39" spans="1:11" s="60" customFormat="1" ht="20.149999999999999" customHeight="1" x14ac:dyDescent="0.6">
      <c r="A39" s="274">
        <v>36</v>
      </c>
      <c r="B39" s="554" t="s">
        <v>148</v>
      </c>
      <c r="C39" s="370" t="s">
        <v>51</v>
      </c>
      <c r="D39" s="308">
        <v>45218</v>
      </c>
      <c r="E39" s="259">
        <v>10014</v>
      </c>
      <c r="F39" s="309">
        <v>55232</v>
      </c>
      <c r="G39" s="308">
        <v>6875</v>
      </c>
      <c r="H39" s="259">
        <v>5306</v>
      </c>
      <c r="I39" s="259">
        <v>0</v>
      </c>
      <c r="J39" s="308">
        <v>2654</v>
      </c>
      <c r="K39" s="319">
        <v>70067</v>
      </c>
    </row>
    <row r="40" spans="1:11" s="60" customFormat="1" ht="20.149999999999999" customHeight="1" x14ac:dyDescent="0.6">
      <c r="A40" s="274">
        <v>37</v>
      </c>
      <c r="B40" s="554" t="s">
        <v>154</v>
      </c>
      <c r="C40" s="370" t="s">
        <v>54</v>
      </c>
      <c r="D40" s="308">
        <v>58440</v>
      </c>
      <c r="E40" s="259">
        <v>0</v>
      </c>
      <c r="F40" s="309">
        <v>58440</v>
      </c>
      <c r="G40" s="308">
        <v>10500</v>
      </c>
      <c r="H40" s="259">
        <v>1850</v>
      </c>
      <c r="I40" s="259">
        <v>0</v>
      </c>
      <c r="J40" s="259">
        <v>0</v>
      </c>
      <c r="K40" s="319">
        <v>70790</v>
      </c>
    </row>
    <row r="41" spans="1:11" s="60" customFormat="1" ht="20.149999999999999" customHeight="1" x14ac:dyDescent="0.6">
      <c r="A41" s="274">
        <v>38</v>
      </c>
      <c r="B41" s="554" t="s">
        <v>118</v>
      </c>
      <c r="C41" s="370" t="s">
        <v>51</v>
      </c>
      <c r="D41" s="308">
        <v>37640</v>
      </c>
      <c r="E41" s="259">
        <v>13986</v>
      </c>
      <c r="F41" s="309">
        <v>51626</v>
      </c>
      <c r="G41" s="308">
        <v>12756</v>
      </c>
      <c r="H41" s="259">
        <v>3619</v>
      </c>
      <c r="I41" s="308">
        <v>0</v>
      </c>
      <c r="J41" s="318">
        <v>2903</v>
      </c>
      <c r="K41" s="319">
        <v>70904</v>
      </c>
    </row>
    <row r="42" spans="1:11" s="60" customFormat="1" ht="20.149999999999999" customHeight="1" x14ac:dyDescent="0.6">
      <c r="A42" s="274">
        <v>39</v>
      </c>
      <c r="B42" s="554" t="s">
        <v>138</v>
      </c>
      <c r="C42" s="370" t="s">
        <v>54</v>
      </c>
      <c r="D42" s="308">
        <v>58984</v>
      </c>
      <c r="E42" s="259">
        <v>470</v>
      </c>
      <c r="F42" s="309">
        <v>59454</v>
      </c>
      <c r="G42" s="308">
        <v>6830</v>
      </c>
      <c r="H42" s="259">
        <v>0</v>
      </c>
      <c r="I42" s="259">
        <v>5850</v>
      </c>
      <c r="J42" s="318">
        <v>105</v>
      </c>
      <c r="K42" s="319">
        <v>72239</v>
      </c>
    </row>
    <row r="43" spans="1:11" s="60" customFormat="1" ht="20.149999999999999" customHeight="1" x14ac:dyDescent="0.6">
      <c r="A43" s="274">
        <v>40</v>
      </c>
      <c r="B43" s="554" t="s">
        <v>60</v>
      </c>
      <c r="C43" s="370" t="s">
        <v>51</v>
      </c>
      <c r="D43" s="308">
        <v>48249</v>
      </c>
      <c r="E43" s="259">
        <v>1923</v>
      </c>
      <c r="F43" s="309">
        <v>50172</v>
      </c>
      <c r="G43" s="308">
        <v>14096</v>
      </c>
      <c r="H43" s="259">
        <v>942</v>
      </c>
      <c r="I43" s="259">
        <v>55</v>
      </c>
      <c r="J43" s="318">
        <v>7360</v>
      </c>
      <c r="K43" s="319">
        <v>72625</v>
      </c>
    </row>
    <row r="44" spans="1:11" s="60" customFormat="1" ht="20.149999999999999" customHeight="1" x14ac:dyDescent="0.6">
      <c r="A44" s="274">
        <v>41</v>
      </c>
      <c r="B44" s="554" t="s">
        <v>84</v>
      </c>
      <c r="C44" s="370" t="s">
        <v>51</v>
      </c>
      <c r="D44" s="308">
        <v>55039</v>
      </c>
      <c r="E44" s="259">
        <v>1900</v>
      </c>
      <c r="F44" s="309">
        <v>56939</v>
      </c>
      <c r="G44" s="308">
        <v>14000</v>
      </c>
      <c r="H44" s="259">
        <v>1830</v>
      </c>
      <c r="I44" s="259">
        <v>1106</v>
      </c>
      <c r="J44" s="259">
        <v>0</v>
      </c>
      <c r="K44" s="319">
        <v>73875</v>
      </c>
    </row>
    <row r="45" spans="1:11" s="60" customFormat="1" ht="20.149999999999999" customHeight="1" x14ac:dyDescent="0.6">
      <c r="A45" s="274">
        <v>42</v>
      </c>
      <c r="B45" s="554" t="s">
        <v>133</v>
      </c>
      <c r="C45" s="370" t="s">
        <v>131</v>
      </c>
      <c r="D45" s="308">
        <v>55302</v>
      </c>
      <c r="E45" s="259">
        <v>1845</v>
      </c>
      <c r="F45" s="309">
        <v>57147</v>
      </c>
      <c r="G45" s="308">
        <v>12456</v>
      </c>
      <c r="H45" s="259">
        <v>4700</v>
      </c>
      <c r="I45" s="308">
        <v>0</v>
      </c>
      <c r="J45" s="308">
        <v>0</v>
      </c>
      <c r="K45" s="319">
        <v>74303</v>
      </c>
    </row>
    <row r="46" spans="1:11" s="60" customFormat="1" ht="20.149999999999999" customHeight="1" x14ac:dyDescent="0.6">
      <c r="A46" s="274">
        <v>43</v>
      </c>
      <c r="B46" s="554" t="s">
        <v>112</v>
      </c>
      <c r="C46" s="370" t="s">
        <v>51</v>
      </c>
      <c r="D46" s="308">
        <v>59796</v>
      </c>
      <c r="E46" s="259">
        <v>370</v>
      </c>
      <c r="F46" s="309">
        <v>60166</v>
      </c>
      <c r="G46" s="259">
        <v>12166</v>
      </c>
      <c r="H46" s="259">
        <v>2215</v>
      </c>
      <c r="I46" s="259">
        <v>0</v>
      </c>
      <c r="J46" s="259">
        <v>470</v>
      </c>
      <c r="K46" s="319">
        <v>75017</v>
      </c>
    </row>
    <row r="47" spans="1:11" s="60" customFormat="1" ht="20.149999999999999" customHeight="1" x14ac:dyDescent="0.6">
      <c r="A47" s="274">
        <v>44</v>
      </c>
      <c r="B47" s="554" t="s">
        <v>94</v>
      </c>
      <c r="C47" s="370" t="s">
        <v>54</v>
      </c>
      <c r="D47" s="308">
        <v>67610</v>
      </c>
      <c r="E47" s="259">
        <v>455</v>
      </c>
      <c r="F47" s="309">
        <v>68065</v>
      </c>
      <c r="G47" s="308">
        <v>750</v>
      </c>
      <c r="H47" s="259">
        <v>3640</v>
      </c>
      <c r="I47" s="308">
        <v>4080</v>
      </c>
      <c r="J47" s="318">
        <v>1304</v>
      </c>
      <c r="K47" s="319">
        <v>77839</v>
      </c>
    </row>
    <row r="48" spans="1:11" s="60" customFormat="1" ht="20.149999999999999" customHeight="1" x14ac:dyDescent="0.6">
      <c r="A48" s="274">
        <v>45</v>
      </c>
      <c r="B48" s="554" t="s">
        <v>130</v>
      </c>
      <c r="C48" s="370" t="s">
        <v>131</v>
      </c>
      <c r="D48" s="308">
        <v>67800</v>
      </c>
      <c r="E48" s="259">
        <v>1229</v>
      </c>
      <c r="F48" s="309">
        <v>69029</v>
      </c>
      <c r="G48" s="308">
        <v>9364</v>
      </c>
      <c r="H48" s="259">
        <v>0</v>
      </c>
      <c r="I48" s="259">
        <v>0</v>
      </c>
      <c r="J48" s="318">
        <v>0</v>
      </c>
      <c r="K48" s="319">
        <v>78393</v>
      </c>
    </row>
    <row r="49" spans="1:11" s="60" customFormat="1" ht="20.149999999999999" customHeight="1" x14ac:dyDescent="0.6">
      <c r="A49" s="274">
        <v>46</v>
      </c>
      <c r="B49" s="554" t="s">
        <v>74</v>
      </c>
      <c r="C49" s="370" t="s">
        <v>54</v>
      </c>
      <c r="D49" s="308">
        <v>58505</v>
      </c>
      <c r="E49" s="259">
        <v>1200</v>
      </c>
      <c r="F49" s="309">
        <v>59705</v>
      </c>
      <c r="G49" s="308">
        <v>12703</v>
      </c>
      <c r="H49" s="259">
        <v>1162</v>
      </c>
      <c r="I49" s="308">
        <v>0</v>
      </c>
      <c r="J49" s="308">
        <v>5314</v>
      </c>
      <c r="K49" s="319">
        <v>78884</v>
      </c>
    </row>
    <row r="50" spans="1:11" s="60" customFormat="1" ht="20.149999999999999" customHeight="1" x14ac:dyDescent="0.6">
      <c r="A50" s="274">
        <v>47</v>
      </c>
      <c r="B50" s="554" t="s">
        <v>61</v>
      </c>
      <c r="C50" s="370" t="s">
        <v>51</v>
      </c>
      <c r="D50" s="308">
        <v>51324</v>
      </c>
      <c r="E50" s="259">
        <v>0</v>
      </c>
      <c r="F50" s="309">
        <v>51324</v>
      </c>
      <c r="G50" s="308">
        <v>19935</v>
      </c>
      <c r="H50" s="259">
        <v>1600</v>
      </c>
      <c r="I50" s="259">
        <v>5715</v>
      </c>
      <c r="J50" s="318">
        <v>5571</v>
      </c>
      <c r="K50" s="319">
        <v>84145</v>
      </c>
    </row>
    <row r="51" spans="1:11" s="60" customFormat="1" ht="20.149999999999999" customHeight="1" x14ac:dyDescent="0.6">
      <c r="A51" s="274">
        <v>48</v>
      </c>
      <c r="B51" s="554" t="s">
        <v>249</v>
      </c>
      <c r="C51" s="370" t="s">
        <v>54</v>
      </c>
      <c r="D51" s="308">
        <v>69500</v>
      </c>
      <c r="E51" s="259">
        <v>660</v>
      </c>
      <c r="F51" s="309">
        <v>70160</v>
      </c>
      <c r="G51" s="308">
        <v>14500</v>
      </c>
      <c r="H51" s="259">
        <v>1650</v>
      </c>
      <c r="I51" s="259">
        <v>0</v>
      </c>
      <c r="J51" s="318">
        <v>3175</v>
      </c>
      <c r="K51" s="319">
        <v>89485</v>
      </c>
    </row>
    <row r="52" spans="1:11" s="60" customFormat="1" ht="20.149999999999999" customHeight="1" x14ac:dyDescent="0.6">
      <c r="A52" s="274">
        <v>49</v>
      </c>
      <c r="B52" s="554" t="s">
        <v>91</v>
      </c>
      <c r="C52" s="370" t="s">
        <v>54</v>
      </c>
      <c r="D52" s="308">
        <v>73070</v>
      </c>
      <c r="E52" s="259">
        <v>11640</v>
      </c>
      <c r="F52" s="309">
        <v>84710</v>
      </c>
      <c r="G52" s="308">
        <v>0</v>
      </c>
      <c r="H52" s="259">
        <v>0</v>
      </c>
      <c r="I52" s="259">
        <v>880</v>
      </c>
      <c r="J52" s="259">
        <v>4174</v>
      </c>
      <c r="K52" s="319">
        <v>89764</v>
      </c>
    </row>
    <row r="53" spans="1:11" s="60" customFormat="1" ht="20.149999999999999" customHeight="1" x14ac:dyDescent="0.6">
      <c r="A53" s="274">
        <v>50</v>
      </c>
      <c r="B53" s="554" t="s">
        <v>107</v>
      </c>
      <c r="C53" s="370" t="s">
        <v>54</v>
      </c>
      <c r="D53" s="308">
        <v>73222</v>
      </c>
      <c r="E53" s="259">
        <v>2000</v>
      </c>
      <c r="F53" s="309">
        <v>75222</v>
      </c>
      <c r="G53" s="308">
        <v>10723</v>
      </c>
      <c r="H53" s="259">
        <v>1560</v>
      </c>
      <c r="I53" s="259">
        <v>338</v>
      </c>
      <c r="J53" s="318">
        <v>3530</v>
      </c>
      <c r="K53" s="319">
        <v>91373</v>
      </c>
    </row>
    <row r="54" spans="1:11" s="60" customFormat="1" ht="20.149999999999999" customHeight="1" x14ac:dyDescent="0.6">
      <c r="A54" s="274">
        <v>51</v>
      </c>
      <c r="B54" s="554" t="s">
        <v>63</v>
      </c>
      <c r="C54" s="370" t="s">
        <v>54</v>
      </c>
      <c r="D54" s="308">
        <v>82701</v>
      </c>
      <c r="E54" s="259">
        <v>0</v>
      </c>
      <c r="F54" s="309">
        <v>82701</v>
      </c>
      <c r="G54" s="259">
        <v>0</v>
      </c>
      <c r="H54" s="259">
        <v>11000</v>
      </c>
      <c r="I54" s="259">
        <v>0</v>
      </c>
      <c r="J54" s="318">
        <v>0</v>
      </c>
      <c r="K54" s="319">
        <v>93701</v>
      </c>
    </row>
    <row r="55" spans="1:11" s="60" customFormat="1" ht="20.149999999999999" customHeight="1" x14ac:dyDescent="0.6">
      <c r="A55" s="274">
        <v>52</v>
      </c>
      <c r="B55" s="554" t="s">
        <v>98</v>
      </c>
      <c r="C55" s="370" t="s">
        <v>54</v>
      </c>
      <c r="D55" s="308">
        <v>81970</v>
      </c>
      <c r="E55" s="259">
        <v>3367</v>
      </c>
      <c r="F55" s="309">
        <v>85337</v>
      </c>
      <c r="G55" s="308">
        <v>8872</v>
      </c>
      <c r="H55" s="259">
        <v>0</v>
      </c>
      <c r="I55" s="308">
        <v>0</v>
      </c>
      <c r="J55" s="318">
        <v>300</v>
      </c>
      <c r="K55" s="319">
        <v>94509</v>
      </c>
    </row>
    <row r="56" spans="1:11" s="555" customFormat="1" ht="20.149999999999999" customHeight="1" x14ac:dyDescent="0.6">
      <c r="A56" s="274">
        <v>53</v>
      </c>
      <c r="B56" s="554" t="s">
        <v>117</v>
      </c>
      <c r="C56" s="370" t="s">
        <v>54</v>
      </c>
      <c r="D56" s="308">
        <v>77640</v>
      </c>
      <c r="E56" s="259">
        <v>13665</v>
      </c>
      <c r="F56" s="309">
        <v>91305</v>
      </c>
      <c r="G56" s="308">
        <v>0</v>
      </c>
      <c r="H56" s="259">
        <v>3255</v>
      </c>
      <c r="I56" s="431">
        <v>0</v>
      </c>
      <c r="J56" s="318">
        <v>0</v>
      </c>
      <c r="K56" s="319">
        <v>94560</v>
      </c>
    </row>
    <row r="57" spans="1:11" s="60" customFormat="1" ht="20.149999999999999" customHeight="1" x14ac:dyDescent="0.6">
      <c r="A57" s="274">
        <v>54</v>
      </c>
      <c r="B57" s="554" t="s">
        <v>105</v>
      </c>
      <c r="C57" s="370" t="s">
        <v>54</v>
      </c>
      <c r="D57" s="308">
        <v>86466</v>
      </c>
      <c r="E57" s="259">
        <v>3323</v>
      </c>
      <c r="F57" s="309">
        <v>89789</v>
      </c>
      <c r="G57" s="308">
        <v>4507</v>
      </c>
      <c r="H57" s="259">
        <v>3694</v>
      </c>
      <c r="I57" s="259">
        <v>0</v>
      </c>
      <c r="J57" s="318">
        <v>172</v>
      </c>
      <c r="K57" s="319">
        <v>98162</v>
      </c>
    </row>
    <row r="58" spans="1:11" s="60" customFormat="1" ht="20.149999999999999" customHeight="1" x14ac:dyDescent="0.6">
      <c r="A58" s="274">
        <v>55</v>
      </c>
      <c r="B58" s="554" t="s">
        <v>73</v>
      </c>
      <c r="C58" s="370" t="s">
        <v>54</v>
      </c>
      <c r="D58" s="308">
        <v>77462</v>
      </c>
      <c r="E58" s="259">
        <v>1945</v>
      </c>
      <c r="F58" s="309">
        <v>79407</v>
      </c>
      <c r="G58" s="308">
        <v>5000</v>
      </c>
      <c r="H58" s="259">
        <v>14000</v>
      </c>
      <c r="I58" s="259">
        <v>1100</v>
      </c>
      <c r="J58" s="318">
        <v>2270</v>
      </c>
      <c r="K58" s="319">
        <v>101777</v>
      </c>
    </row>
    <row r="59" spans="1:11" s="60" customFormat="1" ht="20.149999999999999" customHeight="1" x14ac:dyDescent="0.6">
      <c r="A59" s="274">
        <v>56</v>
      </c>
      <c r="B59" s="554" t="s">
        <v>64</v>
      </c>
      <c r="C59" s="370" t="s">
        <v>54</v>
      </c>
      <c r="D59" s="308">
        <v>84348</v>
      </c>
      <c r="E59" s="259">
        <v>487</v>
      </c>
      <c r="F59" s="309">
        <v>84835</v>
      </c>
      <c r="G59" s="308">
        <v>8368</v>
      </c>
      <c r="H59" s="259">
        <v>1985</v>
      </c>
      <c r="I59" s="259">
        <v>2844</v>
      </c>
      <c r="J59" s="318">
        <v>4047</v>
      </c>
      <c r="K59" s="319">
        <v>102079</v>
      </c>
    </row>
    <row r="60" spans="1:11" s="60" customFormat="1" ht="20.149999999999999" customHeight="1" x14ac:dyDescent="0.6">
      <c r="A60" s="274">
        <v>57</v>
      </c>
      <c r="B60" s="554" t="s">
        <v>53</v>
      </c>
      <c r="C60" s="370" t="s">
        <v>54</v>
      </c>
      <c r="D60" s="308">
        <v>90514</v>
      </c>
      <c r="E60" s="259">
        <v>3161</v>
      </c>
      <c r="F60" s="309">
        <v>93675</v>
      </c>
      <c r="G60" s="308">
        <v>3000</v>
      </c>
      <c r="H60" s="259">
        <v>6398</v>
      </c>
      <c r="I60" s="259">
        <v>0</v>
      </c>
      <c r="J60" s="308">
        <v>229</v>
      </c>
      <c r="K60" s="319">
        <v>103302</v>
      </c>
    </row>
    <row r="61" spans="1:11" s="60" customFormat="1" ht="20.149999999999999" customHeight="1" x14ac:dyDescent="0.6">
      <c r="A61" s="274">
        <v>58</v>
      </c>
      <c r="B61" s="554" t="s">
        <v>95</v>
      </c>
      <c r="C61" s="370" t="s">
        <v>54</v>
      </c>
      <c r="D61" s="308">
        <v>91500</v>
      </c>
      <c r="E61" s="259">
        <v>2447</v>
      </c>
      <c r="F61" s="309">
        <v>93947</v>
      </c>
      <c r="G61" s="308">
        <v>6304</v>
      </c>
      <c r="H61" s="259">
        <v>2555</v>
      </c>
      <c r="I61" s="259">
        <v>0</v>
      </c>
      <c r="J61" s="318">
        <v>514</v>
      </c>
      <c r="K61" s="319">
        <v>103320</v>
      </c>
    </row>
    <row r="62" spans="1:11" s="60" customFormat="1" ht="20.149999999999999" customHeight="1" x14ac:dyDescent="0.6">
      <c r="A62" s="274">
        <v>59</v>
      </c>
      <c r="B62" s="554" t="s">
        <v>250</v>
      </c>
      <c r="C62" s="370" t="s">
        <v>58</v>
      </c>
      <c r="D62" s="308">
        <v>82194</v>
      </c>
      <c r="E62" s="259">
        <v>1655</v>
      </c>
      <c r="F62" s="309">
        <v>83849</v>
      </c>
      <c r="G62" s="308">
        <v>8906</v>
      </c>
      <c r="H62" s="259">
        <v>9000</v>
      </c>
      <c r="I62" s="308">
        <v>0</v>
      </c>
      <c r="J62" s="318">
        <v>3345</v>
      </c>
      <c r="K62" s="319">
        <v>105100</v>
      </c>
    </row>
    <row r="63" spans="1:11" s="60" customFormat="1" ht="20.149999999999999" customHeight="1" x14ac:dyDescent="0.6">
      <c r="A63" s="274">
        <v>60</v>
      </c>
      <c r="B63" s="554" t="s">
        <v>124</v>
      </c>
      <c r="C63" s="370" t="s">
        <v>54</v>
      </c>
      <c r="D63" s="308">
        <v>83666</v>
      </c>
      <c r="E63" s="259">
        <v>1455</v>
      </c>
      <c r="F63" s="309">
        <v>85121</v>
      </c>
      <c r="G63" s="308">
        <v>12203</v>
      </c>
      <c r="H63" s="259">
        <v>1952</v>
      </c>
      <c r="I63" s="259">
        <v>3850</v>
      </c>
      <c r="J63" s="318">
        <v>3530</v>
      </c>
      <c r="K63" s="319">
        <v>106656</v>
      </c>
    </row>
    <row r="64" spans="1:11" s="60" customFormat="1" ht="20.149999999999999" customHeight="1" x14ac:dyDescent="0.6">
      <c r="A64" s="274">
        <v>61</v>
      </c>
      <c r="B64" s="554" t="s">
        <v>498</v>
      </c>
      <c r="C64" s="370" t="s">
        <v>54</v>
      </c>
      <c r="D64" s="308">
        <v>97176</v>
      </c>
      <c r="E64" s="259">
        <v>4570</v>
      </c>
      <c r="F64" s="309">
        <v>101746</v>
      </c>
      <c r="G64" s="308">
        <v>0</v>
      </c>
      <c r="H64" s="259">
        <v>2800</v>
      </c>
      <c r="I64" s="308">
        <v>0</v>
      </c>
      <c r="J64" s="318">
        <v>2916</v>
      </c>
      <c r="K64" s="319">
        <v>107462</v>
      </c>
    </row>
    <row r="65" spans="1:11" s="60" customFormat="1" ht="20.149999999999999" customHeight="1" x14ac:dyDescent="0.6">
      <c r="A65" s="274">
        <v>62</v>
      </c>
      <c r="B65" s="554" t="s">
        <v>132</v>
      </c>
      <c r="C65" s="370" t="s">
        <v>54</v>
      </c>
      <c r="D65" s="308">
        <v>86448</v>
      </c>
      <c r="E65" s="259">
        <v>3802</v>
      </c>
      <c r="F65" s="309">
        <v>90250</v>
      </c>
      <c r="G65" s="308">
        <v>13180</v>
      </c>
      <c r="H65" s="259">
        <v>1500</v>
      </c>
      <c r="I65" s="259">
        <v>1946</v>
      </c>
      <c r="J65" s="318">
        <v>688</v>
      </c>
      <c r="K65" s="319">
        <v>107564</v>
      </c>
    </row>
    <row r="66" spans="1:11" s="60" customFormat="1" ht="20.149999999999999" customHeight="1" x14ac:dyDescent="0.6">
      <c r="A66" s="274">
        <v>63</v>
      </c>
      <c r="B66" s="554" t="s">
        <v>145</v>
      </c>
      <c r="C66" s="370" t="s">
        <v>54</v>
      </c>
      <c r="D66" s="308">
        <v>86754</v>
      </c>
      <c r="E66" s="259">
        <v>2134</v>
      </c>
      <c r="F66" s="309">
        <v>88888</v>
      </c>
      <c r="G66" s="308">
        <v>14402</v>
      </c>
      <c r="H66" s="259">
        <v>1760</v>
      </c>
      <c r="I66" s="308">
        <v>0</v>
      </c>
      <c r="J66" s="318">
        <v>3952</v>
      </c>
      <c r="K66" s="319">
        <v>109002</v>
      </c>
    </row>
    <row r="67" spans="1:11" s="60" customFormat="1" ht="20.149999999999999" customHeight="1" x14ac:dyDescent="0.6">
      <c r="A67" s="274">
        <v>64</v>
      </c>
      <c r="B67" s="554" t="s">
        <v>114</v>
      </c>
      <c r="C67" s="370" t="s">
        <v>54</v>
      </c>
      <c r="D67" s="308">
        <v>93380</v>
      </c>
      <c r="E67" s="259">
        <v>3395</v>
      </c>
      <c r="F67" s="309">
        <v>96775</v>
      </c>
      <c r="G67" s="308">
        <v>6592</v>
      </c>
      <c r="H67" s="259">
        <v>1100</v>
      </c>
      <c r="I67" s="259">
        <v>0</v>
      </c>
      <c r="J67" s="318">
        <v>6175</v>
      </c>
      <c r="K67" s="319">
        <v>110642</v>
      </c>
    </row>
    <row r="68" spans="1:11" s="60" customFormat="1" ht="20.149999999999999" customHeight="1" x14ac:dyDescent="0.6">
      <c r="A68" s="274">
        <v>65</v>
      </c>
      <c r="B68" s="554" t="s">
        <v>115</v>
      </c>
      <c r="C68" s="370" t="s">
        <v>54</v>
      </c>
      <c r="D68" s="308">
        <v>98892</v>
      </c>
      <c r="E68" s="259">
        <v>337</v>
      </c>
      <c r="F68" s="309">
        <v>99229</v>
      </c>
      <c r="G68" s="308">
        <v>6690</v>
      </c>
      <c r="H68" s="259">
        <v>0</v>
      </c>
      <c r="I68" s="259">
        <v>0</v>
      </c>
      <c r="J68" s="318">
        <v>5465</v>
      </c>
      <c r="K68" s="319">
        <v>111384</v>
      </c>
    </row>
    <row r="69" spans="1:11" s="60" customFormat="1" ht="20.149999999999999" customHeight="1" x14ac:dyDescent="0.6">
      <c r="A69" s="274">
        <v>66</v>
      </c>
      <c r="B69" s="554" t="s">
        <v>55</v>
      </c>
      <c r="C69" s="370" t="s">
        <v>54</v>
      </c>
      <c r="D69" s="308">
        <v>88612</v>
      </c>
      <c r="E69" s="259">
        <v>740</v>
      </c>
      <c r="F69" s="309">
        <v>89352</v>
      </c>
      <c r="G69" s="308">
        <v>2699</v>
      </c>
      <c r="H69" s="259">
        <v>1896</v>
      </c>
      <c r="I69" s="259">
        <v>14317</v>
      </c>
      <c r="J69" s="318">
        <v>3840</v>
      </c>
      <c r="K69" s="319">
        <v>112104</v>
      </c>
    </row>
    <row r="70" spans="1:11" s="60" customFormat="1" ht="20.149999999999999" customHeight="1" x14ac:dyDescent="0.6">
      <c r="A70" s="274">
        <v>67</v>
      </c>
      <c r="B70" s="554" t="s">
        <v>96</v>
      </c>
      <c r="C70" s="370" t="s">
        <v>54</v>
      </c>
      <c r="D70" s="308">
        <v>91056</v>
      </c>
      <c r="E70" s="259">
        <v>5597</v>
      </c>
      <c r="F70" s="309">
        <v>96653</v>
      </c>
      <c r="G70" s="308">
        <v>6076</v>
      </c>
      <c r="H70" s="259">
        <v>2400</v>
      </c>
      <c r="I70" s="259">
        <v>1872</v>
      </c>
      <c r="J70" s="318">
        <v>8198</v>
      </c>
      <c r="K70" s="319">
        <v>115199</v>
      </c>
    </row>
    <row r="71" spans="1:11" s="60" customFormat="1" ht="20.149999999999999" customHeight="1" x14ac:dyDescent="0.6">
      <c r="A71" s="274">
        <v>68</v>
      </c>
      <c r="B71" s="554" t="s">
        <v>80</v>
      </c>
      <c r="C71" s="370" t="s">
        <v>54</v>
      </c>
      <c r="D71" s="308">
        <v>90858</v>
      </c>
      <c r="E71" s="259">
        <v>740</v>
      </c>
      <c r="F71" s="309">
        <v>91598</v>
      </c>
      <c r="G71" s="308">
        <v>2699</v>
      </c>
      <c r="H71" s="259">
        <v>3349</v>
      </c>
      <c r="I71" s="259">
        <v>14337</v>
      </c>
      <c r="J71" s="318">
        <v>3736</v>
      </c>
      <c r="K71" s="319">
        <v>115719</v>
      </c>
    </row>
    <row r="72" spans="1:11" s="60" customFormat="1" ht="20.149999999999999" customHeight="1" x14ac:dyDescent="0.6">
      <c r="A72" s="274">
        <v>69</v>
      </c>
      <c r="B72" s="554" t="s">
        <v>62</v>
      </c>
      <c r="C72" s="370" t="s">
        <v>54</v>
      </c>
      <c r="D72" s="308">
        <v>113739</v>
      </c>
      <c r="E72" s="259">
        <v>456</v>
      </c>
      <c r="F72" s="309">
        <v>114195</v>
      </c>
      <c r="G72" s="308">
        <v>14501</v>
      </c>
      <c r="H72" s="259">
        <v>0</v>
      </c>
      <c r="I72" s="259">
        <v>736</v>
      </c>
      <c r="J72" s="318">
        <v>3902</v>
      </c>
      <c r="K72" s="319">
        <v>133334</v>
      </c>
    </row>
    <row r="73" spans="1:11" s="60" customFormat="1" ht="20.149999999999999" customHeight="1" thickBot="1" x14ac:dyDescent="0.75">
      <c r="A73" s="577">
        <v>70</v>
      </c>
      <c r="B73" s="578" t="s">
        <v>217</v>
      </c>
      <c r="C73" s="579" t="s">
        <v>54</v>
      </c>
      <c r="D73" s="580">
        <v>124185</v>
      </c>
      <c r="E73" s="581">
        <v>4850</v>
      </c>
      <c r="F73" s="582">
        <v>129035</v>
      </c>
      <c r="G73" s="580">
        <v>13985</v>
      </c>
      <c r="H73" s="581">
        <v>1600</v>
      </c>
      <c r="I73" s="581">
        <v>0</v>
      </c>
      <c r="J73" s="583">
        <v>3956</v>
      </c>
      <c r="K73" s="584">
        <v>148576</v>
      </c>
    </row>
    <row r="74" spans="1:11" s="60" customFormat="1" ht="20.149999999999999" customHeight="1" thickTop="1" x14ac:dyDescent="0.6">
      <c r="A74" s="672" t="s">
        <v>251</v>
      </c>
      <c r="B74" s="673"/>
      <c r="C74" s="370"/>
      <c r="D74" s="308"/>
      <c r="E74" s="259"/>
      <c r="F74" s="309"/>
      <c r="G74" s="308"/>
      <c r="H74" s="259"/>
      <c r="I74" s="259"/>
      <c r="J74" s="318"/>
      <c r="K74" s="319"/>
    </row>
    <row r="75" spans="1:11" s="60" customFormat="1" ht="20.149999999999999" customHeight="1" x14ac:dyDescent="0.6">
      <c r="A75" s="432"/>
      <c r="B75" s="432" t="s">
        <v>158</v>
      </c>
      <c r="C75" s="370"/>
      <c r="D75" s="444">
        <v>40</v>
      </c>
      <c r="E75" s="445">
        <v>38</v>
      </c>
      <c r="F75" s="446">
        <v>40</v>
      </c>
      <c r="G75" s="444">
        <v>33</v>
      </c>
      <c r="H75" s="445">
        <v>31</v>
      </c>
      <c r="I75" s="445">
        <v>18</v>
      </c>
      <c r="J75" s="447">
        <v>28</v>
      </c>
      <c r="K75" s="448">
        <v>40</v>
      </c>
    </row>
    <row r="76" spans="1:11" s="60" customFormat="1" ht="20.149999999999999" customHeight="1" x14ac:dyDescent="0.6">
      <c r="A76" s="432"/>
      <c r="B76" s="433" t="s">
        <v>159</v>
      </c>
      <c r="C76" s="370"/>
      <c r="D76" s="444">
        <v>39904.324999999997</v>
      </c>
      <c r="E76" s="445">
        <v>4951.1578946999998</v>
      </c>
      <c r="F76" s="446">
        <v>44607.93</v>
      </c>
      <c r="G76" s="444">
        <v>8735.39</v>
      </c>
      <c r="H76" s="445">
        <v>3374.6451612999999</v>
      </c>
      <c r="I76" s="445">
        <v>2362.8333333</v>
      </c>
      <c r="J76" s="447">
        <v>2948.4642856999999</v>
      </c>
      <c r="K76" s="448">
        <v>57557.18</v>
      </c>
    </row>
    <row r="77" spans="1:11" s="60" customFormat="1" ht="20.149999999999999" customHeight="1" x14ac:dyDescent="0.6">
      <c r="A77" s="274"/>
      <c r="B77" s="434" t="s">
        <v>160</v>
      </c>
      <c r="C77" s="370"/>
      <c r="D77" s="444">
        <v>9284.2579019000004</v>
      </c>
      <c r="E77" s="445">
        <v>4267.7853775000003</v>
      </c>
      <c r="F77" s="446">
        <v>9906.7099999999991</v>
      </c>
      <c r="G77" s="444">
        <v>3657.03</v>
      </c>
      <c r="H77" s="445">
        <v>2275.1279605</v>
      </c>
      <c r="I77" s="445">
        <v>3093.8401085999999</v>
      </c>
      <c r="J77" s="447">
        <v>2163.5842600999999</v>
      </c>
      <c r="K77" s="448">
        <v>11906.06</v>
      </c>
    </row>
    <row r="78" spans="1:11" s="60" customFormat="1" ht="20.149999999999999" customHeight="1" x14ac:dyDescent="0.6">
      <c r="A78" s="674" t="s">
        <v>252</v>
      </c>
      <c r="B78" s="675"/>
      <c r="C78" s="435"/>
      <c r="D78" s="436"/>
      <c r="E78" s="437"/>
      <c r="F78" s="438"/>
      <c r="G78" s="436"/>
      <c r="H78" s="437"/>
      <c r="I78" s="437"/>
      <c r="J78" s="439"/>
      <c r="K78" s="440"/>
    </row>
    <row r="79" spans="1:11" s="60" customFormat="1" ht="20.149999999999999" customHeight="1" x14ac:dyDescent="0.6">
      <c r="A79" s="287"/>
      <c r="B79" s="441" t="s">
        <v>158</v>
      </c>
      <c r="C79" s="435"/>
      <c r="D79" s="449">
        <v>30</v>
      </c>
      <c r="E79" s="450">
        <v>28</v>
      </c>
      <c r="F79" s="451">
        <v>30</v>
      </c>
      <c r="G79" s="449">
        <v>26</v>
      </c>
      <c r="H79" s="450">
        <v>24</v>
      </c>
      <c r="I79" s="452">
        <v>13</v>
      </c>
      <c r="J79" s="453">
        <v>25</v>
      </c>
      <c r="K79" s="454">
        <v>30</v>
      </c>
    </row>
    <row r="80" spans="1:11" s="60" customFormat="1" ht="20.149999999999999" customHeight="1" x14ac:dyDescent="0.6">
      <c r="A80" s="287"/>
      <c r="B80" s="441" t="s">
        <v>159</v>
      </c>
      <c r="C80" s="435"/>
      <c r="D80" s="449">
        <v>81266.466667000001</v>
      </c>
      <c r="E80" s="450">
        <v>2788.9642856999999</v>
      </c>
      <c r="F80" s="451">
        <v>83869.5</v>
      </c>
      <c r="G80" s="449">
        <v>8751.9599999999991</v>
      </c>
      <c r="H80" s="450">
        <v>3649.8333333</v>
      </c>
      <c r="I80" s="452">
        <v>4032.1538461999999</v>
      </c>
      <c r="J80" s="453">
        <v>3073.48</v>
      </c>
      <c r="K80" s="454">
        <v>98682.9</v>
      </c>
    </row>
    <row r="81" spans="1:16" s="60" customFormat="1" ht="20.149999999999999" customHeight="1" x14ac:dyDescent="0.6">
      <c r="A81" s="442"/>
      <c r="B81" s="443" t="s">
        <v>160</v>
      </c>
      <c r="C81" s="435"/>
      <c r="D81" s="449">
        <v>16877.861113999999</v>
      </c>
      <c r="E81" s="450">
        <v>3166.8693091</v>
      </c>
      <c r="F81" s="451">
        <v>17604.79</v>
      </c>
      <c r="G81" s="449">
        <v>4151.8</v>
      </c>
      <c r="H81" s="450">
        <v>3285.8297828999998</v>
      </c>
      <c r="I81" s="449">
        <v>4855.8540074000002</v>
      </c>
      <c r="J81" s="453">
        <v>2069.1353291</v>
      </c>
      <c r="K81" s="454">
        <v>18578.78</v>
      </c>
    </row>
    <row r="82" spans="1:16" s="60" customFormat="1" ht="20.149999999999999" customHeight="1" x14ac:dyDescent="0.6">
      <c r="A82" s="676" t="s">
        <v>253</v>
      </c>
      <c r="B82" s="677"/>
      <c r="C82" s="64"/>
      <c r="D82" s="56"/>
      <c r="E82" s="57"/>
      <c r="F82" s="58"/>
      <c r="G82" s="56"/>
      <c r="H82" s="57"/>
      <c r="I82" s="57"/>
      <c r="J82" s="67"/>
      <c r="K82" s="71"/>
    </row>
    <row r="83" spans="1:16" s="59" customFormat="1" ht="24.9" customHeight="1" x14ac:dyDescent="0.6">
      <c r="A83" s="12"/>
      <c r="B83" s="13" t="s">
        <v>158</v>
      </c>
      <c r="C83" s="64"/>
      <c r="D83" s="56">
        <v>70</v>
      </c>
      <c r="E83" s="57">
        <v>66</v>
      </c>
      <c r="F83" s="58">
        <v>70</v>
      </c>
      <c r="G83" s="56">
        <v>59</v>
      </c>
      <c r="H83" s="57">
        <v>55</v>
      </c>
      <c r="I83" s="57">
        <v>31</v>
      </c>
      <c r="J83" s="67">
        <v>53</v>
      </c>
      <c r="K83" s="71">
        <v>70</v>
      </c>
    </row>
    <row r="84" spans="1:16" s="59" customFormat="1" ht="24.9" customHeight="1" x14ac:dyDescent="0.6">
      <c r="A84" s="12"/>
      <c r="B84" s="13" t="s">
        <v>159</v>
      </c>
      <c r="C84" s="64"/>
      <c r="D84" s="56">
        <v>57631</v>
      </c>
      <c r="E84" s="57">
        <v>4034</v>
      </c>
      <c r="F84" s="58">
        <v>61434</v>
      </c>
      <c r="G84" s="56">
        <v>8743</v>
      </c>
      <c r="H84" s="57">
        <v>3495</v>
      </c>
      <c r="I84" s="57">
        <v>3063</v>
      </c>
      <c r="J84" s="67">
        <v>3007</v>
      </c>
      <c r="K84" s="71">
        <v>75182</v>
      </c>
    </row>
    <row r="85" spans="1:16" s="59" customFormat="1" ht="24.9" customHeight="1" x14ac:dyDescent="0.6">
      <c r="A85" s="12"/>
      <c r="B85" s="13" t="s">
        <v>160</v>
      </c>
      <c r="C85" s="64"/>
      <c r="D85" s="56">
        <v>24362</v>
      </c>
      <c r="E85" s="57">
        <v>3961</v>
      </c>
      <c r="F85" s="58">
        <v>23848</v>
      </c>
      <c r="G85" s="56">
        <v>3848</v>
      </c>
      <c r="H85" s="57">
        <v>2737</v>
      </c>
      <c r="I85" s="57">
        <v>3944</v>
      </c>
      <c r="J85" s="67">
        <v>2100</v>
      </c>
      <c r="K85" s="71">
        <v>25405</v>
      </c>
    </row>
    <row r="86" spans="1:16" ht="31.5" customHeight="1" x14ac:dyDescent="0.65">
      <c r="A86" s="678" t="s">
        <v>191</v>
      </c>
      <c r="B86" s="678"/>
      <c r="C86" s="678"/>
    </row>
    <row r="87" spans="1:16" ht="9" customHeight="1" x14ac:dyDescent="0.65">
      <c r="A87" s="142"/>
      <c r="B87" s="142"/>
    </row>
    <row r="88" spans="1:16" ht="26.25" customHeight="1" x14ac:dyDescent="0.65">
      <c r="A88" s="654" t="s">
        <v>497</v>
      </c>
      <c r="B88" s="654"/>
      <c r="C88" s="654"/>
    </row>
    <row r="89" spans="1:16" ht="15.75" customHeight="1" x14ac:dyDescent="0.65">
      <c r="A89" s="14" t="s">
        <v>470</v>
      </c>
      <c r="B89" s="3"/>
    </row>
    <row r="92" spans="1:16" x14ac:dyDescent="0.65">
      <c r="F92" s="559"/>
      <c r="G92" s="559"/>
      <c r="H92" s="559"/>
      <c r="I92" s="559"/>
      <c r="J92" s="559"/>
      <c r="K92" s="559"/>
      <c r="L92" s="559"/>
      <c r="M92" s="559"/>
      <c r="N92" s="559"/>
      <c r="O92" s="559"/>
      <c r="P92" s="585"/>
    </row>
    <row r="93" spans="1:16" x14ac:dyDescent="0.65">
      <c r="F93" s="560"/>
      <c r="G93" s="560"/>
      <c r="H93" s="560"/>
      <c r="I93" s="560"/>
      <c r="J93" s="560"/>
      <c r="K93" s="560"/>
      <c r="L93" s="560"/>
      <c r="M93" s="560"/>
      <c r="N93" s="560"/>
      <c r="O93" s="560"/>
      <c r="P93" s="585"/>
    </row>
    <row r="94" spans="1:16" x14ac:dyDescent="0.65">
      <c r="F94" s="560"/>
      <c r="G94" s="560"/>
      <c r="H94" s="560"/>
      <c r="I94" s="560"/>
      <c r="J94" s="560"/>
      <c r="K94" s="560"/>
      <c r="L94" s="560"/>
      <c r="M94" s="560"/>
      <c r="N94" s="560"/>
      <c r="O94" s="560"/>
      <c r="P94" s="585"/>
    </row>
    <row r="95" spans="1:16" x14ac:dyDescent="0.65">
      <c r="F95" s="560"/>
      <c r="G95" s="560"/>
      <c r="H95" s="560"/>
      <c r="I95" s="560"/>
      <c r="J95" s="560"/>
      <c r="K95" s="560"/>
      <c r="L95" s="560"/>
      <c r="M95" s="560"/>
      <c r="N95" s="560"/>
      <c r="O95" s="560"/>
      <c r="P95" s="585"/>
    </row>
    <row r="96" spans="1:16" x14ac:dyDescent="0.65">
      <c r="F96" s="561"/>
      <c r="G96" s="561"/>
      <c r="H96" s="561"/>
      <c r="I96" s="561"/>
      <c r="J96" s="561"/>
      <c r="K96" s="561"/>
      <c r="L96" s="585"/>
      <c r="M96" s="585"/>
      <c r="N96" s="585"/>
      <c r="O96" s="585"/>
      <c r="P96" s="585"/>
    </row>
  </sheetData>
  <autoFilter ref="A3:K86" xr:uid="{00000000-0009-0000-0000-000009000000}"/>
  <mergeCells count="7">
    <mergeCell ref="A88:C88"/>
    <mergeCell ref="A1:C1"/>
    <mergeCell ref="A2:B2"/>
    <mergeCell ref="A74:B74"/>
    <mergeCell ref="A78:B78"/>
    <mergeCell ref="A82:B82"/>
    <mergeCell ref="A86:C86"/>
  </mergeCells>
  <conditionalFormatting sqref="A4:K73">
    <cfRule type="expression" dxfId="26" priority="1">
      <formula>MOD(ROW(),2)=0</formula>
    </cfRule>
  </conditionalFormatting>
  <hyperlinks>
    <hyperlink ref="A2:B2" location="TOC!A1" display="Return to Table of Contents" xr:uid="{00000000-0004-0000-0900-000000000000}"/>
  </hyperlinks>
  <pageMargins left="0.25" right="0.25" top="0.75" bottom="0.75" header="0.3" footer="0.3"/>
  <pageSetup scale="60" fitToWidth="0" orientation="portrait" horizontalDpi="1200" verticalDpi="1200" r:id="rId1"/>
  <headerFooter>
    <oddHeader>&amp;L2023-24 &amp;"Arial,Italic"Survey of Dental Education
&amp;"Arial,Regular"Report 2 - Tuition, Admission, and Attrition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29</vt:i4>
      </vt:variant>
      <vt:variant>
        <vt:lpstr>Named Ranges</vt:lpstr>
      </vt:variant>
      <vt:variant>
        <vt:i4>47</vt:i4>
      </vt:variant>
    </vt:vector>
  </HeadingPairs>
  <TitlesOfParts>
    <vt:vector size="76" baseType="lpstr">
      <vt:lpstr>TOC</vt:lpstr>
      <vt:lpstr>Notes</vt:lpstr>
      <vt:lpstr>Glossary</vt:lpstr>
      <vt:lpstr>Tab1</vt:lpstr>
      <vt:lpstr>Tab2</vt:lpstr>
      <vt:lpstr>Fig1</vt:lpstr>
      <vt:lpstr>Tab3</vt:lpstr>
      <vt:lpstr>Tab4</vt:lpstr>
      <vt:lpstr>Tab5</vt:lpstr>
      <vt:lpstr>Fig2</vt:lpstr>
      <vt:lpstr>Tab6</vt:lpstr>
      <vt:lpstr>Tab7</vt:lpstr>
      <vt:lpstr>Fig3</vt:lpstr>
      <vt:lpstr>Tab8</vt:lpstr>
      <vt:lpstr>Tab9</vt:lpstr>
      <vt:lpstr>Tab10</vt:lpstr>
      <vt:lpstr>Tab11</vt:lpstr>
      <vt:lpstr>Tab12</vt:lpstr>
      <vt:lpstr>Tab13</vt:lpstr>
      <vt:lpstr>Tab14</vt:lpstr>
      <vt:lpstr>Tab15</vt:lpstr>
      <vt:lpstr>Tab16</vt:lpstr>
      <vt:lpstr>Fig4-5</vt:lpstr>
      <vt:lpstr>Tab17</vt:lpstr>
      <vt:lpstr>Tab18</vt:lpstr>
      <vt:lpstr>Tab19</vt:lpstr>
      <vt:lpstr>Tab20</vt:lpstr>
      <vt:lpstr>Fig6</vt:lpstr>
      <vt:lpstr>Fig7</vt:lpstr>
      <vt:lpstr>'Fig1'!Print_Area</vt:lpstr>
      <vt:lpstr>'Fig2'!Print_Area</vt:lpstr>
      <vt:lpstr>'Fig3'!Print_Area</vt:lpstr>
      <vt:lpstr>'Fig4-5'!Print_Area</vt:lpstr>
      <vt:lpstr>'Fig6'!Print_Area</vt:lpstr>
      <vt:lpstr>'Fig7'!Print_Area</vt:lpstr>
      <vt:lpstr>Glossary!Print_Area</vt:lpstr>
      <vt:lpstr>Notes!Print_Area</vt:lpstr>
      <vt:lpstr>'Tab1'!Print_Area</vt:lpstr>
      <vt:lpstr>'Tab10'!Print_Area</vt:lpstr>
      <vt:lpstr>'Tab11'!Print_Area</vt:lpstr>
      <vt:lpstr>'Tab12'!Print_Area</vt:lpstr>
      <vt:lpstr>'Tab13'!Print_Area</vt:lpstr>
      <vt:lpstr>'Tab14'!Print_Area</vt:lpstr>
      <vt:lpstr>'Tab15'!Print_Area</vt:lpstr>
      <vt:lpstr>'Tab16'!Print_Area</vt:lpstr>
      <vt:lpstr>'Tab17'!Print_Area</vt:lpstr>
      <vt:lpstr>'Tab18'!Print_Area</vt:lpstr>
      <vt:lpstr>'Tab19'!Print_Area</vt:lpstr>
      <vt:lpstr>'Tab2'!Print_Area</vt:lpstr>
      <vt:lpstr>'Tab20'!Print_Area</vt:lpstr>
      <vt:lpstr>'Tab3'!Print_Area</vt:lpstr>
      <vt:lpstr>'Tab4'!Print_Area</vt:lpstr>
      <vt:lpstr>'Tab5'!Print_Area</vt:lpstr>
      <vt:lpstr>'Tab6'!Print_Area</vt:lpstr>
      <vt:lpstr>'Tab7'!Print_Area</vt:lpstr>
      <vt:lpstr>'Tab8'!Print_Area</vt:lpstr>
      <vt:lpstr>'Tab9'!Print_Area</vt:lpstr>
      <vt:lpstr>TOC!Print_Area</vt:lpstr>
      <vt:lpstr>'Tab1'!Print_Titles</vt:lpstr>
      <vt:lpstr>'Tab10'!Print_Titles</vt:lpstr>
      <vt:lpstr>'Tab11'!Print_Titles</vt:lpstr>
      <vt:lpstr>'Tab12'!Print_Titles</vt:lpstr>
      <vt:lpstr>'Tab13'!Print_Titles</vt:lpstr>
      <vt:lpstr>'Tab14'!Print_Titles</vt:lpstr>
      <vt:lpstr>'Tab15'!Print_Titles</vt:lpstr>
      <vt:lpstr>'Tab16'!Print_Titles</vt:lpstr>
      <vt:lpstr>'Tab17'!Print_Titles</vt:lpstr>
      <vt:lpstr>'Tab18'!Print_Titles</vt:lpstr>
      <vt:lpstr>'Tab2'!Print_Titles</vt:lpstr>
      <vt:lpstr>'Tab3'!Print_Titles</vt:lpstr>
      <vt:lpstr>'Tab4'!Print_Titles</vt:lpstr>
      <vt:lpstr>'Tab5'!Print_Titles</vt:lpstr>
      <vt:lpstr>'Tab6'!Print_Titles</vt:lpstr>
      <vt:lpstr>'Tab7'!Print_Titles</vt:lpstr>
      <vt:lpstr>'Tab8'!Print_Titles</vt:lpstr>
      <vt:lpstr>'Tab9'!Print_Titles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2023-24 Survey of Dental Education: Volume 2 - Tuition, Admission and Attrition</dc:title>
  <dc:subject/>
  <dc:creator/>
  <cp:keywords/>
  <dc:description/>
  <cp:lastModifiedBy/>
  <cp:revision/>
  <dcterms:created xsi:type="dcterms:W3CDTF">2022-05-17T18:51:46Z</dcterms:created>
  <dcterms:modified xsi:type="dcterms:W3CDTF">2025-03-03T14:39:22Z</dcterms:modified>
  <cp:category/>
  <cp:contentStatus/>
</cp:coreProperties>
</file>